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kelyfrechette/Desktop/banana/docs/"/>
    </mc:Choice>
  </mc:AlternateContent>
  <xr:revisionPtr revIDLastSave="0" documentId="13_ncr:1_{CF12EB6B-C60C-4B4D-BEC0-5A7D98559A78}" xr6:coauthVersionLast="36" xr6:coauthVersionMax="36" xr10:uidLastSave="{00000000-0000-0000-0000-000000000000}"/>
  <bookViews>
    <workbookView xWindow="0" yWindow="0" windowWidth="28800" windowHeight="1800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790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1" l="1"/>
  <c r="D8" i="1"/>
  <c r="C53" i="2" l="1"/>
  <c r="B53" i="2"/>
  <c r="D33" i="4" l="1"/>
  <c r="C33" i="4"/>
  <c r="D28" i="4" l="1"/>
  <c r="C28" i="4"/>
  <c r="D23" i="4"/>
  <c r="C23" i="4"/>
  <c r="D18" i="4"/>
  <c r="C18" i="4"/>
  <c r="D11" i="4"/>
  <c r="C11" i="4"/>
  <c r="D6" i="4"/>
  <c r="C6" i="4"/>
  <c r="L10" i="3"/>
  <c r="K10" i="3"/>
  <c r="J10" i="3"/>
  <c r="I10" i="3"/>
  <c r="H10" i="3"/>
  <c r="G10" i="3"/>
  <c r="F10" i="3"/>
  <c r="E10" i="3"/>
  <c r="D10" i="3"/>
  <c r="C10" i="3"/>
  <c r="B9" i="3"/>
  <c r="B8" i="3"/>
  <c r="L8" i="1" s="1"/>
  <c r="B7" i="3"/>
  <c r="B6" i="3"/>
  <c r="B5" i="3"/>
  <c r="B4" i="3"/>
  <c r="B10" i="3" s="1"/>
  <c r="C61" i="2"/>
  <c r="B61" i="2"/>
  <c r="C38" i="2"/>
  <c r="B38" i="2"/>
  <c r="C30" i="2"/>
  <c r="B30" i="2"/>
  <c r="C20" i="2"/>
  <c r="B20" i="2"/>
  <c r="C10" i="2"/>
  <c r="B10" i="2"/>
  <c r="K10" i="1"/>
  <c r="H10" i="1"/>
  <c r="G10" i="1"/>
  <c r="Q9" i="1"/>
  <c r="L9" i="1"/>
  <c r="M9" i="1" s="1"/>
  <c r="I9" i="1"/>
  <c r="C9" i="1"/>
  <c r="Q8" i="1"/>
  <c r="I8" i="1"/>
  <c r="P7" i="1"/>
  <c r="O7" i="1"/>
  <c r="L7" i="1"/>
  <c r="M7" i="1" s="1"/>
  <c r="I7" i="1"/>
  <c r="C7" i="1"/>
  <c r="P6" i="1"/>
  <c r="O6" i="1"/>
  <c r="C6" i="1" s="1"/>
  <c r="L6" i="1"/>
  <c r="M6" i="1" s="1"/>
  <c r="I6" i="1"/>
  <c r="P5" i="1"/>
  <c r="P10" i="1" s="1"/>
  <c r="O5" i="1"/>
  <c r="O10" i="1" s="1"/>
  <c r="M5" i="1"/>
  <c r="L5" i="1"/>
  <c r="I5" i="1"/>
  <c r="D5" i="1"/>
  <c r="P4" i="1"/>
  <c r="O4" i="1"/>
  <c r="I4" i="1"/>
  <c r="Q6" i="1" l="1"/>
  <c r="Q7" i="1"/>
  <c r="I10" i="1"/>
  <c r="Q4" i="1"/>
  <c r="C62" i="2"/>
  <c r="C63" i="2" s="1"/>
  <c r="B62" i="2"/>
  <c r="B63" i="2" s="1"/>
  <c r="C34" i="4"/>
  <c r="D34" i="4"/>
  <c r="M8" i="1"/>
  <c r="M10" i="1" s="1"/>
  <c r="E8" i="1"/>
  <c r="E7" i="1"/>
  <c r="L10" i="1"/>
  <c r="C4" i="1"/>
  <c r="C5" i="1"/>
  <c r="E5" i="1" s="1"/>
  <c r="Q5" i="1"/>
  <c r="Q10" i="1" s="1"/>
  <c r="D6" i="1"/>
  <c r="E6" i="1" s="1"/>
  <c r="L4" i="1"/>
  <c r="D7" i="1"/>
  <c r="D9" i="1"/>
  <c r="E9" i="1" s="1"/>
  <c r="M4" i="1" l="1"/>
  <c r="D4" i="1"/>
  <c r="D10" i="1" s="1"/>
  <c r="C10" i="1"/>
  <c r="E4" i="1"/>
  <c r="E10" i="1" s="1"/>
</calcChain>
</file>

<file path=xl/sharedStrings.xml><?xml version="1.0" encoding="utf-8"?>
<sst xmlns="http://schemas.openxmlformats.org/spreadsheetml/2006/main" count="172" uniqueCount="65">
  <si>
    <t>Total</t>
  </si>
  <si>
    <t>Coding</t>
  </si>
  <si>
    <t>Meetings</t>
  </si>
  <si>
    <t>Systems Analysis</t>
  </si>
  <si>
    <t>Budgeted</t>
  </si>
  <si>
    <t>Actual</t>
  </si>
  <si>
    <t>Deficit</t>
  </si>
  <si>
    <t>Ben</t>
  </si>
  <si>
    <t>Luis</t>
  </si>
  <si>
    <t>Josh</t>
  </si>
  <si>
    <t>Joel</t>
  </si>
  <si>
    <t>Blakely</t>
  </si>
  <si>
    <t>Nate</t>
  </si>
  <si>
    <t>predicted time(hrs)</t>
  </si>
  <si>
    <t>time spent(hrs)</t>
  </si>
  <si>
    <t>key</t>
  </si>
  <si>
    <t>completed</t>
  </si>
  <si>
    <t>this week</t>
  </si>
  <si>
    <t>planned</t>
  </si>
  <si>
    <t>hours</t>
  </si>
  <si>
    <t>Class Diagram</t>
  </si>
  <si>
    <t>Sequence Diagram</t>
  </si>
  <si>
    <t>Add NavMesh</t>
  </si>
  <si>
    <t>Set up Wave Machine</t>
  </si>
  <si>
    <t>totals</t>
  </si>
  <si>
    <t>group totals (hrs)</t>
  </si>
  <si>
    <t>group totals ($)</t>
  </si>
  <si>
    <t>Date</t>
  </si>
  <si>
    <t>TBD</t>
  </si>
  <si>
    <t>Purpose</t>
  </si>
  <si>
    <t>First Meeting</t>
  </si>
  <si>
    <t>Team Meeting</t>
  </si>
  <si>
    <t>Hours</t>
  </si>
  <si>
    <t>ü</t>
  </si>
  <si>
    <t>Task</t>
  </si>
  <si>
    <t>Predicted(hrs)</t>
  </si>
  <si>
    <t>spent(hrs)</t>
  </si>
  <si>
    <t>Individual schedule</t>
  </si>
  <si>
    <t>RFP – part 6</t>
  </si>
  <si>
    <t>Champion</t>
  </si>
  <si>
    <t>Presentation</t>
  </si>
  <si>
    <t>Subtotal</t>
  </si>
  <si>
    <t>RFP</t>
  </si>
  <si>
    <t>Create Menu Functions</t>
  </si>
  <si>
    <t>Menu Display</t>
  </si>
  <si>
    <t>Test Cases</t>
  </si>
  <si>
    <t>Setup level size and ratios</t>
  </si>
  <si>
    <t>Setup visuals in scene</t>
  </si>
  <si>
    <t>Setup physics colliders</t>
  </si>
  <si>
    <t>Spawn Player at start</t>
  </si>
  <si>
    <t>Spawn Enemies per wave</t>
  </si>
  <si>
    <t>Testing and Debugging</t>
  </si>
  <si>
    <t>Documentation</t>
  </si>
  <si>
    <t>Release Build</t>
  </si>
  <si>
    <t>Haptic Response</t>
  </si>
  <si>
    <t>Coding Standards</t>
  </si>
  <si>
    <t>Import Sounds</t>
  </si>
  <si>
    <t>Sound Class</t>
  </si>
  <si>
    <t>Sound Effects Class</t>
  </si>
  <si>
    <t>Background Class</t>
  </si>
  <si>
    <t>Test Plans</t>
  </si>
  <si>
    <t>Singleton Pattern</t>
  </si>
  <si>
    <t>Template Pattern</t>
  </si>
  <si>
    <t>Documentation &amp; Standards</t>
  </si>
  <si>
    <t>Sound Manager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</si>
</sst>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_);[Red]&quot;($&quot;#,##0.00\)"/>
    <numFmt numFmtId="165" formatCode="\$#,##0.00;[Red]\$#,##0.00"/>
    <numFmt numFmtId="166" formatCode="mm/dd/yy"/>
  </numFmts>
  <fonts count="5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000000"/>
      <name val="Calibri"/>
      <family val="2"/>
    </font>
    <font>
      <sz val="11"/>
      <color theme="0" tint="-0.49998474074526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0" fontId="0" fillId="2" borderId="10" xfId="0" applyFill="1" applyBorder="1"/>
    <xf numFmtId="164" fontId="0" fillId="0" borderId="6" xfId="0" applyNumberFormat="1" applyBorder="1"/>
    <xf numFmtId="164" fontId="0" fillId="0" borderId="5" xfId="0" applyNumberFormat="1" applyBorder="1"/>
    <xf numFmtId="164" fontId="0" fillId="0" borderId="4" xfId="0" applyNumberFormat="1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164" fontId="0" fillId="2" borderId="1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165" fontId="0" fillId="0" borderId="0" xfId="0" applyNumberFormat="1"/>
    <xf numFmtId="15" fontId="0" fillId="2" borderId="0" xfId="0" applyNumberFormat="1" applyFill="1"/>
    <xf numFmtId="166" fontId="0" fillId="2" borderId="0" xfId="0" applyNumberFormat="1" applyFill="1"/>
    <xf numFmtId="0" fontId="0" fillId="2" borderId="0" xfId="0" applyFill="1" applyAlignment="1">
      <alignment wrapText="1"/>
    </xf>
    <xf numFmtId="0" fontId="2" fillId="0" borderId="0" xfId="0" applyFont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Border="1"/>
    <xf numFmtId="0" fontId="0" fillId="0" borderId="2" xfId="0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2" borderId="1" xfId="0" applyFill="1" applyBorder="1" applyAlignment="1">
      <alignment horizontal="center"/>
    </xf>
    <xf numFmtId="0" fontId="3" fillId="0" borderId="0" xfId="0" applyFont="1"/>
    <xf numFmtId="0" fontId="4" fillId="1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"/>
  <sheetViews>
    <sheetView zoomScaleNormal="100" workbookViewId="0">
      <selection activeCell="E24" sqref="E24"/>
    </sheetView>
  </sheetViews>
  <sheetFormatPr baseColWidth="10" defaultColWidth="8.83203125" defaultRowHeight="15" x14ac:dyDescent="0.2"/>
  <cols>
    <col min="1" max="2" width="8.5" customWidth="1"/>
    <col min="3" max="3" width="14.1640625" customWidth="1"/>
    <col min="4" max="4" width="13.83203125" customWidth="1"/>
    <col min="5" max="5" width="13.33203125" customWidth="1"/>
    <col min="6" max="6" width="3.5" customWidth="1"/>
    <col min="7" max="7" width="15.33203125" customWidth="1"/>
    <col min="8" max="8" width="12.33203125" customWidth="1"/>
    <col min="9" max="9" width="14.5" customWidth="1"/>
    <col min="10" max="10" width="2.83203125" customWidth="1"/>
    <col min="11" max="11" width="13.83203125" customWidth="1"/>
    <col min="12" max="12" width="14" customWidth="1"/>
    <col min="13" max="13" width="14.1640625" customWidth="1"/>
    <col min="14" max="14" width="5.5" customWidth="1"/>
    <col min="15" max="15" width="12.33203125" customWidth="1"/>
    <col min="16" max="16" width="14.6640625" customWidth="1"/>
    <col min="17" max="17" width="11.33203125" customWidth="1"/>
    <col min="18" max="1025" width="8.5" customWidth="1"/>
  </cols>
  <sheetData>
    <row r="2" spans="2:17" x14ac:dyDescent="0.2">
      <c r="C2" s="48" t="s">
        <v>0</v>
      </c>
      <c r="D2" s="48"/>
      <c r="E2" s="48"/>
      <c r="F2" s="1"/>
      <c r="G2" s="48" t="s">
        <v>1</v>
      </c>
      <c r="H2" s="48"/>
      <c r="I2" s="48"/>
      <c r="K2" s="48" t="s">
        <v>2</v>
      </c>
      <c r="L2" s="48"/>
      <c r="M2" s="48"/>
      <c r="O2" s="48" t="s">
        <v>3</v>
      </c>
      <c r="P2" s="48"/>
      <c r="Q2" s="48"/>
    </row>
    <row r="3" spans="2:17" x14ac:dyDescent="0.2">
      <c r="C3" s="2" t="s">
        <v>4</v>
      </c>
      <c r="D3" s="3" t="s">
        <v>5</v>
      </c>
      <c r="E3" s="4" t="s">
        <v>6</v>
      </c>
      <c r="G3" s="5" t="s">
        <v>4</v>
      </c>
      <c r="H3" s="6" t="s">
        <v>5</v>
      </c>
      <c r="I3" s="7" t="s">
        <v>6</v>
      </c>
      <c r="K3" s="5" t="s">
        <v>4</v>
      </c>
      <c r="L3" s="6" t="s">
        <v>5</v>
      </c>
      <c r="M3" s="7" t="s">
        <v>6</v>
      </c>
      <c r="O3" s="2" t="s">
        <v>4</v>
      </c>
      <c r="P3" s="3" t="s">
        <v>5</v>
      </c>
      <c r="Q3" s="4" t="s">
        <v>6</v>
      </c>
    </row>
    <row r="4" spans="2:17" x14ac:dyDescent="0.2">
      <c r="B4" s="8" t="s">
        <v>7</v>
      </c>
      <c r="C4" s="9">
        <f t="shared" ref="C4:D8" si="0">(G4+K4+O4)</f>
        <v>1500</v>
      </c>
      <c r="D4" s="10">
        <f t="shared" si="0"/>
        <v>1275</v>
      </c>
      <c r="E4" s="11">
        <f t="shared" ref="E4:E9" si="1">(C4-D4)</f>
        <v>225</v>
      </c>
      <c r="G4" s="12">
        <v>0</v>
      </c>
      <c r="H4" s="13">
        <v>0</v>
      </c>
      <c r="I4" s="14">
        <f t="shared" ref="I4:I9" si="2">(G4-H4)</f>
        <v>0</v>
      </c>
      <c r="K4" s="9">
        <v>1000</v>
      </c>
      <c r="L4" s="10">
        <f>Meetings!B4*100</f>
        <v>400</v>
      </c>
      <c r="M4" s="11">
        <f t="shared" ref="M4:M9" si="3">(K4-L4)</f>
        <v>600</v>
      </c>
      <c r="O4" s="9">
        <f>(SA!C6)*100</f>
        <v>500</v>
      </c>
      <c r="P4" s="10">
        <f>(SA!D6)*100</f>
        <v>875</v>
      </c>
      <c r="Q4" s="11">
        <f t="shared" ref="Q4:Q9" si="4">(O4-P4)</f>
        <v>-375</v>
      </c>
    </row>
    <row r="5" spans="2:17" x14ac:dyDescent="0.2">
      <c r="B5" s="2" t="s">
        <v>8</v>
      </c>
      <c r="C5" s="12">
        <f t="shared" si="0"/>
        <v>1000</v>
      </c>
      <c r="D5" s="13">
        <f t="shared" si="0"/>
        <v>350</v>
      </c>
      <c r="E5" s="14">
        <f t="shared" si="1"/>
        <v>650</v>
      </c>
      <c r="G5" s="12">
        <v>0</v>
      </c>
      <c r="H5" s="13">
        <v>0</v>
      </c>
      <c r="I5" s="14">
        <f t="shared" si="2"/>
        <v>0</v>
      </c>
      <c r="K5" s="12">
        <v>1000</v>
      </c>
      <c r="L5" s="13">
        <f>Meetings!B5*100</f>
        <v>350</v>
      </c>
      <c r="M5" s="14">
        <f t="shared" si="3"/>
        <v>650</v>
      </c>
      <c r="O5" s="12">
        <f>(SA!C11)*100</f>
        <v>0</v>
      </c>
      <c r="P5" s="13">
        <f>(SA!D11)*100</f>
        <v>0</v>
      </c>
      <c r="Q5" s="14">
        <f t="shared" si="4"/>
        <v>0</v>
      </c>
    </row>
    <row r="6" spans="2:17" x14ac:dyDescent="0.2">
      <c r="B6" s="2" t="s">
        <v>9</v>
      </c>
      <c r="C6" s="12">
        <f t="shared" si="0"/>
        <v>2000</v>
      </c>
      <c r="D6" s="13">
        <f t="shared" si="0"/>
        <v>1050</v>
      </c>
      <c r="E6" s="14">
        <f t="shared" si="1"/>
        <v>950</v>
      </c>
      <c r="G6" s="12">
        <v>0</v>
      </c>
      <c r="H6" s="13">
        <v>0</v>
      </c>
      <c r="I6" s="14">
        <f t="shared" si="2"/>
        <v>0</v>
      </c>
      <c r="K6" s="12">
        <v>1000</v>
      </c>
      <c r="L6" s="13">
        <f>Meetings!B6*100</f>
        <v>400</v>
      </c>
      <c r="M6" s="14">
        <f t="shared" si="3"/>
        <v>600</v>
      </c>
      <c r="O6" s="12">
        <f>(SA!C18)*100</f>
        <v>1000</v>
      </c>
      <c r="P6" s="13">
        <f>(SA!D18)*100</f>
        <v>650</v>
      </c>
      <c r="Q6" s="14">
        <f t="shared" si="4"/>
        <v>350</v>
      </c>
    </row>
    <row r="7" spans="2:17" x14ac:dyDescent="0.2">
      <c r="B7" s="2" t="s">
        <v>10</v>
      </c>
      <c r="C7" s="12">
        <f t="shared" si="0"/>
        <v>1600</v>
      </c>
      <c r="D7" s="13">
        <f t="shared" si="0"/>
        <v>1000</v>
      </c>
      <c r="E7" s="14">
        <f t="shared" si="1"/>
        <v>600</v>
      </c>
      <c r="G7" s="12">
        <v>0</v>
      </c>
      <c r="H7" s="13">
        <v>0</v>
      </c>
      <c r="I7" s="14">
        <f t="shared" si="2"/>
        <v>0</v>
      </c>
      <c r="K7" s="12">
        <v>1000</v>
      </c>
      <c r="L7" s="13">
        <f>Meetings!B7*100</f>
        <v>400</v>
      </c>
      <c r="M7" s="14">
        <f t="shared" si="3"/>
        <v>600</v>
      </c>
      <c r="O7" s="12">
        <f>(SA!C28)*100</f>
        <v>600</v>
      </c>
      <c r="P7" s="13">
        <f>(SA!D28)*100</f>
        <v>600</v>
      </c>
      <c r="Q7" s="14">
        <f t="shared" si="4"/>
        <v>0</v>
      </c>
    </row>
    <row r="8" spans="2:17" x14ac:dyDescent="0.2">
      <c r="B8" s="15" t="s">
        <v>11</v>
      </c>
      <c r="C8" s="13">
        <f>(G8+K8+O8)</f>
        <v>1000</v>
      </c>
      <c r="D8" s="13">
        <f>(H8+L8+P8)</f>
        <v>400</v>
      </c>
      <c r="E8" s="14">
        <f t="shared" si="1"/>
        <v>600</v>
      </c>
      <c r="G8" s="12">
        <v>0</v>
      </c>
      <c r="H8" s="13">
        <v>0</v>
      </c>
      <c r="I8" s="14">
        <f t="shared" si="2"/>
        <v>0</v>
      </c>
      <c r="K8" s="12">
        <v>1000</v>
      </c>
      <c r="L8" s="13">
        <f>Meetings!B8*100</f>
        <v>400</v>
      </c>
      <c r="M8" s="14">
        <f t="shared" si="3"/>
        <v>600</v>
      </c>
      <c r="O8" s="12">
        <v>0</v>
      </c>
      <c r="P8" s="13">
        <v>0</v>
      </c>
      <c r="Q8" s="14">
        <f t="shared" si="4"/>
        <v>0</v>
      </c>
    </row>
    <row r="9" spans="2:17" x14ac:dyDescent="0.2">
      <c r="B9" s="15" t="s">
        <v>12</v>
      </c>
      <c r="C9" s="13">
        <f>+(G9+K9+O9)</f>
        <v>1000</v>
      </c>
      <c r="D9" s="13">
        <f>(H9+L9+P9)</f>
        <v>250</v>
      </c>
      <c r="E9" s="16">
        <f t="shared" si="1"/>
        <v>750</v>
      </c>
      <c r="G9" s="12">
        <v>0</v>
      </c>
      <c r="H9" s="17">
        <v>0</v>
      </c>
      <c r="I9" s="14">
        <f t="shared" si="2"/>
        <v>0</v>
      </c>
      <c r="K9" s="18">
        <v>1000</v>
      </c>
      <c r="L9" s="13">
        <f>Meetings!B9*100</f>
        <v>250</v>
      </c>
      <c r="M9" s="14">
        <f t="shared" si="3"/>
        <v>750</v>
      </c>
      <c r="O9" s="12">
        <v>0</v>
      </c>
      <c r="P9" s="13">
        <v>0</v>
      </c>
      <c r="Q9" s="14">
        <f t="shared" si="4"/>
        <v>0</v>
      </c>
    </row>
    <row r="10" spans="2:17" x14ac:dyDescent="0.2">
      <c r="B10" s="5" t="s">
        <v>0</v>
      </c>
      <c r="C10" s="19">
        <f>SUM(C4:C9)</f>
        <v>8100</v>
      </c>
      <c r="D10" s="20">
        <f>SUM(D4:D9)</f>
        <v>4325</v>
      </c>
      <c r="E10" s="21">
        <f>SUM(E4:E9)</f>
        <v>3775</v>
      </c>
      <c r="G10" s="19">
        <f>SUM(G5:G9)</f>
        <v>0</v>
      </c>
      <c r="H10" s="20">
        <f>SUM(H5:H9)</f>
        <v>0</v>
      </c>
      <c r="I10" s="21">
        <f>SUM(I5:I9)</f>
        <v>0</v>
      </c>
      <c r="K10" s="19">
        <f>SUM(K5:K9)</f>
        <v>5000</v>
      </c>
      <c r="L10" s="20">
        <f>SUM(L5:L9)</f>
        <v>1800</v>
      </c>
      <c r="M10" s="21">
        <f>SUM(M5:M9)</f>
        <v>3200</v>
      </c>
      <c r="O10" s="22">
        <f>SUM(O5:O9)</f>
        <v>1600</v>
      </c>
      <c r="P10" s="23">
        <f>SUM(P5:P9)</f>
        <v>1250</v>
      </c>
      <c r="Q10" s="24">
        <f>SUM(Q5:Q9)</f>
        <v>350</v>
      </c>
    </row>
  </sheetData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3"/>
  <sheetViews>
    <sheetView tabSelected="1" topLeftCell="A23" zoomScale="83" zoomScaleNormal="100" workbookViewId="0">
      <selection activeCell="J52" sqref="J52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4" max="5" width="8.5" customWidth="1"/>
    <col min="6" max="6" width="10.6640625" customWidth="1"/>
    <col min="7" max="1025" width="8.5" customWidth="1"/>
  </cols>
  <sheetData>
    <row r="1" spans="1:30" x14ac:dyDescent="0.2">
      <c r="B1" t="s">
        <v>13</v>
      </c>
      <c r="C1" t="s">
        <v>14</v>
      </c>
      <c r="D1" t="s">
        <v>15</v>
      </c>
      <c r="E1" s="25"/>
      <c r="F1" t="s">
        <v>16</v>
      </c>
      <c r="H1" s="26"/>
      <c r="I1" t="s">
        <v>17</v>
      </c>
      <c r="K1" s="27"/>
      <c r="L1" t="s">
        <v>18</v>
      </c>
    </row>
    <row r="2" spans="1:30" x14ac:dyDescent="0.2">
      <c r="A2" s="28" t="s">
        <v>7</v>
      </c>
      <c r="D2" t="s">
        <v>19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">
      <c r="A3" t="s">
        <v>20</v>
      </c>
      <c r="B3">
        <v>0.75</v>
      </c>
      <c r="C3">
        <v>1.36</v>
      </c>
    </row>
    <row r="4" spans="1:30" x14ac:dyDescent="0.2">
      <c r="A4" t="s">
        <v>21</v>
      </c>
      <c r="B4">
        <v>0.75</v>
      </c>
      <c r="C4">
        <v>0.45</v>
      </c>
    </row>
    <row r="5" spans="1:30" x14ac:dyDescent="0.2">
      <c r="A5" t="s">
        <v>22</v>
      </c>
      <c r="C5">
        <v>1</v>
      </c>
    </row>
    <row r="6" spans="1:30" x14ac:dyDescent="0.2">
      <c r="A6" t="s">
        <v>23</v>
      </c>
      <c r="B6">
        <v>3</v>
      </c>
      <c r="C6">
        <v>3.52</v>
      </c>
    </row>
    <row r="10" spans="1:30" x14ac:dyDescent="0.2">
      <c r="A10" t="s">
        <v>24</v>
      </c>
      <c r="B10">
        <f>SUM(B3:B9)</f>
        <v>4.5</v>
      </c>
      <c r="C10">
        <f>SUM(C3:C9)</f>
        <v>6.33</v>
      </c>
    </row>
    <row r="11" spans="1:30" x14ac:dyDescent="0.2">
      <c r="A11" s="29" t="s">
        <v>8</v>
      </c>
    </row>
    <row r="20" spans="1:15" x14ac:dyDescent="0.2">
      <c r="A20" t="s">
        <v>24</v>
      </c>
      <c r="B20">
        <f>SUM(B12:B19)</f>
        <v>0</v>
      </c>
      <c r="C20">
        <f>SUM(C12:C19)</f>
        <v>0</v>
      </c>
    </row>
    <row r="21" spans="1:15" x14ac:dyDescent="0.2">
      <c r="A21" s="29" t="s">
        <v>9</v>
      </c>
    </row>
    <row r="22" spans="1:15" x14ac:dyDescent="0.2">
      <c r="A22" t="s">
        <v>46</v>
      </c>
      <c r="B22">
        <v>3</v>
      </c>
      <c r="C22">
        <v>2</v>
      </c>
      <c r="E22" s="30"/>
    </row>
    <row r="23" spans="1:15" x14ac:dyDescent="0.2">
      <c r="A23" t="s">
        <v>47</v>
      </c>
      <c r="B23">
        <v>3</v>
      </c>
      <c r="C23">
        <v>2</v>
      </c>
      <c r="F23" s="44"/>
    </row>
    <row r="24" spans="1:15" x14ac:dyDescent="0.2">
      <c r="A24" t="s">
        <v>48</v>
      </c>
      <c r="B24">
        <v>3</v>
      </c>
      <c r="C24">
        <v>3</v>
      </c>
      <c r="G24" s="44"/>
    </row>
    <row r="25" spans="1:15" x14ac:dyDescent="0.2">
      <c r="A25" t="s">
        <v>49</v>
      </c>
      <c r="B25">
        <v>3</v>
      </c>
      <c r="C25">
        <v>1</v>
      </c>
      <c r="H25" s="44"/>
    </row>
    <row r="26" spans="1:15" x14ac:dyDescent="0.2">
      <c r="A26" t="s">
        <v>50</v>
      </c>
      <c r="B26">
        <v>3</v>
      </c>
      <c r="C26">
        <v>1</v>
      </c>
      <c r="I26" s="44"/>
    </row>
    <row r="27" spans="1:15" x14ac:dyDescent="0.2">
      <c r="A27" t="s">
        <v>51</v>
      </c>
      <c r="B27">
        <v>9</v>
      </c>
      <c r="C27">
        <v>0</v>
      </c>
      <c r="J27" s="46"/>
      <c r="K27" s="46"/>
      <c r="L27" s="46"/>
    </row>
    <row r="28" spans="1:15" x14ac:dyDescent="0.2">
      <c r="A28" t="s">
        <v>52</v>
      </c>
      <c r="B28">
        <v>6</v>
      </c>
      <c r="C28">
        <v>0</v>
      </c>
      <c r="M28" s="45"/>
      <c r="N28" s="45"/>
    </row>
    <row r="29" spans="1:15" x14ac:dyDescent="0.2">
      <c r="A29" t="s">
        <v>53</v>
      </c>
      <c r="B29">
        <v>3</v>
      </c>
      <c r="C29">
        <v>0</v>
      </c>
      <c r="O29" s="45"/>
    </row>
    <row r="30" spans="1:15" x14ac:dyDescent="0.2">
      <c r="A30" t="s">
        <v>24</v>
      </c>
      <c r="B30">
        <f>SUM(B22:B29)</f>
        <v>33</v>
      </c>
      <c r="C30">
        <f>SUM(C22:C29)</f>
        <v>9</v>
      </c>
    </row>
    <row r="31" spans="1:15" x14ac:dyDescent="0.2">
      <c r="A31" s="29" t="s">
        <v>10</v>
      </c>
    </row>
    <row r="32" spans="1:15" x14ac:dyDescent="0.2">
      <c r="A32" t="s">
        <v>20</v>
      </c>
      <c r="B32">
        <v>2</v>
      </c>
      <c r="C32">
        <v>2</v>
      </c>
      <c r="E32" s="44"/>
    </row>
    <row r="33" spans="1:9" x14ac:dyDescent="0.2">
      <c r="A33" t="s">
        <v>21</v>
      </c>
      <c r="B33">
        <v>2</v>
      </c>
      <c r="C33">
        <v>2</v>
      </c>
      <c r="E33" s="44"/>
    </row>
    <row r="34" spans="1:9" x14ac:dyDescent="0.2">
      <c r="A34" t="s">
        <v>43</v>
      </c>
      <c r="B34">
        <v>6</v>
      </c>
      <c r="E34" s="45"/>
      <c r="F34" s="45"/>
    </row>
    <row r="35" spans="1:9" x14ac:dyDescent="0.2">
      <c r="A35" t="s">
        <v>44</v>
      </c>
      <c r="B35">
        <v>5</v>
      </c>
      <c r="E35" s="45"/>
      <c r="F35" s="45"/>
    </row>
    <row r="36" spans="1:9" x14ac:dyDescent="0.2">
      <c r="A36" t="s">
        <v>45</v>
      </c>
      <c r="B36">
        <v>6</v>
      </c>
      <c r="E36" s="45"/>
      <c r="F36" s="45"/>
    </row>
    <row r="38" spans="1:9" x14ac:dyDescent="0.2">
      <c r="A38" t="s">
        <v>24</v>
      </c>
      <c r="B38">
        <f>SUM(B32:B37)</f>
        <v>21</v>
      </c>
      <c r="C38">
        <f>SUM(C32:C37)</f>
        <v>4</v>
      </c>
    </row>
    <row r="39" spans="1:9" x14ac:dyDescent="0.2">
      <c r="A39" s="29" t="s">
        <v>11</v>
      </c>
    </row>
    <row r="40" spans="1:9" x14ac:dyDescent="0.2">
      <c r="A40" s="49" t="s">
        <v>20</v>
      </c>
      <c r="B40" s="49">
        <v>1.5</v>
      </c>
      <c r="C40" s="49">
        <v>1.5</v>
      </c>
      <c r="D40" s="49"/>
      <c r="E40" s="44"/>
      <c r="F40" s="49"/>
      <c r="G40" s="49"/>
      <c r="H40" s="49"/>
      <c r="I40" s="49"/>
    </row>
    <row r="41" spans="1:9" x14ac:dyDescent="0.2">
      <c r="A41" s="49" t="s">
        <v>21</v>
      </c>
      <c r="B41" s="49">
        <v>1</v>
      </c>
      <c r="C41" s="49">
        <v>1</v>
      </c>
      <c r="D41" s="49"/>
      <c r="E41" s="44"/>
      <c r="F41" s="49"/>
      <c r="G41" s="49"/>
      <c r="H41" s="49"/>
      <c r="I41" s="49"/>
    </row>
    <row r="42" spans="1:9" x14ac:dyDescent="0.2">
      <c r="A42" s="49" t="s">
        <v>56</v>
      </c>
      <c r="B42" s="49">
        <v>1</v>
      </c>
      <c r="C42" s="49">
        <v>1</v>
      </c>
      <c r="D42" s="49"/>
      <c r="E42" s="44"/>
      <c r="F42" s="49"/>
      <c r="G42" s="49"/>
      <c r="H42" s="49"/>
      <c r="I42" s="49"/>
    </row>
    <row r="43" spans="1:9" x14ac:dyDescent="0.2">
      <c r="A43" s="49" t="s">
        <v>57</v>
      </c>
      <c r="B43" s="49">
        <v>7</v>
      </c>
      <c r="C43" s="49">
        <v>7</v>
      </c>
      <c r="D43" s="49"/>
      <c r="E43" s="44"/>
      <c r="F43" s="47"/>
      <c r="G43" s="47"/>
      <c r="H43" s="46"/>
      <c r="I43" s="49"/>
    </row>
    <row r="44" spans="1:9" x14ac:dyDescent="0.2">
      <c r="A44" s="49" t="s">
        <v>54</v>
      </c>
      <c r="B44" s="49">
        <v>12</v>
      </c>
      <c r="C44" s="49">
        <v>4</v>
      </c>
      <c r="D44" s="49"/>
      <c r="E44" s="44"/>
      <c r="F44" s="50"/>
      <c r="G44" s="50"/>
      <c r="H44" s="50"/>
      <c r="I44" s="49"/>
    </row>
    <row r="45" spans="1:9" x14ac:dyDescent="0.2">
      <c r="A45" s="49" t="s">
        <v>58</v>
      </c>
      <c r="B45" s="49">
        <v>4</v>
      </c>
      <c r="C45" s="49">
        <v>7</v>
      </c>
      <c r="D45" s="49"/>
      <c r="E45" s="44"/>
      <c r="F45" s="44"/>
      <c r="G45" s="49"/>
      <c r="H45" s="49"/>
      <c r="I45" s="49"/>
    </row>
    <row r="46" spans="1:9" x14ac:dyDescent="0.2">
      <c r="A46" s="49" t="s">
        <v>59</v>
      </c>
      <c r="B46" s="49">
        <v>4</v>
      </c>
      <c r="C46" s="49">
        <v>7</v>
      </c>
      <c r="D46" s="49"/>
      <c r="E46" s="44"/>
      <c r="F46" s="44"/>
      <c r="G46" s="49"/>
      <c r="H46" s="49"/>
      <c r="I46" s="49"/>
    </row>
    <row r="47" spans="1:9" x14ac:dyDescent="0.2">
      <c r="A47" s="49" t="s">
        <v>55</v>
      </c>
      <c r="B47" s="49">
        <v>1.5</v>
      </c>
      <c r="C47" s="49">
        <v>1.5</v>
      </c>
      <c r="D47" s="49"/>
      <c r="E47" s="44"/>
      <c r="F47" s="49"/>
      <c r="G47" s="49"/>
      <c r="H47" s="49"/>
      <c r="I47" s="49"/>
    </row>
    <row r="48" spans="1:9" x14ac:dyDescent="0.2">
      <c r="A48" s="49" t="s">
        <v>60</v>
      </c>
      <c r="B48" s="49">
        <v>10</v>
      </c>
      <c r="C48" s="49">
        <v>7</v>
      </c>
      <c r="D48" s="49"/>
      <c r="E48" s="44"/>
      <c r="F48" s="44"/>
      <c r="G48" s="45"/>
      <c r="H48" s="49"/>
      <c r="I48" s="49"/>
    </row>
    <row r="49" spans="1:9" x14ac:dyDescent="0.2">
      <c r="A49" s="49" t="s">
        <v>61</v>
      </c>
      <c r="B49" s="49">
        <v>2</v>
      </c>
      <c r="C49" s="49">
        <v>2</v>
      </c>
      <c r="D49" s="49"/>
      <c r="E49" s="44"/>
      <c r="F49" s="49"/>
      <c r="G49" s="49"/>
      <c r="H49" s="49"/>
      <c r="I49" s="49"/>
    </row>
    <row r="50" spans="1:9" x14ac:dyDescent="0.2">
      <c r="A50" s="49" t="s">
        <v>62</v>
      </c>
      <c r="B50" s="49">
        <v>2</v>
      </c>
      <c r="C50" s="49">
        <v>8</v>
      </c>
      <c r="D50" s="49"/>
      <c r="E50" s="47"/>
      <c r="F50" s="44"/>
      <c r="G50" s="49"/>
      <c r="H50" s="49"/>
      <c r="I50" s="49"/>
    </row>
    <row r="51" spans="1:9" x14ac:dyDescent="0.2">
      <c r="A51" s="49" t="s">
        <v>63</v>
      </c>
      <c r="B51" s="49">
        <v>1</v>
      </c>
      <c r="C51" s="49">
        <v>1</v>
      </c>
      <c r="D51" s="49"/>
      <c r="E51" s="47"/>
      <c r="F51" s="49"/>
      <c r="G51" s="49"/>
      <c r="H51" s="49"/>
      <c r="I51" s="49"/>
    </row>
    <row r="52" spans="1:9" x14ac:dyDescent="0.2">
      <c r="A52" s="49" t="s">
        <v>64</v>
      </c>
      <c r="B52" s="49">
        <v>4</v>
      </c>
      <c r="C52" s="49">
        <v>4.5</v>
      </c>
      <c r="D52" s="49"/>
      <c r="E52" s="47"/>
      <c r="F52" s="46"/>
      <c r="G52" s="49"/>
      <c r="H52" s="49"/>
      <c r="I52" s="49"/>
    </row>
    <row r="53" spans="1:9" x14ac:dyDescent="0.2">
      <c r="A53" t="s">
        <v>24</v>
      </c>
      <c r="B53">
        <f>SUM(B40:B52)</f>
        <v>51</v>
      </c>
      <c r="C53">
        <f>SUM(C40:C52)</f>
        <v>52.5</v>
      </c>
    </row>
    <row r="54" spans="1:9" x14ac:dyDescent="0.2">
      <c r="A54" s="29" t="s">
        <v>12</v>
      </c>
    </row>
    <row r="55" spans="1:9" x14ac:dyDescent="0.2">
      <c r="A55" t="s">
        <v>20</v>
      </c>
      <c r="B55">
        <v>1</v>
      </c>
      <c r="C55">
        <v>1</v>
      </c>
      <c r="E55" s="25"/>
    </row>
    <row r="56" spans="1:9" x14ac:dyDescent="0.2">
      <c r="A56" t="s">
        <v>21</v>
      </c>
      <c r="B56">
        <v>1</v>
      </c>
      <c r="C56">
        <v>1</v>
      </c>
      <c r="E56" s="25"/>
    </row>
    <row r="61" spans="1:9" x14ac:dyDescent="0.2">
      <c r="A61" t="s">
        <v>24</v>
      </c>
      <c r="B61">
        <f>SUM(B55:B60)</f>
        <v>2</v>
      </c>
      <c r="C61">
        <f>SUM(C55:C60)</f>
        <v>2</v>
      </c>
    </row>
    <row r="62" spans="1:9" x14ac:dyDescent="0.2">
      <c r="A62" t="s">
        <v>25</v>
      </c>
      <c r="B62">
        <f>SUM(B30,B38,B20,B10,B53,B61)</f>
        <v>111.5</v>
      </c>
      <c r="C62">
        <f>SUM(C10,C20,C30,C38,C53,C61)</f>
        <v>73.83</v>
      </c>
    </row>
    <row r="63" spans="1:9" x14ac:dyDescent="0.2">
      <c r="A63" t="s">
        <v>26</v>
      </c>
      <c r="B63" s="31">
        <f>B62*100</f>
        <v>11150</v>
      </c>
      <c r="C63" s="31">
        <f>C62*100</f>
        <v>7383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zoomScaleNormal="100" workbookViewId="0">
      <selection activeCell="G9" sqref="G9"/>
    </sheetView>
  </sheetViews>
  <sheetFormatPr baseColWidth="10" defaultColWidth="8.83203125" defaultRowHeight="15" x14ac:dyDescent="0.2"/>
  <cols>
    <col min="1" max="1025" width="8.5" customWidth="1"/>
  </cols>
  <sheetData>
    <row r="1" spans="1:12" x14ac:dyDescent="0.2">
      <c r="B1" s="3" t="s">
        <v>27</v>
      </c>
      <c r="C1" s="32">
        <v>43489</v>
      </c>
      <c r="D1" s="32">
        <v>43494</v>
      </c>
      <c r="E1" s="32">
        <v>43496</v>
      </c>
      <c r="F1" s="32">
        <v>43497</v>
      </c>
      <c r="G1" s="33">
        <v>43502</v>
      </c>
      <c r="H1" s="3" t="s">
        <v>28</v>
      </c>
      <c r="I1" s="3" t="s">
        <v>28</v>
      </c>
      <c r="J1" s="3" t="s">
        <v>28</v>
      </c>
      <c r="K1" s="3" t="s">
        <v>28</v>
      </c>
      <c r="L1" s="3" t="s">
        <v>28</v>
      </c>
    </row>
    <row r="2" spans="1:12" ht="62.25" customHeight="1" x14ac:dyDescent="0.2">
      <c r="B2" s="3" t="s">
        <v>29</v>
      </c>
      <c r="C2" s="34" t="s">
        <v>30</v>
      </c>
      <c r="D2" s="34" t="s">
        <v>31</v>
      </c>
      <c r="E2" s="34" t="s">
        <v>31</v>
      </c>
      <c r="F2" s="34" t="s">
        <v>31</v>
      </c>
      <c r="G2" s="34" t="s">
        <v>28</v>
      </c>
      <c r="H2" s="34" t="s">
        <v>28</v>
      </c>
      <c r="I2" s="34" t="s">
        <v>28</v>
      </c>
      <c r="J2" s="34" t="s">
        <v>28</v>
      </c>
      <c r="K2" s="34" t="s">
        <v>28</v>
      </c>
      <c r="L2" s="34" t="s">
        <v>28</v>
      </c>
    </row>
    <row r="3" spans="1:12" x14ac:dyDescent="0.2">
      <c r="B3" s="3" t="s">
        <v>32</v>
      </c>
      <c r="C3" s="3">
        <v>1.5</v>
      </c>
      <c r="D3" s="3">
        <v>0.5</v>
      </c>
      <c r="E3" s="3">
        <v>0.5</v>
      </c>
      <c r="F3" s="3">
        <v>1</v>
      </c>
      <c r="G3" s="3">
        <v>0.5</v>
      </c>
      <c r="H3" s="3">
        <v>0</v>
      </c>
      <c r="I3" s="3">
        <v>0</v>
      </c>
      <c r="J3" s="3">
        <v>0</v>
      </c>
      <c r="K3" s="3">
        <v>0</v>
      </c>
      <c r="L3" s="3">
        <v>0</v>
      </c>
    </row>
    <row r="4" spans="1:12" x14ac:dyDescent="0.2">
      <c r="A4" s="3" t="s">
        <v>7</v>
      </c>
      <c r="B4" s="3">
        <f t="shared" ref="B4:B9" si="0">SUMIF(C4:L4,A$12,C$3:Z$3)</f>
        <v>4</v>
      </c>
      <c r="C4" s="35" t="s">
        <v>33</v>
      </c>
      <c r="D4" s="35" t="s">
        <v>33</v>
      </c>
      <c r="E4" s="35" t="s">
        <v>33</v>
      </c>
      <c r="F4" s="35" t="s">
        <v>33</v>
      </c>
      <c r="G4" s="35" t="s">
        <v>33</v>
      </c>
      <c r="H4" s="35"/>
      <c r="I4" s="35"/>
      <c r="J4" s="35"/>
      <c r="K4" s="35"/>
      <c r="L4" s="35"/>
    </row>
    <row r="5" spans="1:12" x14ac:dyDescent="0.2">
      <c r="A5" s="3" t="s">
        <v>8</v>
      </c>
      <c r="B5" s="3">
        <f t="shared" si="0"/>
        <v>3.5</v>
      </c>
      <c r="C5" s="35" t="s">
        <v>33</v>
      </c>
      <c r="D5" s="35"/>
      <c r="E5" s="35" t="s">
        <v>33</v>
      </c>
      <c r="F5" s="35" t="s">
        <v>33</v>
      </c>
      <c r="G5" s="35" t="s">
        <v>33</v>
      </c>
      <c r="J5" s="35"/>
      <c r="K5" s="35"/>
      <c r="L5" s="35"/>
    </row>
    <row r="6" spans="1:12" x14ac:dyDescent="0.2">
      <c r="A6" s="3" t="s">
        <v>9</v>
      </c>
      <c r="B6" s="3">
        <f t="shared" si="0"/>
        <v>4</v>
      </c>
      <c r="C6" s="35" t="s">
        <v>33</v>
      </c>
      <c r="D6" s="35" t="s">
        <v>33</v>
      </c>
      <c r="E6" s="35" t="s">
        <v>33</v>
      </c>
      <c r="F6" s="35" t="s">
        <v>33</v>
      </c>
      <c r="G6" s="35" t="s">
        <v>33</v>
      </c>
      <c r="H6" s="35"/>
      <c r="I6" s="35"/>
      <c r="J6" s="35"/>
      <c r="K6" s="35"/>
      <c r="L6" s="35"/>
    </row>
    <row r="7" spans="1:12" x14ac:dyDescent="0.2">
      <c r="A7" s="3" t="s">
        <v>10</v>
      </c>
      <c r="B7" s="3">
        <f t="shared" si="0"/>
        <v>4</v>
      </c>
      <c r="C7" s="35" t="s">
        <v>33</v>
      </c>
      <c r="D7" s="35" t="s">
        <v>33</v>
      </c>
      <c r="E7" s="35" t="s">
        <v>33</v>
      </c>
      <c r="F7" s="35" t="s">
        <v>33</v>
      </c>
      <c r="G7" s="35" t="s">
        <v>33</v>
      </c>
      <c r="H7" s="35"/>
      <c r="I7" s="35"/>
      <c r="J7" s="35"/>
      <c r="K7" s="35"/>
      <c r="L7" s="35"/>
    </row>
    <row r="8" spans="1:12" x14ac:dyDescent="0.2">
      <c r="A8" s="3" t="s">
        <v>11</v>
      </c>
      <c r="B8" s="3">
        <f t="shared" si="0"/>
        <v>4</v>
      </c>
      <c r="C8" s="35" t="s">
        <v>33</v>
      </c>
      <c r="D8" s="35" t="s">
        <v>33</v>
      </c>
      <c r="E8" s="35" t="s">
        <v>33</v>
      </c>
      <c r="F8" s="35" t="s">
        <v>33</v>
      </c>
      <c r="G8" s="35" t="s">
        <v>33</v>
      </c>
    </row>
    <row r="9" spans="1:12" x14ac:dyDescent="0.2">
      <c r="A9" s="3" t="s">
        <v>12</v>
      </c>
      <c r="B9" s="3">
        <f t="shared" si="0"/>
        <v>2.5</v>
      </c>
      <c r="D9" s="35" t="s">
        <v>33</v>
      </c>
      <c r="E9" s="35" t="s">
        <v>33</v>
      </c>
      <c r="F9" s="35" t="s">
        <v>33</v>
      </c>
      <c r="G9" s="35" t="s">
        <v>33</v>
      </c>
    </row>
    <row r="10" spans="1:12" x14ac:dyDescent="0.2">
      <c r="A10" s="3" t="s">
        <v>0</v>
      </c>
      <c r="B10" s="3">
        <f>SUM(B4:B7)</f>
        <v>15.5</v>
      </c>
      <c r="C10" s="3">
        <f t="shared" ref="C10:L10" si="1">COUNTIF(C4:C7,"*ü*") * C3</f>
        <v>6</v>
      </c>
      <c r="D10" s="3">
        <f t="shared" si="1"/>
        <v>1.5</v>
      </c>
      <c r="E10" s="3">
        <f t="shared" si="1"/>
        <v>2</v>
      </c>
      <c r="F10" s="3">
        <f t="shared" si="1"/>
        <v>4</v>
      </c>
      <c r="G10" s="3">
        <f t="shared" si="1"/>
        <v>2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 t="shared" si="1"/>
        <v>0</v>
      </c>
      <c r="L10" s="3">
        <f t="shared" si="1"/>
        <v>0</v>
      </c>
    </row>
    <row r="12" spans="1:12" x14ac:dyDescent="0.2">
      <c r="A12" s="35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zoomScaleNormal="100" workbookViewId="0">
      <selection activeCell="M29" sqref="M29"/>
    </sheetView>
  </sheetViews>
  <sheetFormatPr baseColWidth="10" defaultColWidth="8.83203125" defaultRowHeight="15" x14ac:dyDescent="0.2"/>
  <cols>
    <col min="1" max="1" width="15" customWidth="1"/>
    <col min="2" max="2" width="29.6640625" customWidth="1"/>
    <col min="3" max="3" width="14.5" customWidth="1"/>
    <col min="4" max="4" width="10.5" customWidth="1"/>
    <col min="5" max="19" width="3.6640625" customWidth="1"/>
    <col min="20" max="1025" width="8.5" customWidth="1"/>
  </cols>
  <sheetData>
    <row r="1" spans="1:19" x14ac:dyDescent="0.2">
      <c r="A1" s="36"/>
      <c r="B1" s="37" t="s">
        <v>34</v>
      </c>
      <c r="C1" s="37" t="s">
        <v>35</v>
      </c>
      <c r="D1" s="38" t="s">
        <v>36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2" t="s">
        <v>7</v>
      </c>
      <c r="B2" s="3" t="s">
        <v>37</v>
      </c>
      <c r="D2" s="39"/>
    </row>
    <row r="3" spans="1:19" x14ac:dyDescent="0.2">
      <c r="B3" s="3" t="s">
        <v>38</v>
      </c>
      <c r="C3">
        <v>1</v>
      </c>
      <c r="D3" s="39">
        <v>0.75</v>
      </c>
    </row>
    <row r="4" spans="1:19" x14ac:dyDescent="0.2">
      <c r="B4" s="3" t="s">
        <v>39</v>
      </c>
      <c r="C4">
        <v>3</v>
      </c>
      <c r="D4" s="39">
        <v>6</v>
      </c>
    </row>
    <row r="5" spans="1:19" x14ac:dyDescent="0.2">
      <c r="B5" s="3" t="s">
        <v>40</v>
      </c>
      <c r="C5">
        <v>1</v>
      </c>
      <c r="D5" s="39">
        <v>2</v>
      </c>
    </row>
    <row r="6" spans="1:19" x14ac:dyDescent="0.2">
      <c r="A6" s="40"/>
      <c r="B6" s="3" t="s">
        <v>41</v>
      </c>
      <c r="C6" s="3">
        <f>SUM(C2:C5)</f>
        <v>5</v>
      </c>
      <c r="D6" s="4">
        <f>SUM(D2:D5)</f>
        <v>8.75</v>
      </c>
    </row>
    <row r="7" spans="1:19" x14ac:dyDescent="0.2">
      <c r="A7" s="2" t="s">
        <v>8</v>
      </c>
      <c r="B7" s="3" t="s">
        <v>37</v>
      </c>
      <c r="D7" s="39"/>
    </row>
    <row r="8" spans="1:19" x14ac:dyDescent="0.2">
      <c r="B8" s="3" t="s">
        <v>42</v>
      </c>
      <c r="D8" s="39"/>
    </row>
    <row r="9" spans="1:19" x14ac:dyDescent="0.2">
      <c r="B9" s="3" t="s">
        <v>39</v>
      </c>
      <c r="D9" s="39"/>
    </row>
    <row r="10" spans="1:19" x14ac:dyDescent="0.2">
      <c r="B10" s="3" t="s">
        <v>40</v>
      </c>
      <c r="D10" s="39"/>
    </row>
    <row r="11" spans="1:19" x14ac:dyDescent="0.2">
      <c r="A11" s="40"/>
      <c r="B11" s="3" t="s">
        <v>41</v>
      </c>
      <c r="C11" s="3">
        <f>SUM(C7:C10)</f>
        <v>0</v>
      </c>
      <c r="D11" s="4">
        <f>SUM(D7:D10)</f>
        <v>0</v>
      </c>
    </row>
    <row r="12" spans="1:19" x14ac:dyDescent="0.2">
      <c r="A12" s="2" t="s">
        <v>9</v>
      </c>
      <c r="B12" s="3" t="s">
        <v>37</v>
      </c>
      <c r="D12" s="39"/>
    </row>
    <row r="13" spans="1:19" x14ac:dyDescent="0.2">
      <c r="B13" s="3" t="s">
        <v>42</v>
      </c>
      <c r="C13">
        <v>2</v>
      </c>
      <c r="D13" s="39">
        <v>1.5</v>
      </c>
      <c r="E13" s="44"/>
      <c r="F13" s="44"/>
    </row>
    <row r="14" spans="1:19" x14ac:dyDescent="0.2">
      <c r="B14" s="3" t="s">
        <v>39</v>
      </c>
      <c r="C14">
        <v>4</v>
      </c>
      <c r="D14" s="39">
        <v>3</v>
      </c>
      <c r="G14" s="44"/>
      <c r="H14" s="44"/>
      <c r="I14" s="44"/>
      <c r="J14" s="44"/>
    </row>
    <row r="15" spans="1:19" x14ac:dyDescent="0.2">
      <c r="B15" s="3" t="s">
        <v>40</v>
      </c>
      <c r="C15">
        <v>2</v>
      </c>
      <c r="D15" s="39">
        <v>1</v>
      </c>
      <c r="J15" s="44"/>
      <c r="K15" s="44"/>
    </row>
    <row r="16" spans="1:19" x14ac:dyDescent="0.2">
      <c r="B16" s="3" t="s">
        <v>20</v>
      </c>
      <c r="C16">
        <v>1</v>
      </c>
      <c r="D16" s="39">
        <v>0.75</v>
      </c>
      <c r="K16" s="44"/>
    </row>
    <row r="17" spans="1:12" x14ac:dyDescent="0.2">
      <c r="B17" s="3" t="s">
        <v>21</v>
      </c>
      <c r="C17">
        <v>1</v>
      </c>
      <c r="D17" s="39">
        <v>0.25</v>
      </c>
      <c r="L17" s="44"/>
    </row>
    <row r="18" spans="1:12" x14ac:dyDescent="0.2">
      <c r="A18" s="40"/>
      <c r="B18" s="41" t="s">
        <v>41</v>
      </c>
      <c r="C18" s="3">
        <f>SUM(C12:C17)</f>
        <v>10</v>
      </c>
      <c r="D18" s="4">
        <f>SUM(D12:D17)</f>
        <v>6.5</v>
      </c>
    </row>
    <row r="19" spans="1:12" x14ac:dyDescent="0.2">
      <c r="A19" s="2" t="s">
        <v>10</v>
      </c>
      <c r="B19" s="3" t="s">
        <v>37</v>
      </c>
      <c r="C19">
        <v>1</v>
      </c>
      <c r="D19" s="39">
        <v>1</v>
      </c>
      <c r="E19" s="44"/>
    </row>
    <row r="20" spans="1:12" x14ac:dyDescent="0.2">
      <c r="B20" s="3" t="s">
        <v>42</v>
      </c>
      <c r="C20">
        <v>3</v>
      </c>
      <c r="D20" s="39">
        <v>3</v>
      </c>
      <c r="E20" s="44"/>
      <c r="F20" s="44"/>
      <c r="G20" s="44"/>
    </row>
    <row r="21" spans="1:12" x14ac:dyDescent="0.2">
      <c r="B21" s="3" t="s">
        <v>39</v>
      </c>
      <c r="C21">
        <v>6</v>
      </c>
      <c r="D21" s="39">
        <v>7</v>
      </c>
      <c r="E21" s="44"/>
      <c r="F21" s="44"/>
      <c r="G21" s="44"/>
      <c r="H21" s="44"/>
      <c r="I21" s="44"/>
      <c r="J21" s="44"/>
      <c r="K21" s="44"/>
    </row>
    <row r="22" spans="1:12" x14ac:dyDescent="0.2">
      <c r="B22" s="3" t="s">
        <v>40</v>
      </c>
      <c r="C22">
        <v>1</v>
      </c>
      <c r="D22" s="39">
        <v>2</v>
      </c>
      <c r="E22" s="44"/>
      <c r="F22" s="44"/>
    </row>
    <row r="23" spans="1:12" x14ac:dyDescent="0.2">
      <c r="A23" s="40"/>
      <c r="B23" s="41" t="s">
        <v>41</v>
      </c>
      <c r="C23" s="3">
        <f>SUM(C19:C22)</f>
        <v>11</v>
      </c>
      <c r="D23" s="4">
        <f>SUM(D19:D22)</f>
        <v>13</v>
      </c>
    </row>
    <row r="24" spans="1:12" x14ac:dyDescent="0.2">
      <c r="A24" s="2" t="s">
        <v>11</v>
      </c>
      <c r="B24" s="3" t="s">
        <v>37</v>
      </c>
      <c r="D24" s="39"/>
    </row>
    <row r="25" spans="1:12" x14ac:dyDescent="0.2">
      <c r="B25" s="3" t="s">
        <v>42</v>
      </c>
      <c r="C25">
        <v>1.5</v>
      </c>
      <c r="D25" s="39">
        <v>1.5</v>
      </c>
    </row>
    <row r="26" spans="1:12" x14ac:dyDescent="0.2">
      <c r="B26" s="3" t="s">
        <v>39</v>
      </c>
      <c r="C26">
        <v>3</v>
      </c>
      <c r="D26" s="39">
        <v>3</v>
      </c>
    </row>
    <row r="27" spans="1:12" x14ac:dyDescent="0.2">
      <c r="B27" s="3" t="s">
        <v>40</v>
      </c>
      <c r="C27">
        <v>1.5</v>
      </c>
      <c r="D27" s="39">
        <v>1.5</v>
      </c>
    </row>
    <row r="28" spans="1:12" x14ac:dyDescent="0.2">
      <c r="B28" s="41" t="s">
        <v>41</v>
      </c>
      <c r="C28" s="3">
        <f>SUM(C24:C27)</f>
        <v>6</v>
      </c>
      <c r="D28" s="4">
        <f>SUM(D24:D27)</f>
        <v>6</v>
      </c>
    </row>
    <row r="29" spans="1:12" x14ac:dyDescent="0.2">
      <c r="A29" s="2" t="s">
        <v>12</v>
      </c>
      <c r="B29" s="3" t="s">
        <v>37</v>
      </c>
      <c r="D29" s="39"/>
    </row>
    <row r="30" spans="1:12" x14ac:dyDescent="0.2">
      <c r="B30" s="3" t="s">
        <v>42</v>
      </c>
      <c r="C30">
        <v>1</v>
      </c>
      <c r="D30" s="39">
        <v>1</v>
      </c>
      <c r="E30" s="44"/>
    </row>
    <row r="31" spans="1:12" x14ac:dyDescent="0.2">
      <c r="B31" s="3" t="s">
        <v>39</v>
      </c>
      <c r="C31">
        <v>2</v>
      </c>
      <c r="D31" s="39">
        <v>1</v>
      </c>
      <c r="E31" s="44"/>
    </row>
    <row r="32" spans="1:12" x14ac:dyDescent="0.2">
      <c r="B32" s="3" t="s">
        <v>40</v>
      </c>
      <c r="C32">
        <v>2</v>
      </c>
      <c r="D32" s="39"/>
    </row>
    <row r="33" spans="1:4" x14ac:dyDescent="0.2">
      <c r="B33" s="41" t="s">
        <v>41</v>
      </c>
      <c r="C33" s="3">
        <f>SUM(C29:C32)</f>
        <v>5</v>
      </c>
      <c r="D33" s="4">
        <f>SUM(D29:D32)</f>
        <v>2</v>
      </c>
    </row>
    <row r="34" spans="1:4" x14ac:dyDescent="0.2">
      <c r="A34" s="42"/>
      <c r="B34" s="43" t="s">
        <v>0</v>
      </c>
      <c r="C34" s="6">
        <f>SUM(C6,C11,C18,C23,C28,C33)</f>
        <v>37</v>
      </c>
      <c r="D34" s="7">
        <f>SUM(D6,D11,D18,D23,D28,D33)</f>
        <v>36.25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Microsoft Office User</cp:lastModifiedBy>
  <cp:revision>6</cp:revision>
  <dcterms:created xsi:type="dcterms:W3CDTF">2018-11-06T05:29:55Z</dcterms:created>
  <dcterms:modified xsi:type="dcterms:W3CDTF">2019-04-19T06:41:52Z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