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21af\Documents\Diss\4_schriftlicheArbeit\06_DataphysAnalyse&amp;CreationDesignTemplate\06_04_SupplementaryMaterial (Upload&amp;Festplatte)\"/>
    </mc:Choice>
  </mc:AlternateContent>
  <xr:revisionPtr revIDLastSave="0" documentId="13_ncr:1_{22B02114-FFF2-4E46-9916-DAF270C5B503}" xr6:coauthVersionLast="47" xr6:coauthVersionMax="47" xr10:uidLastSave="{00000000-0000-0000-0000-000000000000}"/>
  <bookViews>
    <workbookView xWindow="-25920" yWindow="2880" windowWidth="21600" windowHeight="11250" activeTab="1" xr2:uid="{A762B951-E731-3645-8D69-CEF240186EE3}"/>
  </bookViews>
  <sheets>
    <sheet name="Part2 Image Schemas" sheetId="2" r:id="rId1"/>
    <sheet name="Part3  Design Proposal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M65" i="1"/>
  <c r="L45" i="1"/>
  <c r="K107" i="2" l="1"/>
  <c r="K164" i="2"/>
  <c r="T164" i="2" s="1"/>
  <c r="K162" i="2"/>
  <c r="T162" i="2" s="1"/>
  <c r="K160" i="2"/>
  <c r="K158" i="2"/>
  <c r="K156" i="2"/>
  <c r="K154" i="2"/>
  <c r="K152" i="2"/>
  <c r="K150" i="2"/>
  <c r="K148" i="2"/>
  <c r="K146" i="2"/>
  <c r="K144" i="2"/>
  <c r="K142" i="2"/>
  <c r="K140" i="2"/>
  <c r="K138" i="2"/>
  <c r="K136" i="2"/>
  <c r="K134" i="2"/>
  <c r="K132" i="2"/>
  <c r="K130" i="2"/>
  <c r="K128" i="2"/>
  <c r="K126" i="2"/>
  <c r="K124" i="2"/>
  <c r="K122" i="2"/>
  <c r="K120" i="2"/>
  <c r="K118" i="2"/>
  <c r="K116" i="2"/>
  <c r="K114" i="2"/>
  <c r="K112" i="2"/>
  <c r="K110" i="2"/>
  <c r="B160" i="2"/>
  <c r="T160" i="2" s="1"/>
  <c r="B158" i="2"/>
  <c r="T158" i="2" s="1"/>
  <c r="B156" i="2"/>
  <c r="T156" i="2" s="1"/>
  <c r="B154" i="2"/>
  <c r="B152" i="2"/>
  <c r="B150" i="2"/>
  <c r="T150" i="2" s="1"/>
  <c r="B148" i="2"/>
  <c r="T148" i="2" s="1"/>
  <c r="B146" i="2"/>
  <c r="T146" i="2" s="1"/>
  <c r="B144" i="2"/>
  <c r="T144" i="2" s="1"/>
  <c r="B142" i="2"/>
  <c r="B140" i="2"/>
  <c r="T140" i="2" s="1"/>
  <c r="B138" i="2"/>
  <c r="B136" i="2"/>
  <c r="B134" i="2"/>
  <c r="B132" i="2"/>
  <c r="T132" i="2" s="1"/>
  <c r="B130" i="2"/>
  <c r="T130" i="2" s="1"/>
  <c r="B128" i="2"/>
  <c r="B126" i="2"/>
  <c r="B124" i="2"/>
  <c r="B122" i="2"/>
  <c r="B120" i="2"/>
  <c r="B118" i="2"/>
  <c r="B116" i="2"/>
  <c r="B114" i="2"/>
  <c r="B112" i="2"/>
  <c r="B110" i="2"/>
  <c r="K178" i="2"/>
  <c r="T178" i="2" s="1"/>
  <c r="B107" i="2"/>
  <c r="P107" i="2"/>
  <c r="Y107" i="2" s="1"/>
  <c r="O107" i="2"/>
  <c r="X107" i="2" s="1"/>
  <c r="N107" i="2"/>
  <c r="M107" i="2"/>
  <c r="L107" i="2"/>
  <c r="G107" i="2"/>
  <c r="F107" i="2"/>
  <c r="E107" i="2"/>
  <c r="D107" i="2"/>
  <c r="C107" i="2"/>
  <c r="F45" i="1"/>
  <c r="M67" i="1"/>
  <c r="M66" i="1"/>
  <c r="M50" i="1"/>
  <c r="M64" i="1"/>
  <c r="M74" i="1"/>
  <c r="N75" i="1" s="1"/>
  <c r="M51" i="1"/>
  <c r="M63" i="1"/>
  <c r="M52" i="1"/>
  <c r="G50" i="1"/>
  <c r="G51" i="1"/>
  <c r="G58" i="1"/>
  <c r="G72" i="1"/>
  <c r="G57" i="1"/>
  <c r="G55" i="1"/>
  <c r="G61" i="1"/>
  <c r="G71" i="1"/>
  <c r="G54" i="1"/>
  <c r="G53" i="1"/>
  <c r="G70" i="1"/>
  <c r="G69" i="1"/>
  <c r="G68" i="1"/>
  <c r="G60" i="1"/>
  <c r="G52" i="1"/>
  <c r="G67" i="1"/>
  <c r="G66" i="1"/>
  <c r="G65" i="1"/>
  <c r="G64" i="1"/>
  <c r="G63" i="1"/>
  <c r="Q45" i="1"/>
  <c r="P45" i="1"/>
  <c r="O45" i="1"/>
  <c r="N45" i="1"/>
  <c r="M45" i="1"/>
  <c r="K45" i="1"/>
  <c r="J45" i="1"/>
  <c r="I45" i="1"/>
  <c r="H45" i="1"/>
  <c r="G45" i="1"/>
  <c r="G76" i="1" l="1"/>
  <c r="N56" i="1"/>
  <c r="H62" i="1"/>
  <c r="H59" i="1"/>
  <c r="J59" i="1" s="1"/>
  <c r="H56" i="1"/>
  <c r="H73" i="1"/>
  <c r="J73" i="1" s="1"/>
  <c r="P75" i="1"/>
  <c r="N73" i="1"/>
  <c r="T118" i="2"/>
  <c r="T134" i="2"/>
  <c r="U107" i="2"/>
  <c r="V107" i="2"/>
  <c r="W107" i="2"/>
  <c r="T128" i="2"/>
  <c r="T142" i="2"/>
  <c r="T136" i="2"/>
  <c r="T152" i="2"/>
  <c r="T122" i="2"/>
  <c r="T138" i="2"/>
  <c r="T154" i="2"/>
  <c r="T124" i="2"/>
  <c r="T110" i="2"/>
  <c r="T126" i="2"/>
  <c r="T114" i="2"/>
  <c r="T112" i="2"/>
  <c r="T116" i="2"/>
  <c r="T120" i="2"/>
  <c r="T107" i="2"/>
  <c r="K180" i="2"/>
  <c r="T180" i="2" s="1"/>
  <c r="K182" i="2"/>
  <c r="T182" i="2" s="1"/>
  <c r="K172" i="2"/>
  <c r="T172" i="2" s="1"/>
  <c r="K174" i="2"/>
  <c r="T174" i="2" s="1"/>
  <c r="K166" i="2"/>
  <c r="T166" i="2" s="1"/>
  <c r="K168" i="2"/>
  <c r="T168" i="2" s="1"/>
  <c r="K176" i="2"/>
  <c r="T176" i="2" s="1"/>
  <c r="K170" i="2"/>
  <c r="T170" i="2" s="1"/>
  <c r="B161" i="2"/>
  <c r="N76" i="1" l="1"/>
  <c r="H76" i="1"/>
  <c r="I59" i="1" s="1"/>
  <c r="P73" i="1"/>
  <c r="P56" i="1"/>
  <c r="J56" i="1"/>
  <c r="J62" i="1"/>
  <c r="M76" i="1"/>
  <c r="O75" i="1" s="1"/>
  <c r="T183" i="2"/>
  <c r="K183" i="2"/>
  <c r="I73" i="1" l="1"/>
  <c r="O56" i="1"/>
  <c r="I56" i="1"/>
  <c r="O73" i="1"/>
  <c r="I62" i="1"/>
</calcChain>
</file>

<file path=xl/sharedStrings.xml><?xml version="1.0" encoding="utf-8"?>
<sst xmlns="http://schemas.openxmlformats.org/spreadsheetml/2006/main" count="438" uniqueCount="124">
  <si>
    <t>Name</t>
  </si>
  <si>
    <t>Nowhere Data Landscape</t>
  </si>
  <si>
    <t xml:space="preserve">Sound Chair </t>
  </si>
  <si>
    <t>Marshall Island</t>
  </si>
  <si>
    <t>Live Wire</t>
  </si>
  <si>
    <t>Historical Abstract: CPI 1995</t>
  </si>
  <si>
    <t>Perpetual (Tropical) Sunshine</t>
  </si>
  <si>
    <t>Global Tobacco Production</t>
  </si>
  <si>
    <t>SMS to Paper Airplanes</t>
  </si>
  <si>
    <t>Trends in Water Use</t>
  </si>
  <si>
    <t>Touching Air</t>
  </si>
  <si>
    <t>front-back</t>
  </si>
  <si>
    <t>painful</t>
  </si>
  <si>
    <t>bright-dark</t>
  </si>
  <si>
    <t>hard-soft</t>
  </si>
  <si>
    <t>heavy-light</t>
  </si>
  <si>
    <t>smooth-rough</t>
  </si>
  <si>
    <t>path</t>
  </si>
  <si>
    <t>blockage</t>
  </si>
  <si>
    <t>big-small</t>
  </si>
  <si>
    <t>straight</t>
  </si>
  <si>
    <t>clean-dirty</t>
  </si>
  <si>
    <t>near-far</t>
  </si>
  <si>
    <t>left-right</t>
  </si>
  <si>
    <t>up-down</t>
  </si>
  <si>
    <t>balance</t>
  </si>
  <si>
    <t>contact</t>
  </si>
  <si>
    <t>linkage</t>
  </si>
  <si>
    <t>warm-cold</t>
  </si>
  <si>
    <t>splitting</t>
  </si>
  <si>
    <t>location</t>
  </si>
  <si>
    <t>full-empty</t>
  </si>
  <si>
    <t>content</t>
  </si>
  <si>
    <t>container</t>
  </si>
  <si>
    <t>rotation</t>
  </si>
  <si>
    <t>fast-slow</t>
  </si>
  <si>
    <t>center-periphery</t>
  </si>
  <si>
    <t>Sehen</t>
  </si>
  <si>
    <t>Fühlen</t>
  </si>
  <si>
    <t>Hören</t>
  </si>
  <si>
    <t>Schmecken</t>
  </si>
  <si>
    <t>Riechen</t>
  </si>
  <si>
    <t>Andere 
(z.B Körpersinn, Gleichgewichtssinn, etc.)</t>
  </si>
  <si>
    <t>object</t>
  </si>
  <si>
    <t>good taste-bad taste</t>
  </si>
  <si>
    <t xml:space="preserve">Andere 
(z.B Körpersinn, Gleichgewichtssinn, etc.)
</t>
  </si>
  <si>
    <t>Welche IS kann ich sehen?</t>
  </si>
  <si>
    <t>self-motion</t>
  </si>
  <si>
    <t>surface</t>
  </si>
  <si>
    <t>hard</t>
  </si>
  <si>
    <t>part-whole</t>
  </si>
  <si>
    <t>locomotion</t>
  </si>
  <si>
    <t>mass</t>
  </si>
  <si>
    <t>diversion</t>
  </si>
  <si>
    <t>collection</t>
  </si>
  <si>
    <t>straight-crooked</t>
  </si>
  <si>
    <t>compulsion</t>
  </si>
  <si>
    <t xml:space="preserve">Welche Sinnesmodalitäten spricht es an? </t>
  </si>
  <si>
    <t xml:space="preserve">Hören </t>
  </si>
  <si>
    <t xml:space="preserve">Schmecken  </t>
  </si>
  <si>
    <t xml:space="preserve">Riechen </t>
  </si>
  <si>
    <t>Welches IS kann ich sehen?</t>
  </si>
  <si>
    <t>process</t>
  </si>
  <si>
    <t>cycle</t>
  </si>
  <si>
    <t>strong-weak</t>
  </si>
  <si>
    <t>Welche Sinnesmodalitäten spricht es an?</t>
  </si>
  <si>
    <t xml:space="preserve">Sehen </t>
  </si>
  <si>
    <t xml:space="preserve">more is up, less is dwon </t>
  </si>
  <si>
    <t>transfer is linkage</t>
  </si>
  <si>
    <t>sicher enthaltene IS</t>
  </si>
  <si>
    <t>matching</t>
  </si>
  <si>
    <t>gesamt</t>
  </si>
  <si>
    <t xml:space="preserve">unsicher </t>
  </si>
  <si>
    <t xml:space="preserve">Anzahl </t>
  </si>
  <si>
    <t>Summe</t>
  </si>
  <si>
    <t>Summee</t>
  </si>
  <si>
    <t>name</t>
  </si>
  <si>
    <t>author</t>
  </si>
  <si>
    <t>year</t>
  </si>
  <si>
    <t>URL</t>
  </si>
  <si>
    <t>unknown</t>
  </si>
  <si>
    <t>http://dataphys.org/list/marshall-islands-stick-charts/</t>
  </si>
  <si>
    <t>Live Wire (Dangling String)</t>
  </si>
  <si>
    <t>Natalie Jeremijenko</t>
  </si>
  <si>
    <t>http://tech90s.walkerart.org/nj/transcript/nj_04.htm</t>
  </si>
  <si>
    <t>Loren Madsen</t>
  </si>
  <si>
    <t>http://www.newloren.com/lorenmadsen_2014/data_art.html</t>
  </si>
  <si>
    <t>fabric | ch</t>
  </si>
  <si>
    <t>http://www.fabric.ch/pts/pts_project_0.html</t>
  </si>
  <si>
    <t>Ralf Baecker</t>
  </si>
  <si>
    <t>http://www.rlfbckr.org/work/nowher</t>
  </si>
  <si>
    <t>www.plummerfernandez.com/Sound-Chair</t>
  </si>
  <si>
    <t xml:space="preserve">http://www.joshuacallaghan.com/Graphs.htm
</t>
  </si>
  <si>
    <t>Chrisian Laesser</t>
  </si>
  <si>
    <t>http://www.christiangross.info/sms-to-paper-airplanes</t>
  </si>
  <si>
    <t>http://www.stefanieposavec.co.uk/data/#/airtransformed</t>
  </si>
  <si>
    <t>Stefanie Posavec,
Miriam Quick</t>
  </si>
  <si>
    <t>Matthew Plummer-Fernandez</t>
  </si>
  <si>
    <t>Image Schemas
additional</t>
  </si>
  <si>
    <t>Image Schemas
use differently</t>
  </si>
  <si>
    <t>sensory modalities</t>
  </si>
  <si>
    <t>sight</t>
  </si>
  <si>
    <t>touch</t>
  </si>
  <si>
    <t>sound</t>
  </si>
  <si>
    <t>taste</t>
  </si>
  <si>
    <t>smell</t>
  </si>
  <si>
    <t>absolute</t>
  </si>
  <si>
    <t>relative</t>
  </si>
  <si>
    <t>ATTRIBUTE</t>
  </si>
  <si>
    <t>SPACE</t>
  </si>
  <si>
    <t>MULTIPLICITY</t>
  </si>
  <si>
    <t>FORCE</t>
  </si>
  <si>
    <t>BASIC</t>
  </si>
  <si>
    <t>%</t>
  </si>
  <si>
    <t>Marshall Island Stick Charts</t>
  </si>
  <si>
    <t>Group</t>
  </si>
  <si>
    <t xml:space="preserve">Image Schema </t>
  </si>
  <si>
    <t>Image Schema</t>
  </si>
  <si>
    <t>nr.</t>
  </si>
  <si>
    <t>total</t>
  </si>
  <si>
    <t>Molalla River Meander</t>
  </si>
  <si>
    <t>https://www.adriensegal.com/molalla-meander</t>
  </si>
  <si>
    <t xml:space="preserve">Adrien Segal </t>
  </si>
  <si>
    <t>Joshua Callaghan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</si>
</sst>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125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4" fillId="2" borderId="11" xfId="0" applyFont="1" applyFill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3" borderId="12" xfId="0" applyFont="1" applyFill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2" borderId="13" xfId="0" applyFont="1" applyFill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2" borderId="12" xfId="0" applyFont="1" applyFill="1" applyBorder="1" applyAlignment="1">
      <alignment vertical="top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2" fillId="5" borderId="17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left"/>
    </xf>
    <xf numFmtId="0" fontId="2" fillId="5" borderId="17" xfId="0" applyFont="1" applyFill="1" applyBorder="1" applyAlignment="1">
      <alignment horizontal="left" wrapText="1"/>
    </xf>
    <xf numFmtId="0" fontId="2" fillId="5" borderId="11" xfId="0" applyFont="1" applyFill="1" applyBorder="1" applyAlignment="1">
      <alignment horizontal="left" wrapText="1"/>
    </xf>
    <xf numFmtId="0" fontId="4" fillId="5" borderId="17" xfId="0" applyFont="1" applyFill="1" applyBorder="1" applyAlignment="1">
      <alignment horizontal="left" wrapText="1"/>
    </xf>
    <xf numFmtId="0" fontId="4" fillId="5" borderId="1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2" fillId="0" borderId="17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9" fontId="4" fillId="0" borderId="0" xfId="2" applyFont="1" applyAlignment="1">
      <alignment horizontal="left" wrapText="1"/>
    </xf>
    <xf numFmtId="9" fontId="2" fillId="0" borderId="0" xfId="2" applyFont="1" applyAlignment="1">
      <alignment horizontal="left" wrapText="1"/>
    </xf>
    <xf numFmtId="49" fontId="2" fillId="0" borderId="4" xfId="0" applyNumberFormat="1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2" fillId="0" borderId="5" xfId="0" applyFont="1" applyBorder="1" applyAlignment="1">
      <alignment horizontal="left"/>
    </xf>
    <xf numFmtId="0" fontId="2" fillId="5" borderId="8" xfId="0" applyFont="1" applyFill="1" applyBorder="1" applyAlignment="1">
      <alignment horizontal="left" wrapText="1"/>
    </xf>
    <xf numFmtId="9" fontId="2" fillId="0" borderId="8" xfId="2" applyFont="1" applyBorder="1" applyAlignment="1">
      <alignment horizontal="left" wrapText="1"/>
    </xf>
    <xf numFmtId="9" fontId="2" fillId="0" borderId="0" xfId="2" applyFont="1" applyBorder="1" applyAlignment="1">
      <alignment horizontal="left" wrapText="1"/>
    </xf>
    <xf numFmtId="9" fontId="4" fillId="0" borderId="8" xfId="2" applyFont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0" fontId="2" fillId="5" borderId="7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 wrapText="1"/>
    </xf>
    <xf numFmtId="0" fontId="4" fillId="5" borderId="7" xfId="0" applyFont="1" applyFill="1" applyBorder="1" applyAlignment="1">
      <alignment horizontal="left" wrapText="1"/>
    </xf>
    <xf numFmtId="9" fontId="4" fillId="5" borderId="7" xfId="2" applyFont="1" applyFill="1" applyBorder="1" applyAlignment="1">
      <alignment horizontal="left" wrapText="1"/>
    </xf>
    <xf numFmtId="0" fontId="2" fillId="5" borderId="8" xfId="0" applyFont="1" applyFill="1" applyBorder="1" applyAlignment="1">
      <alignment horizontal="left"/>
    </xf>
    <xf numFmtId="0" fontId="2" fillId="0" borderId="12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49" fontId="2" fillId="0" borderId="12" xfId="0" applyNumberFormat="1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4" fillId="0" borderId="14" xfId="0" applyFont="1" applyBorder="1" applyAlignment="1">
      <alignment horizontal="left" wrapText="1"/>
    </xf>
    <xf numFmtId="0" fontId="4" fillId="5" borderId="13" xfId="0" applyFont="1" applyFill="1" applyBorder="1" applyAlignment="1">
      <alignment horizontal="left" wrapText="1"/>
    </xf>
    <xf numFmtId="0" fontId="8" fillId="0" borderId="11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0" xfId="1" applyFon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15" xfId="0" applyFont="1" applyBorder="1" applyAlignment="1">
      <alignment horizontal="left" wrapText="1"/>
    </xf>
    <xf numFmtId="9" fontId="2" fillId="5" borderId="7" xfId="2" applyFont="1" applyFill="1" applyBorder="1" applyAlignment="1">
      <alignment horizontal="left" wrapText="1"/>
    </xf>
    <xf numFmtId="0" fontId="3" fillId="0" borderId="12" xfId="0" applyFont="1" applyBorder="1" applyAlignment="1">
      <alignment horizontal="left"/>
    </xf>
    <xf numFmtId="0" fontId="2" fillId="5" borderId="18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7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4" fillId="0" borderId="17" xfId="0" applyFont="1" applyBorder="1" applyAlignment="1">
      <alignment horizontal="left" wrapText="1"/>
    </xf>
    <xf numFmtId="0" fontId="2" fillId="5" borderId="19" xfId="0" applyFont="1" applyFill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5" borderId="13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 wrapText="1"/>
    </xf>
    <xf numFmtId="0" fontId="4" fillId="5" borderId="5" xfId="0" applyFont="1" applyFill="1" applyBorder="1" applyAlignment="1">
      <alignment horizontal="left" wrapText="1"/>
    </xf>
    <xf numFmtId="0" fontId="2" fillId="5" borderId="13" xfId="0" applyFont="1" applyFill="1" applyBorder="1" applyAlignment="1">
      <alignment horizontal="left" wrapText="1"/>
    </xf>
    <xf numFmtId="9" fontId="2" fillId="5" borderId="8" xfId="2" applyFont="1" applyFill="1" applyBorder="1" applyAlignment="1">
      <alignment horizontal="left" wrapText="1"/>
    </xf>
    <xf numFmtId="0" fontId="0" fillId="5" borderId="7" xfId="0" applyFill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riensegal.com/molalla-meander" TargetMode="External"/><Relationship Id="rId3" Type="http://schemas.openxmlformats.org/officeDocument/2006/relationships/hyperlink" Target="http://www.fabric.ch/pts/pts_project_0.html" TargetMode="External"/><Relationship Id="rId7" Type="http://schemas.openxmlformats.org/officeDocument/2006/relationships/hyperlink" Target="http://www.christiangross.info/sms-to-paper-airplanes" TargetMode="External"/><Relationship Id="rId2" Type="http://schemas.openxmlformats.org/officeDocument/2006/relationships/hyperlink" Target="http://www.newloren.com/lorenmadsen_2014/data_art.html" TargetMode="External"/><Relationship Id="rId1" Type="http://schemas.openxmlformats.org/officeDocument/2006/relationships/hyperlink" Target="http://tech90s.walkerart.org/nj/transcript/nj_04.htm" TargetMode="External"/><Relationship Id="rId6" Type="http://schemas.openxmlformats.org/officeDocument/2006/relationships/hyperlink" Target="http://www.joshuacallaghan.com/Graphs.htm" TargetMode="External"/><Relationship Id="rId5" Type="http://schemas.openxmlformats.org/officeDocument/2006/relationships/hyperlink" Target="http://www.plummerfernandez.com/Sound-Chair" TargetMode="External"/><Relationship Id="rId4" Type="http://schemas.openxmlformats.org/officeDocument/2006/relationships/hyperlink" Target="http://www.rlfbckr.org/work/nowher" TargetMode="External"/><Relationship Id="rId9" Type="http://schemas.openxmlformats.org/officeDocument/2006/relationships/hyperlink" Target="http://www.stefanieposavec.co.uk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4C2C-EA3F-0A45-AE53-370FC103210D}">
  <dimension ref="A3:Z183"/>
  <sheetViews>
    <sheetView topLeftCell="A80" zoomScale="110" zoomScaleNormal="110" workbookViewId="0">
      <selection activeCell="L113" sqref="L113"/>
    </sheetView>
  </sheetViews>
  <sheetFormatPr baseColWidth="10" defaultRowHeight="15.75" x14ac:dyDescent="0.5"/>
  <cols>
    <col min="1" max="1" width="10.6875" style="1" customWidth="1"/>
    <col min="2" max="2" width="10.6875" style="34" customWidth="1"/>
    <col min="3" max="3" width="12" style="6" customWidth="1"/>
    <col min="4" max="7" width="10.6875" style="11" customWidth="1"/>
    <col min="8" max="8" width="12.6875" style="11" customWidth="1"/>
    <col min="10" max="10" width="10.6875" style="6" customWidth="1"/>
    <col min="11" max="11" width="15.3125" style="34" customWidth="1"/>
    <col min="12" max="12" width="12.5" style="16" customWidth="1"/>
    <col min="13" max="17" width="10.6875" style="21" customWidth="1"/>
    <col min="19" max="19" width="10.6875" style="6" customWidth="1"/>
    <col min="20" max="20" width="15.3125" style="34" customWidth="1"/>
    <col min="21" max="21" width="12.5" style="16" customWidth="1"/>
    <col min="22" max="26" width="10.6875" style="21" customWidth="1"/>
  </cols>
  <sheetData>
    <row r="3" spans="1:26" x14ac:dyDescent="0.5">
      <c r="A3" s="2"/>
      <c r="B3" s="32"/>
      <c r="C3" s="7"/>
      <c r="D3" s="12"/>
      <c r="E3" s="12"/>
      <c r="F3" s="12"/>
      <c r="G3" s="12"/>
      <c r="H3" s="12"/>
      <c r="J3" s="7"/>
      <c r="K3" s="32"/>
      <c r="L3" s="17"/>
      <c r="M3" s="22"/>
      <c r="N3" s="22"/>
      <c r="O3" s="22"/>
      <c r="P3" s="22"/>
      <c r="Q3" s="22"/>
      <c r="S3" s="7"/>
      <c r="T3" s="32"/>
      <c r="U3" s="17"/>
      <c r="V3" s="22"/>
      <c r="W3" s="22"/>
      <c r="X3" s="22"/>
      <c r="Y3" s="22"/>
      <c r="Z3" s="22"/>
    </row>
    <row r="4" spans="1:26" ht="21" x14ac:dyDescent="0.5">
      <c r="A4" s="2" t="s">
        <v>0</v>
      </c>
      <c r="B4" s="33" t="s">
        <v>69</v>
      </c>
      <c r="C4" s="26"/>
      <c r="D4" s="27"/>
      <c r="E4" s="27"/>
      <c r="F4" s="27"/>
      <c r="G4" s="27"/>
      <c r="H4" s="27"/>
      <c r="J4" s="7" t="s">
        <v>0</v>
      </c>
      <c r="K4" s="32" t="s">
        <v>72</v>
      </c>
      <c r="L4" s="17"/>
      <c r="M4" s="22"/>
      <c r="N4" s="22"/>
      <c r="O4" s="22"/>
      <c r="P4" s="22"/>
      <c r="Q4" s="22"/>
      <c r="S4" s="7" t="s">
        <v>0</v>
      </c>
      <c r="T4" s="32" t="s">
        <v>71</v>
      </c>
      <c r="U4" s="17"/>
      <c r="V4" s="22"/>
      <c r="W4" s="22"/>
      <c r="X4" s="22"/>
      <c r="Y4" s="22"/>
      <c r="Z4" s="22"/>
    </row>
    <row r="5" spans="1:26" ht="31.5" x14ac:dyDescent="0.5">
      <c r="B5" s="34" t="s">
        <v>46</v>
      </c>
      <c r="C5" s="6" t="s">
        <v>57</v>
      </c>
      <c r="K5" s="34" t="s">
        <v>61</v>
      </c>
      <c r="L5" s="16" t="s">
        <v>65</v>
      </c>
      <c r="T5" s="34" t="s">
        <v>61</v>
      </c>
      <c r="U5" s="16" t="s">
        <v>65</v>
      </c>
    </row>
    <row r="6" spans="1:26" ht="52.5" x14ac:dyDescent="0.5">
      <c r="C6" s="6" t="s">
        <v>37</v>
      </c>
      <c r="D6" s="11" t="s">
        <v>38</v>
      </c>
      <c r="E6" s="11" t="s">
        <v>58</v>
      </c>
      <c r="F6" s="11" t="s">
        <v>59</v>
      </c>
      <c r="G6" s="11" t="s">
        <v>60</v>
      </c>
      <c r="H6" s="11" t="s">
        <v>42</v>
      </c>
      <c r="L6" s="16" t="s">
        <v>66</v>
      </c>
      <c r="M6" s="21" t="s">
        <v>38</v>
      </c>
      <c r="N6" s="21" t="s">
        <v>39</v>
      </c>
      <c r="O6" s="21" t="s">
        <v>40</v>
      </c>
      <c r="P6" s="21" t="s">
        <v>41</v>
      </c>
      <c r="Q6" s="21" t="s">
        <v>45</v>
      </c>
      <c r="U6" s="16" t="s">
        <v>66</v>
      </c>
      <c r="V6" s="21" t="s">
        <v>38</v>
      </c>
      <c r="W6" s="21" t="s">
        <v>39</v>
      </c>
      <c r="X6" s="21" t="s">
        <v>40</v>
      </c>
      <c r="Y6" s="21" t="s">
        <v>41</v>
      </c>
      <c r="Z6" s="21" t="s">
        <v>45</v>
      </c>
    </row>
    <row r="8" spans="1:26" x14ac:dyDescent="0.5">
      <c r="A8" s="3"/>
      <c r="B8" s="35"/>
      <c r="C8" s="8"/>
      <c r="D8" s="13"/>
      <c r="E8" s="13"/>
      <c r="F8" s="13"/>
      <c r="G8" s="13"/>
      <c r="H8" s="13"/>
      <c r="J8" s="8"/>
      <c r="K8" s="35"/>
      <c r="L8" s="18"/>
      <c r="M8" s="23"/>
      <c r="N8" s="23"/>
      <c r="O8" s="23"/>
      <c r="P8" s="23"/>
      <c r="Q8" s="23"/>
      <c r="S8" s="8"/>
      <c r="T8" s="35"/>
      <c r="U8" s="18"/>
      <c r="V8" s="23"/>
      <c r="W8" s="23"/>
      <c r="X8" s="23"/>
      <c r="Y8" s="23"/>
      <c r="Z8" s="23"/>
    </row>
    <row r="9" spans="1:26" ht="21" x14ac:dyDescent="0.5">
      <c r="A9" s="1" t="s">
        <v>1</v>
      </c>
      <c r="B9" s="34" t="s">
        <v>43</v>
      </c>
      <c r="C9" s="6">
        <v>1</v>
      </c>
      <c r="D9" s="11">
        <v>1</v>
      </c>
      <c r="J9" s="6" t="s">
        <v>1</v>
      </c>
      <c r="K9" s="34" t="s">
        <v>33</v>
      </c>
      <c r="L9" s="16">
        <v>1</v>
      </c>
      <c r="M9" s="21">
        <v>1</v>
      </c>
    </row>
    <row r="10" spans="1:26" x14ac:dyDescent="0.5">
      <c r="B10" s="34" t="s">
        <v>47</v>
      </c>
      <c r="C10" s="6">
        <v>1</v>
      </c>
      <c r="E10" s="11">
        <v>1</v>
      </c>
      <c r="K10" s="34" t="s">
        <v>32</v>
      </c>
      <c r="L10" s="16">
        <v>1</v>
      </c>
      <c r="M10" s="21">
        <v>1</v>
      </c>
    </row>
    <row r="11" spans="1:26" x14ac:dyDescent="0.5">
      <c r="B11" s="34" t="s">
        <v>48</v>
      </c>
      <c r="C11" s="6">
        <v>1</v>
      </c>
      <c r="D11" s="11">
        <v>1</v>
      </c>
      <c r="K11" s="34" t="s">
        <v>56</v>
      </c>
      <c r="L11" s="16">
        <v>1</v>
      </c>
    </row>
    <row r="12" spans="1:26" x14ac:dyDescent="0.5">
      <c r="B12" s="34" t="s">
        <v>17</v>
      </c>
      <c r="C12" s="6">
        <v>1</v>
      </c>
      <c r="D12" s="11">
        <v>1</v>
      </c>
      <c r="K12" s="34" t="s">
        <v>30</v>
      </c>
      <c r="L12" s="16">
        <v>1</v>
      </c>
      <c r="M12" s="21">
        <v>1</v>
      </c>
    </row>
    <row r="13" spans="1:26" x14ac:dyDescent="0.5">
      <c r="B13" s="34" t="s">
        <v>62</v>
      </c>
      <c r="C13" s="6">
        <v>1</v>
      </c>
      <c r="E13" s="11">
        <v>1</v>
      </c>
      <c r="K13" s="34" t="s">
        <v>31</v>
      </c>
      <c r="L13" s="16">
        <v>1</v>
      </c>
      <c r="M13" s="21">
        <v>1</v>
      </c>
    </row>
    <row r="14" spans="1:26" x14ac:dyDescent="0.5">
      <c r="B14" s="34" t="s">
        <v>49</v>
      </c>
      <c r="D14" s="11">
        <v>1</v>
      </c>
      <c r="K14" s="34" t="s">
        <v>36</v>
      </c>
      <c r="L14" s="16">
        <v>1</v>
      </c>
      <c r="M14" s="21">
        <v>1</v>
      </c>
    </row>
    <row r="15" spans="1:26" x14ac:dyDescent="0.5">
      <c r="B15" s="34" t="s">
        <v>16</v>
      </c>
      <c r="C15" s="6">
        <v>1</v>
      </c>
      <c r="D15" s="11">
        <v>1</v>
      </c>
      <c r="K15" s="34" t="s">
        <v>22</v>
      </c>
      <c r="L15" s="16">
        <v>1</v>
      </c>
      <c r="M15" s="21">
        <v>1</v>
      </c>
    </row>
    <row r="16" spans="1:26" x14ac:dyDescent="0.5">
      <c r="B16" s="34" t="s">
        <v>35</v>
      </c>
      <c r="C16" s="6">
        <v>1</v>
      </c>
      <c r="K16" s="34" t="s">
        <v>24</v>
      </c>
      <c r="L16" s="16">
        <v>1</v>
      </c>
      <c r="M16" s="21">
        <v>1</v>
      </c>
    </row>
    <row r="17" spans="1:26" x14ac:dyDescent="0.5">
      <c r="A17" s="4"/>
      <c r="B17" s="36" t="s">
        <v>13</v>
      </c>
      <c r="C17" s="9">
        <v>1</v>
      </c>
      <c r="D17" s="14"/>
      <c r="E17" s="14"/>
      <c r="F17" s="14"/>
      <c r="G17" s="14"/>
      <c r="H17" s="14"/>
      <c r="J17" s="9"/>
      <c r="K17" s="36" t="s">
        <v>19</v>
      </c>
      <c r="L17" s="19">
        <v>1</v>
      </c>
      <c r="M17" s="24">
        <v>1</v>
      </c>
      <c r="N17" s="24"/>
      <c r="O17" s="24"/>
      <c r="P17" s="24"/>
      <c r="Q17" s="24"/>
      <c r="S17" s="9"/>
      <c r="T17" s="36"/>
      <c r="U17" s="19"/>
      <c r="V17" s="24"/>
      <c r="W17" s="24"/>
      <c r="X17" s="24"/>
      <c r="Y17" s="24"/>
      <c r="Z17" s="24"/>
    </row>
    <row r="18" spans="1:26" x14ac:dyDescent="0.5">
      <c r="A18" s="1" t="s">
        <v>2</v>
      </c>
      <c r="B18" s="34" t="s">
        <v>43</v>
      </c>
      <c r="C18" s="6">
        <v>1</v>
      </c>
      <c r="D18" s="11">
        <v>1</v>
      </c>
      <c r="J18" s="6" t="s">
        <v>2</v>
      </c>
      <c r="K18" s="34" t="s">
        <v>11</v>
      </c>
      <c r="L18" s="16">
        <v>1</v>
      </c>
      <c r="M18" s="21">
        <v>1</v>
      </c>
    </row>
    <row r="19" spans="1:26" x14ac:dyDescent="0.5">
      <c r="B19" s="34" t="s">
        <v>26</v>
      </c>
      <c r="C19" s="6">
        <v>1</v>
      </c>
      <c r="D19" s="11">
        <v>1</v>
      </c>
      <c r="K19" s="34" t="s">
        <v>23</v>
      </c>
      <c r="L19" s="16">
        <v>1</v>
      </c>
    </row>
    <row r="20" spans="1:26" x14ac:dyDescent="0.5">
      <c r="B20" s="34" t="s">
        <v>24</v>
      </c>
      <c r="C20" s="6">
        <v>1</v>
      </c>
      <c r="D20" s="11">
        <v>1</v>
      </c>
      <c r="K20" s="34" t="s">
        <v>22</v>
      </c>
      <c r="L20" s="16">
        <v>1</v>
      </c>
    </row>
    <row r="21" spans="1:26" x14ac:dyDescent="0.5">
      <c r="B21" s="34" t="s">
        <v>19</v>
      </c>
      <c r="C21" s="6">
        <v>1</v>
      </c>
      <c r="D21" s="11">
        <v>1</v>
      </c>
      <c r="K21" s="34" t="s">
        <v>17</v>
      </c>
      <c r="L21" s="16">
        <v>1</v>
      </c>
      <c r="M21" s="21">
        <v>1</v>
      </c>
    </row>
    <row r="22" spans="1:26" x14ac:dyDescent="0.5">
      <c r="K22" s="34" t="s">
        <v>62</v>
      </c>
      <c r="L22" s="16">
        <v>1</v>
      </c>
      <c r="M22" s="21">
        <v>1</v>
      </c>
    </row>
    <row r="23" spans="1:26" x14ac:dyDescent="0.5">
      <c r="K23" s="34" t="s">
        <v>50</v>
      </c>
      <c r="L23" s="16">
        <v>1</v>
      </c>
      <c r="M23" s="21">
        <v>1</v>
      </c>
    </row>
    <row r="24" spans="1:26" x14ac:dyDescent="0.5">
      <c r="K24" s="34" t="s">
        <v>29</v>
      </c>
      <c r="L24" s="16">
        <v>1</v>
      </c>
      <c r="M24" s="21">
        <v>1</v>
      </c>
    </row>
    <row r="25" spans="1:26" x14ac:dyDescent="0.5">
      <c r="K25" s="34" t="s">
        <v>54</v>
      </c>
      <c r="L25" s="16">
        <v>1</v>
      </c>
      <c r="M25" s="21">
        <v>1</v>
      </c>
    </row>
    <row r="28" spans="1:26" x14ac:dyDescent="0.5">
      <c r="A28" s="4"/>
      <c r="B28" s="36"/>
      <c r="C28" s="9"/>
      <c r="D28" s="14"/>
      <c r="E28" s="14"/>
      <c r="F28" s="14"/>
      <c r="G28" s="14"/>
      <c r="H28" s="14"/>
      <c r="J28" s="9"/>
      <c r="K28" s="36"/>
      <c r="L28" s="19"/>
      <c r="M28" s="24"/>
      <c r="N28" s="24"/>
      <c r="O28" s="24"/>
      <c r="P28" s="24"/>
      <c r="Q28" s="24"/>
      <c r="S28" s="9"/>
      <c r="T28" s="36"/>
      <c r="U28" s="19"/>
      <c r="V28" s="24"/>
      <c r="W28" s="24"/>
      <c r="X28" s="24"/>
      <c r="Y28" s="24"/>
      <c r="Z28" s="24"/>
    </row>
    <row r="29" spans="1:26" x14ac:dyDescent="0.5">
      <c r="A29" s="1" t="s">
        <v>3</v>
      </c>
      <c r="B29" s="34" t="s">
        <v>30</v>
      </c>
      <c r="C29" s="6">
        <v>1</v>
      </c>
      <c r="D29" s="11">
        <v>1</v>
      </c>
      <c r="J29" s="6" t="s">
        <v>3</v>
      </c>
      <c r="K29" s="34" t="s">
        <v>27</v>
      </c>
      <c r="L29" s="16">
        <v>1</v>
      </c>
      <c r="M29" s="21">
        <v>1</v>
      </c>
    </row>
    <row r="30" spans="1:26" x14ac:dyDescent="0.5">
      <c r="B30" s="34" t="s">
        <v>22</v>
      </c>
      <c r="C30" s="6">
        <v>1</v>
      </c>
      <c r="D30" s="11">
        <v>1</v>
      </c>
      <c r="K30" s="34" t="s">
        <v>43</v>
      </c>
      <c r="L30" s="16">
        <v>1</v>
      </c>
      <c r="M30" s="21">
        <v>1</v>
      </c>
    </row>
    <row r="31" spans="1:26" x14ac:dyDescent="0.5">
      <c r="B31" s="34" t="s">
        <v>43</v>
      </c>
      <c r="C31" s="6">
        <v>1</v>
      </c>
      <c r="D31" s="11">
        <v>1</v>
      </c>
      <c r="K31" s="34" t="s">
        <v>33</v>
      </c>
      <c r="L31" s="16">
        <v>1</v>
      </c>
      <c r="M31" s="21">
        <v>1</v>
      </c>
    </row>
    <row r="32" spans="1:26" x14ac:dyDescent="0.5">
      <c r="B32" s="34" t="s">
        <v>50</v>
      </c>
      <c r="C32" s="6">
        <v>1</v>
      </c>
      <c r="D32" s="11">
        <v>1</v>
      </c>
      <c r="K32" s="34" t="s">
        <v>32</v>
      </c>
      <c r="L32" s="16">
        <v>1</v>
      </c>
      <c r="M32" s="21">
        <v>1</v>
      </c>
    </row>
    <row r="33" spans="1:26" x14ac:dyDescent="0.5">
      <c r="B33" s="34" t="s">
        <v>20</v>
      </c>
      <c r="C33" s="6">
        <v>1</v>
      </c>
      <c r="D33" s="11">
        <v>1</v>
      </c>
    </row>
    <row r="35" spans="1:26" ht="16.149999999999999" thickBot="1" x14ac:dyDescent="0.55000000000000004">
      <c r="P35" s="28"/>
      <c r="Y35" s="28"/>
    </row>
    <row r="36" spans="1:26" x14ac:dyDescent="0.5">
      <c r="A36" s="4"/>
      <c r="B36" s="36"/>
      <c r="C36" s="9"/>
      <c r="D36" s="14"/>
      <c r="E36" s="14"/>
      <c r="F36" s="14"/>
      <c r="G36" s="14"/>
      <c r="H36" s="14"/>
      <c r="J36" s="9"/>
      <c r="K36" s="36"/>
      <c r="L36" s="19"/>
      <c r="M36" s="24"/>
      <c r="N36" s="24"/>
      <c r="O36" s="24"/>
      <c r="P36" s="29"/>
      <c r="Q36" s="24"/>
      <c r="S36" s="9"/>
      <c r="T36" s="36"/>
      <c r="U36" s="19"/>
      <c r="V36" s="24"/>
      <c r="W36" s="24"/>
      <c r="X36" s="24"/>
      <c r="Y36" s="29"/>
      <c r="Z36" s="24"/>
    </row>
    <row r="37" spans="1:26" ht="21" x14ac:dyDescent="0.5">
      <c r="A37" s="1" t="s">
        <v>4</v>
      </c>
      <c r="B37" s="34" t="s">
        <v>43</v>
      </c>
      <c r="C37" s="6">
        <v>1</v>
      </c>
      <c r="J37" s="6" t="s">
        <v>4</v>
      </c>
      <c r="K37" s="34" t="s">
        <v>24</v>
      </c>
      <c r="L37" s="16">
        <v>1</v>
      </c>
      <c r="Q37" s="21" t="s">
        <v>67</v>
      </c>
      <c r="Z37" s="21" t="s">
        <v>67</v>
      </c>
    </row>
    <row r="38" spans="1:26" x14ac:dyDescent="0.5">
      <c r="B38" s="34" t="s">
        <v>47</v>
      </c>
      <c r="C38" s="6">
        <v>1</v>
      </c>
      <c r="K38" s="34" t="s">
        <v>27</v>
      </c>
      <c r="L38" s="16">
        <v>1</v>
      </c>
      <c r="Q38" s="30" t="s">
        <v>68</v>
      </c>
      <c r="Z38" s="30" t="s">
        <v>68</v>
      </c>
    </row>
    <row r="39" spans="1:26" x14ac:dyDescent="0.5">
      <c r="B39" s="34" t="s">
        <v>51</v>
      </c>
      <c r="C39" s="6">
        <v>1</v>
      </c>
      <c r="K39" s="34" t="s">
        <v>11</v>
      </c>
      <c r="L39" s="16">
        <v>1</v>
      </c>
    </row>
    <row r="40" spans="1:26" x14ac:dyDescent="0.5">
      <c r="A40" s="4"/>
      <c r="B40" s="36" t="s">
        <v>35</v>
      </c>
      <c r="C40" s="9">
        <v>1</v>
      </c>
      <c r="D40" s="14"/>
      <c r="E40" s="14"/>
      <c r="F40" s="14"/>
      <c r="G40" s="14"/>
      <c r="H40" s="14"/>
      <c r="J40" s="9"/>
      <c r="K40" s="36" t="s">
        <v>23</v>
      </c>
      <c r="L40" s="19"/>
      <c r="M40" s="24"/>
      <c r="N40" s="24"/>
      <c r="O40" s="24"/>
      <c r="P40" s="24"/>
      <c r="Q40" s="24"/>
      <c r="S40" s="9"/>
      <c r="T40" s="36"/>
      <c r="U40" s="19"/>
      <c r="V40" s="24"/>
      <c r="W40" s="24"/>
      <c r="X40" s="24"/>
      <c r="Y40" s="24"/>
      <c r="Z40" s="24"/>
    </row>
    <row r="41" spans="1:26" ht="21" x14ac:dyDescent="0.5">
      <c r="A41" s="1" t="s">
        <v>5</v>
      </c>
      <c r="B41" s="34" t="s">
        <v>43</v>
      </c>
      <c r="C41" s="6">
        <v>1</v>
      </c>
      <c r="D41" s="11">
        <v>1</v>
      </c>
      <c r="J41" s="6" t="s">
        <v>5</v>
      </c>
      <c r="K41" s="34" t="s">
        <v>48</v>
      </c>
      <c r="L41" s="16">
        <v>1</v>
      </c>
      <c r="M41" s="21">
        <v>1</v>
      </c>
    </row>
    <row r="42" spans="1:26" x14ac:dyDescent="0.5">
      <c r="B42" s="34" t="s">
        <v>17</v>
      </c>
      <c r="C42" s="6">
        <v>1</v>
      </c>
      <c r="D42" s="11">
        <v>1</v>
      </c>
      <c r="K42" s="34" t="s">
        <v>36</v>
      </c>
      <c r="L42" s="16">
        <v>1</v>
      </c>
      <c r="M42" s="21">
        <v>1</v>
      </c>
    </row>
    <row r="43" spans="1:26" x14ac:dyDescent="0.5">
      <c r="B43" s="34" t="s">
        <v>24</v>
      </c>
      <c r="C43" s="6">
        <v>1</v>
      </c>
      <c r="D43" s="11">
        <v>1</v>
      </c>
      <c r="K43" s="34" t="s">
        <v>26</v>
      </c>
      <c r="L43" s="16">
        <v>1</v>
      </c>
      <c r="M43" s="21">
        <v>1</v>
      </c>
    </row>
    <row r="44" spans="1:26" x14ac:dyDescent="0.5">
      <c r="B44" s="34" t="s">
        <v>19</v>
      </c>
      <c r="C44" s="6">
        <v>1</v>
      </c>
      <c r="D44" s="11">
        <v>1</v>
      </c>
      <c r="K44" s="34" t="s">
        <v>11</v>
      </c>
      <c r="L44" s="16">
        <v>1</v>
      </c>
      <c r="M44" s="21">
        <v>1</v>
      </c>
    </row>
    <row r="45" spans="1:26" x14ac:dyDescent="0.5">
      <c r="K45" s="34" t="s">
        <v>23</v>
      </c>
    </row>
    <row r="46" spans="1:26" x14ac:dyDescent="0.5">
      <c r="K46" s="34" t="s">
        <v>62</v>
      </c>
      <c r="L46" s="16">
        <v>1</v>
      </c>
      <c r="M46" s="21">
        <v>1</v>
      </c>
    </row>
    <row r="47" spans="1:26" x14ac:dyDescent="0.5">
      <c r="A47" s="4"/>
      <c r="B47" s="36"/>
      <c r="C47" s="9"/>
      <c r="D47" s="14"/>
      <c r="E47" s="14"/>
      <c r="F47" s="14"/>
      <c r="G47" s="14"/>
      <c r="H47" s="14"/>
      <c r="J47" s="9"/>
      <c r="K47" s="36"/>
      <c r="L47" s="19"/>
      <c r="M47" s="24"/>
      <c r="N47" s="24"/>
      <c r="O47" s="24"/>
      <c r="P47" s="24"/>
      <c r="Q47" s="24"/>
      <c r="S47" s="9"/>
      <c r="T47" s="36"/>
      <c r="U47" s="19"/>
      <c r="V47" s="24"/>
      <c r="W47" s="24"/>
      <c r="X47" s="24"/>
      <c r="Y47" s="24"/>
      <c r="Z47" s="24"/>
    </row>
    <row r="48" spans="1:26" ht="31.5" x14ac:dyDescent="0.5">
      <c r="A48" s="1" t="s">
        <v>6</v>
      </c>
      <c r="B48" s="34" t="s">
        <v>43</v>
      </c>
      <c r="C48" s="6">
        <v>1</v>
      </c>
      <c r="D48" s="11">
        <v>1</v>
      </c>
      <c r="J48" s="6" t="s">
        <v>6</v>
      </c>
      <c r="K48" s="34" t="s">
        <v>36</v>
      </c>
      <c r="L48" s="16">
        <v>1</v>
      </c>
    </row>
    <row r="49" spans="1:26" x14ac:dyDescent="0.5">
      <c r="B49" s="34" t="s">
        <v>52</v>
      </c>
      <c r="C49" s="6">
        <v>1</v>
      </c>
      <c r="K49" s="34" t="s">
        <v>54</v>
      </c>
      <c r="L49" s="16">
        <v>1</v>
      </c>
      <c r="M49" s="21">
        <v>1</v>
      </c>
    </row>
    <row r="50" spans="1:26" x14ac:dyDescent="0.5">
      <c r="B50" s="34" t="s">
        <v>13</v>
      </c>
      <c r="C50" s="6">
        <v>1</v>
      </c>
      <c r="K50" s="34" t="s">
        <v>32</v>
      </c>
    </row>
    <row r="51" spans="1:26" x14ac:dyDescent="0.5">
      <c r="B51" s="34" t="s">
        <v>28</v>
      </c>
      <c r="D51" s="11">
        <v>1</v>
      </c>
      <c r="K51" s="34" t="s">
        <v>33</v>
      </c>
      <c r="L51" s="16">
        <v>1</v>
      </c>
    </row>
    <row r="52" spans="1:26" x14ac:dyDescent="0.5">
      <c r="K52" s="34" t="s">
        <v>31</v>
      </c>
      <c r="L52" s="16">
        <v>1</v>
      </c>
      <c r="M52" s="21">
        <v>1</v>
      </c>
    </row>
    <row r="53" spans="1:26" x14ac:dyDescent="0.5">
      <c r="K53" s="34" t="s">
        <v>30</v>
      </c>
      <c r="L53" s="16">
        <v>1</v>
      </c>
    </row>
    <row r="54" spans="1:26" x14ac:dyDescent="0.5">
      <c r="K54" s="34" t="s">
        <v>11</v>
      </c>
      <c r="L54" s="16">
        <v>1</v>
      </c>
    </row>
    <row r="55" spans="1:26" x14ac:dyDescent="0.5">
      <c r="K55" s="34" t="s">
        <v>23</v>
      </c>
    </row>
    <row r="56" spans="1:26" x14ac:dyDescent="0.5">
      <c r="K56" s="34" t="s">
        <v>17</v>
      </c>
    </row>
    <row r="57" spans="1:26" x14ac:dyDescent="0.5">
      <c r="K57" s="34" t="s">
        <v>62</v>
      </c>
      <c r="L57" s="16">
        <v>1</v>
      </c>
      <c r="M57" s="21">
        <v>1</v>
      </c>
    </row>
    <row r="58" spans="1:26" x14ac:dyDescent="0.5">
      <c r="K58" s="34" t="s">
        <v>63</v>
      </c>
    </row>
    <row r="59" spans="1:26" x14ac:dyDescent="0.5">
      <c r="K59" s="34" t="s">
        <v>19</v>
      </c>
      <c r="L59" s="16">
        <v>1</v>
      </c>
      <c r="M59" s="21">
        <v>1</v>
      </c>
    </row>
    <row r="60" spans="1:26" x14ac:dyDescent="0.5">
      <c r="K60" s="34" t="s">
        <v>24</v>
      </c>
    </row>
    <row r="61" spans="1:26" x14ac:dyDescent="0.5">
      <c r="K61" s="34" t="s">
        <v>28</v>
      </c>
      <c r="M61" s="21">
        <v>1</v>
      </c>
    </row>
    <row r="62" spans="1:26" x14ac:dyDescent="0.5">
      <c r="A62" s="4"/>
      <c r="B62" s="36"/>
      <c r="C62" s="9"/>
      <c r="D62" s="14"/>
      <c r="E62" s="14"/>
      <c r="F62" s="14"/>
      <c r="G62" s="14"/>
      <c r="H62" s="14"/>
      <c r="J62" s="9"/>
      <c r="K62" s="36"/>
      <c r="L62" s="19"/>
      <c r="M62" s="24"/>
      <c r="N62" s="24"/>
      <c r="O62" s="24"/>
      <c r="P62" s="24"/>
      <c r="Q62" s="24"/>
      <c r="S62" s="9"/>
      <c r="T62" s="36"/>
      <c r="U62" s="19"/>
      <c r="V62" s="24"/>
      <c r="W62" s="24"/>
      <c r="X62" s="24"/>
      <c r="Y62" s="24"/>
      <c r="Z62" s="24"/>
    </row>
    <row r="63" spans="1:26" ht="21" x14ac:dyDescent="0.5">
      <c r="A63" s="1" t="s">
        <v>7</v>
      </c>
      <c r="B63" s="34" t="s">
        <v>43</v>
      </c>
      <c r="C63" s="6">
        <v>1</v>
      </c>
      <c r="D63" s="11">
        <v>1</v>
      </c>
      <c r="J63" s="6" t="s">
        <v>7</v>
      </c>
      <c r="K63" s="34" t="s">
        <v>36</v>
      </c>
      <c r="L63" s="16">
        <v>1</v>
      </c>
      <c r="M63" s="21">
        <v>1</v>
      </c>
    </row>
    <row r="64" spans="1:26" x14ac:dyDescent="0.5">
      <c r="B64" s="34" t="s">
        <v>53</v>
      </c>
      <c r="C64" s="6">
        <v>1</v>
      </c>
      <c r="D64" s="11">
        <v>1</v>
      </c>
      <c r="K64" s="34" t="s">
        <v>26</v>
      </c>
      <c r="L64" s="16">
        <v>1</v>
      </c>
      <c r="M64" s="21">
        <v>1</v>
      </c>
    </row>
    <row r="65" spans="1:26" x14ac:dyDescent="0.5">
      <c r="B65" s="34" t="s">
        <v>17</v>
      </c>
      <c r="C65" s="6">
        <v>1</v>
      </c>
      <c r="D65" s="11">
        <v>1</v>
      </c>
      <c r="K65" s="34" t="s">
        <v>11</v>
      </c>
      <c r="L65" s="16">
        <v>1</v>
      </c>
    </row>
    <row r="66" spans="1:26" x14ac:dyDescent="0.5">
      <c r="B66" s="34" t="s">
        <v>24</v>
      </c>
      <c r="C66" s="6">
        <v>1</v>
      </c>
      <c r="D66" s="11">
        <v>1</v>
      </c>
      <c r="K66" s="34" t="s">
        <v>49</v>
      </c>
      <c r="M66" s="21">
        <v>1</v>
      </c>
    </row>
    <row r="67" spans="1:26" x14ac:dyDescent="0.5">
      <c r="B67" s="34" t="s">
        <v>23</v>
      </c>
      <c r="C67" s="6">
        <v>1</v>
      </c>
      <c r="K67" s="34" t="s">
        <v>15</v>
      </c>
      <c r="M67" s="21">
        <v>1</v>
      </c>
    </row>
    <row r="68" spans="1:26" x14ac:dyDescent="0.5">
      <c r="K68" s="34" t="s">
        <v>64</v>
      </c>
      <c r="L68" s="16">
        <v>1</v>
      </c>
      <c r="M68" s="21">
        <v>1</v>
      </c>
    </row>
    <row r="69" spans="1:26" x14ac:dyDescent="0.5">
      <c r="K69" s="34" t="s">
        <v>16</v>
      </c>
      <c r="L69" s="16">
        <v>1</v>
      </c>
      <c r="M69" s="21">
        <v>1</v>
      </c>
    </row>
    <row r="70" spans="1:26" x14ac:dyDescent="0.5">
      <c r="A70" s="4"/>
      <c r="B70" s="36"/>
      <c r="C70" s="9"/>
      <c r="D70" s="14"/>
      <c r="E70" s="14"/>
      <c r="F70" s="14"/>
      <c r="G70" s="14"/>
      <c r="H70" s="14"/>
      <c r="J70" s="9"/>
      <c r="K70" s="36" t="s">
        <v>55</v>
      </c>
      <c r="L70" s="19">
        <v>1</v>
      </c>
      <c r="M70" s="24">
        <v>1</v>
      </c>
      <c r="N70" s="24"/>
      <c r="O70" s="24"/>
      <c r="P70" s="24"/>
      <c r="Q70" s="24"/>
      <c r="S70" s="9"/>
      <c r="T70" s="36"/>
      <c r="U70" s="19"/>
      <c r="V70" s="24"/>
      <c r="W70" s="24"/>
      <c r="X70" s="24"/>
      <c r="Y70" s="24"/>
      <c r="Z70" s="24"/>
    </row>
    <row r="71" spans="1:26" ht="21" x14ac:dyDescent="0.5">
      <c r="A71" s="1" t="s">
        <v>8</v>
      </c>
      <c r="B71" s="34" t="s">
        <v>43</v>
      </c>
      <c r="C71" s="6">
        <v>1</v>
      </c>
      <c r="D71" s="11">
        <v>1</v>
      </c>
      <c r="J71" s="6" t="s">
        <v>8</v>
      </c>
      <c r="K71" s="34" t="s">
        <v>33</v>
      </c>
      <c r="L71" s="16">
        <v>1</v>
      </c>
    </row>
    <row r="72" spans="1:26" x14ac:dyDescent="0.5">
      <c r="B72" s="34" t="s">
        <v>11</v>
      </c>
      <c r="C72" s="6">
        <v>1</v>
      </c>
      <c r="D72" s="11">
        <v>1</v>
      </c>
      <c r="K72" s="34" t="s">
        <v>32</v>
      </c>
      <c r="L72" s="16">
        <v>1</v>
      </c>
      <c r="M72" s="21">
        <v>1</v>
      </c>
    </row>
    <row r="73" spans="1:26" x14ac:dyDescent="0.5">
      <c r="B73" s="34" t="s">
        <v>34</v>
      </c>
      <c r="C73" s="6">
        <v>1</v>
      </c>
      <c r="D73" s="11">
        <v>1</v>
      </c>
      <c r="K73" s="34" t="s">
        <v>17</v>
      </c>
      <c r="L73" s="16">
        <v>1</v>
      </c>
    </row>
    <row r="74" spans="1:26" x14ac:dyDescent="0.5">
      <c r="B74" s="34" t="s">
        <v>54</v>
      </c>
      <c r="C74" s="6">
        <v>1</v>
      </c>
      <c r="D74" s="11">
        <v>1</v>
      </c>
      <c r="K74" s="34" t="s">
        <v>50</v>
      </c>
      <c r="L74" s="16">
        <v>1</v>
      </c>
      <c r="M74" s="21">
        <v>1</v>
      </c>
    </row>
    <row r="75" spans="1:26" x14ac:dyDescent="0.5">
      <c r="B75" s="34" t="s">
        <v>19</v>
      </c>
      <c r="C75" s="6">
        <v>1</v>
      </c>
      <c r="D75" s="11">
        <v>1</v>
      </c>
    </row>
    <row r="85" spans="1:26" x14ac:dyDescent="0.5">
      <c r="A85" s="4"/>
      <c r="B85" s="36"/>
      <c r="C85" s="9"/>
      <c r="D85" s="14"/>
      <c r="E85" s="14"/>
      <c r="F85" s="14"/>
      <c r="G85" s="14"/>
      <c r="H85" s="14"/>
      <c r="J85" s="9"/>
      <c r="K85" s="36"/>
      <c r="L85" s="19"/>
      <c r="M85" s="24"/>
      <c r="N85" s="24"/>
      <c r="O85" s="24"/>
      <c r="P85" s="24"/>
      <c r="Q85" s="24"/>
      <c r="S85" s="9"/>
      <c r="T85" s="36"/>
      <c r="U85" s="19"/>
      <c r="V85" s="24"/>
      <c r="W85" s="24"/>
      <c r="X85" s="24"/>
      <c r="Y85" s="24"/>
      <c r="Z85" s="24"/>
    </row>
    <row r="86" spans="1:26" ht="21" x14ac:dyDescent="0.5">
      <c r="A86" s="1" t="s">
        <v>9</v>
      </c>
      <c r="B86" s="34" t="s">
        <v>43</v>
      </c>
      <c r="C86" s="6">
        <v>1</v>
      </c>
      <c r="D86" s="11">
        <v>1</v>
      </c>
      <c r="J86" s="6" t="s">
        <v>9</v>
      </c>
      <c r="K86" s="34" t="s">
        <v>26</v>
      </c>
      <c r="L86" s="16">
        <v>1</v>
      </c>
      <c r="M86" s="21">
        <v>1</v>
      </c>
    </row>
    <row r="87" spans="1:26" x14ac:dyDescent="0.5">
      <c r="B87" s="34" t="s">
        <v>48</v>
      </c>
      <c r="C87" s="6">
        <v>1</v>
      </c>
      <c r="D87" s="11">
        <v>1</v>
      </c>
      <c r="K87" s="34" t="s">
        <v>11</v>
      </c>
      <c r="L87" s="16">
        <v>1</v>
      </c>
    </row>
    <row r="88" spans="1:26" x14ac:dyDescent="0.5">
      <c r="B88" s="34" t="s">
        <v>17</v>
      </c>
      <c r="C88" s="6">
        <v>1</v>
      </c>
      <c r="D88" s="11">
        <v>1</v>
      </c>
      <c r="K88" s="34" t="s">
        <v>22</v>
      </c>
      <c r="L88" s="16">
        <v>1</v>
      </c>
    </row>
    <row r="89" spans="1:26" x14ac:dyDescent="0.5">
      <c r="K89" s="34" t="s">
        <v>23</v>
      </c>
      <c r="L89" s="16">
        <v>1</v>
      </c>
    </row>
    <row r="90" spans="1:26" x14ac:dyDescent="0.5">
      <c r="K90" s="34" t="s">
        <v>49</v>
      </c>
      <c r="M90" s="21">
        <v>1</v>
      </c>
    </row>
    <row r="91" spans="1:26" x14ac:dyDescent="0.5">
      <c r="K91" s="34" t="s">
        <v>15</v>
      </c>
      <c r="M91" s="21">
        <v>1</v>
      </c>
    </row>
    <row r="92" spans="1:26" x14ac:dyDescent="0.5">
      <c r="K92" s="34" t="s">
        <v>55</v>
      </c>
      <c r="L92" s="16">
        <v>1</v>
      </c>
      <c r="M92" s="21">
        <v>1</v>
      </c>
    </row>
    <row r="93" spans="1:26" x14ac:dyDescent="0.5">
      <c r="A93" s="4"/>
      <c r="B93" s="36"/>
      <c r="C93" s="9"/>
      <c r="D93" s="14"/>
      <c r="E93" s="14"/>
      <c r="F93" s="14"/>
      <c r="G93" s="14"/>
      <c r="H93" s="14"/>
      <c r="J93" s="9"/>
      <c r="K93" s="36" t="s">
        <v>16</v>
      </c>
      <c r="L93" s="19">
        <v>1</v>
      </c>
      <c r="M93" s="24">
        <v>1</v>
      </c>
      <c r="N93" s="24"/>
      <c r="O93" s="24"/>
      <c r="P93" s="24"/>
      <c r="Q93" s="24"/>
      <c r="S93" s="9"/>
      <c r="T93" s="36"/>
      <c r="U93" s="19"/>
      <c r="V93" s="24"/>
      <c r="W93" s="24"/>
      <c r="X93" s="24"/>
      <c r="Y93" s="24"/>
      <c r="Z93" s="24"/>
    </row>
    <row r="94" spans="1:26" x14ac:dyDescent="0.5">
      <c r="A94" s="1" t="s">
        <v>10</v>
      </c>
      <c r="B94" s="34" t="s">
        <v>43</v>
      </c>
      <c r="C94" s="6">
        <v>1</v>
      </c>
      <c r="D94" s="11">
        <v>1</v>
      </c>
      <c r="J94" s="6" t="s">
        <v>10</v>
      </c>
      <c r="K94" s="34" t="s">
        <v>26</v>
      </c>
      <c r="L94" s="16">
        <v>1</v>
      </c>
      <c r="M94" s="21">
        <v>1</v>
      </c>
    </row>
    <row r="95" spans="1:26" x14ac:dyDescent="0.5">
      <c r="C95" s="6">
        <v>1</v>
      </c>
      <c r="D95" s="11">
        <v>1</v>
      </c>
      <c r="K95" s="34" t="s">
        <v>12</v>
      </c>
      <c r="M95" s="21">
        <v>1</v>
      </c>
    </row>
    <row r="96" spans="1:26" x14ac:dyDescent="0.5">
      <c r="B96" s="34" t="s">
        <v>19</v>
      </c>
      <c r="C96" s="6">
        <v>1</v>
      </c>
      <c r="D96" s="11">
        <v>1</v>
      </c>
      <c r="K96" s="34" t="s">
        <v>11</v>
      </c>
      <c r="L96" s="16">
        <v>1</v>
      </c>
      <c r="M96" s="21">
        <v>1</v>
      </c>
    </row>
    <row r="97" spans="1:26" x14ac:dyDescent="0.5">
      <c r="B97" s="34" t="s">
        <v>54</v>
      </c>
      <c r="C97" s="6">
        <v>1</v>
      </c>
      <c r="D97" s="11">
        <v>1</v>
      </c>
      <c r="K97" s="34" t="s">
        <v>28</v>
      </c>
      <c r="L97" s="16">
        <v>1</v>
      </c>
      <c r="M97" s="21">
        <v>1</v>
      </c>
    </row>
    <row r="98" spans="1:26" x14ac:dyDescent="0.5">
      <c r="B98" s="34" t="s">
        <v>50</v>
      </c>
      <c r="C98" s="6">
        <v>1</v>
      </c>
      <c r="D98" s="11">
        <v>1</v>
      </c>
      <c r="K98" s="34" t="s">
        <v>13</v>
      </c>
      <c r="L98" s="16">
        <v>1</v>
      </c>
    </row>
    <row r="99" spans="1:26" x14ac:dyDescent="0.5">
      <c r="B99" s="34" t="s">
        <v>15</v>
      </c>
      <c r="D99" s="11">
        <v>1</v>
      </c>
      <c r="K99" s="34" t="s">
        <v>17</v>
      </c>
      <c r="L99" s="16">
        <v>1</v>
      </c>
      <c r="M99" s="21">
        <v>1</v>
      </c>
    </row>
    <row r="100" spans="1:26" x14ac:dyDescent="0.5">
      <c r="B100" s="34" t="s">
        <v>24</v>
      </c>
      <c r="C100" s="6">
        <v>1</v>
      </c>
      <c r="D100" s="11">
        <v>1</v>
      </c>
      <c r="K100" s="34" t="s">
        <v>23</v>
      </c>
      <c r="L100" s="16">
        <v>1</v>
      </c>
      <c r="M100" s="21">
        <v>1</v>
      </c>
    </row>
    <row r="101" spans="1:26" x14ac:dyDescent="0.5">
      <c r="B101" s="34" t="s">
        <v>27</v>
      </c>
      <c r="C101" s="6">
        <v>1</v>
      </c>
      <c r="D101" s="11">
        <v>1</v>
      </c>
      <c r="K101" s="34" t="s">
        <v>36</v>
      </c>
      <c r="L101" s="16">
        <v>1</v>
      </c>
    </row>
    <row r="102" spans="1:26" x14ac:dyDescent="0.5">
      <c r="K102" s="34" t="s">
        <v>22</v>
      </c>
      <c r="L102" s="16">
        <v>1</v>
      </c>
    </row>
    <row r="103" spans="1:26" x14ac:dyDescent="0.5">
      <c r="K103" s="34" t="s">
        <v>24</v>
      </c>
      <c r="L103" s="16">
        <v>1</v>
      </c>
      <c r="M103" s="21">
        <v>1</v>
      </c>
    </row>
    <row r="104" spans="1:26" x14ac:dyDescent="0.5">
      <c r="K104" s="34" t="s">
        <v>15</v>
      </c>
      <c r="L104" s="16">
        <v>1</v>
      </c>
      <c r="M104" s="21">
        <v>1</v>
      </c>
    </row>
    <row r="105" spans="1:26" x14ac:dyDescent="0.5">
      <c r="K105" s="34" t="s">
        <v>55</v>
      </c>
      <c r="L105" s="16">
        <v>1</v>
      </c>
      <c r="M105" s="21">
        <v>1</v>
      </c>
    </row>
    <row r="106" spans="1:26" x14ac:dyDescent="0.5">
      <c r="A106" s="4"/>
      <c r="B106" s="36"/>
      <c r="C106" s="9"/>
      <c r="D106" s="14"/>
      <c r="E106" s="14"/>
      <c r="F106" s="14"/>
      <c r="G106" s="14"/>
      <c r="H106" s="14"/>
      <c r="J106" s="9"/>
      <c r="K106" s="36" t="s">
        <v>70</v>
      </c>
      <c r="L106" s="19">
        <v>1</v>
      </c>
      <c r="M106" s="24">
        <v>1</v>
      </c>
      <c r="N106" s="24"/>
      <c r="O106" s="24"/>
      <c r="P106" s="24"/>
      <c r="Q106" s="24"/>
      <c r="S106" s="9"/>
      <c r="T106" s="36"/>
      <c r="U106" s="19"/>
      <c r="V106" s="24"/>
      <c r="W106" s="24"/>
      <c r="X106" s="24"/>
      <c r="Y106" s="24"/>
      <c r="Z106" s="24"/>
    </row>
    <row r="107" spans="1:26" x14ac:dyDescent="0.5">
      <c r="A107" s="5" t="s">
        <v>74</v>
      </c>
      <c r="B107" s="37">
        <f>COUNTA(B9:B106)</f>
        <v>50</v>
      </c>
      <c r="C107" s="10">
        <f>SUM(C8:C106)</f>
        <v>48</v>
      </c>
      <c r="D107" s="15">
        <f>SUM(D8:D106)</f>
        <v>40</v>
      </c>
      <c r="E107" s="15">
        <f>SUM(E8:E106)</f>
        <v>2</v>
      </c>
      <c r="F107" s="15">
        <f>SUM(F8:F106)</f>
        <v>0</v>
      </c>
      <c r="G107" s="15">
        <f>SUM(G8:G106)</f>
        <v>0</v>
      </c>
      <c r="H107" s="15"/>
      <c r="J107" s="10" t="s">
        <v>75</v>
      </c>
      <c r="K107" s="37">
        <f>COUNTA(K9:K106)</f>
        <v>78</v>
      </c>
      <c r="L107" s="20">
        <f>SUM(L8:L106)</f>
        <v>65</v>
      </c>
      <c r="M107" s="25">
        <f>SUM(M8:M106)</f>
        <v>52</v>
      </c>
      <c r="N107" s="25">
        <f>SUM(N8:N106)</f>
        <v>0</v>
      </c>
      <c r="O107" s="25">
        <f>SUM(O8:O106)</f>
        <v>0</v>
      </c>
      <c r="P107" s="31">
        <f>SUM(P8:P106)</f>
        <v>0</v>
      </c>
      <c r="Q107" s="25"/>
      <c r="S107" s="10" t="s">
        <v>74</v>
      </c>
      <c r="T107" s="37">
        <f t="shared" ref="T107:Y107" si="0">SUM(B107,K107)</f>
        <v>128</v>
      </c>
      <c r="U107" s="20">
        <f t="shared" si="0"/>
        <v>113</v>
      </c>
      <c r="V107" s="25">
        <f t="shared" si="0"/>
        <v>92</v>
      </c>
      <c r="W107" s="25">
        <f t="shared" si="0"/>
        <v>2</v>
      </c>
      <c r="X107" s="25">
        <f t="shared" si="0"/>
        <v>0</v>
      </c>
      <c r="Y107" s="31">
        <f t="shared" si="0"/>
        <v>0</v>
      </c>
      <c r="Z107" s="25"/>
    </row>
    <row r="109" spans="1:26" x14ac:dyDescent="0.5">
      <c r="A109" s="1" t="s">
        <v>73</v>
      </c>
      <c r="B109" s="34" t="s">
        <v>43</v>
      </c>
      <c r="K109" s="34" t="s">
        <v>43</v>
      </c>
      <c r="T109" s="34" t="s">
        <v>43</v>
      </c>
    </row>
    <row r="110" spans="1:26" x14ac:dyDescent="0.5">
      <c r="B110" s="34">
        <f>COUNTIF(B9:B106,B109)</f>
        <v>10</v>
      </c>
      <c r="K110" s="34">
        <f>COUNTIF(K9:K106,K109)</f>
        <v>1</v>
      </c>
      <c r="T110" s="34">
        <f>SUM(B110,K110)</f>
        <v>11</v>
      </c>
    </row>
    <row r="111" spans="1:26" x14ac:dyDescent="0.5">
      <c r="B111" s="34" t="s">
        <v>48</v>
      </c>
      <c r="K111" s="34" t="s">
        <v>48</v>
      </c>
      <c r="T111" s="34" t="s">
        <v>48</v>
      </c>
    </row>
    <row r="112" spans="1:26" x14ac:dyDescent="0.5">
      <c r="B112" s="34">
        <f>COUNTIF(B9:B106,B111)</f>
        <v>2</v>
      </c>
      <c r="K112" s="34">
        <f>COUNTIF(K9:K106,K111)</f>
        <v>1</v>
      </c>
      <c r="T112" s="34">
        <f>SUM(B112,K112)</f>
        <v>3</v>
      </c>
    </row>
    <row r="113" spans="2:20" x14ac:dyDescent="0.5">
      <c r="B113" s="34" t="s">
        <v>17</v>
      </c>
      <c r="K113" s="34" t="s">
        <v>17</v>
      </c>
      <c r="T113" s="34" t="s">
        <v>17</v>
      </c>
    </row>
    <row r="114" spans="2:20" x14ac:dyDescent="0.5">
      <c r="B114" s="34">
        <f>COUNTIF(B9:B106,B113)</f>
        <v>4</v>
      </c>
      <c r="K114" s="34">
        <f>COUNTIF(K9:K106,K113)</f>
        <v>4</v>
      </c>
      <c r="S114" s="34"/>
      <c r="T114" s="34">
        <f>SUM(B114,K114)</f>
        <v>8</v>
      </c>
    </row>
    <row r="115" spans="2:20" x14ac:dyDescent="0.5">
      <c r="B115" s="34" t="s">
        <v>62</v>
      </c>
      <c r="K115" s="34" t="s">
        <v>62</v>
      </c>
      <c r="T115" s="34" t="s">
        <v>62</v>
      </c>
    </row>
    <row r="116" spans="2:20" x14ac:dyDescent="0.5">
      <c r="B116" s="32">
        <f>COUNTIF(B9:B106,B115)</f>
        <v>1</v>
      </c>
      <c r="K116" s="34">
        <f>COUNTIF(K9:K106,K115)</f>
        <v>3</v>
      </c>
      <c r="T116" s="34">
        <f>SUM(B116,K116)</f>
        <v>4</v>
      </c>
    </row>
    <row r="117" spans="2:20" x14ac:dyDescent="0.5">
      <c r="B117" s="34" t="s">
        <v>49</v>
      </c>
      <c r="K117" s="34" t="s">
        <v>49</v>
      </c>
      <c r="T117" s="34" t="s">
        <v>49</v>
      </c>
    </row>
    <row r="118" spans="2:20" x14ac:dyDescent="0.5">
      <c r="B118" s="34">
        <f>COUNTIF(B9:B106,B117)</f>
        <v>1</v>
      </c>
      <c r="K118" s="34">
        <f>COUNTIF(K9:K106,K117)</f>
        <v>2</v>
      </c>
      <c r="T118" s="34">
        <f>SUM(B118,K118)</f>
        <v>3</v>
      </c>
    </row>
    <row r="119" spans="2:20" x14ac:dyDescent="0.5">
      <c r="B119" s="34" t="s">
        <v>16</v>
      </c>
      <c r="K119" s="34" t="s">
        <v>16</v>
      </c>
      <c r="T119" s="34" t="s">
        <v>16</v>
      </c>
    </row>
    <row r="120" spans="2:20" x14ac:dyDescent="0.5">
      <c r="B120" s="34">
        <f>COUNTIF(B9:B106,B119)</f>
        <v>1</v>
      </c>
      <c r="K120" s="34">
        <f>COUNTIF(K9:K106,K119)</f>
        <v>2</v>
      </c>
      <c r="T120" s="34">
        <f>SUM(B120,K120)</f>
        <v>3</v>
      </c>
    </row>
    <row r="121" spans="2:20" x14ac:dyDescent="0.5">
      <c r="B121" s="34" t="s">
        <v>13</v>
      </c>
      <c r="K121" s="34" t="s">
        <v>13</v>
      </c>
      <c r="T121" s="34" t="s">
        <v>13</v>
      </c>
    </row>
    <row r="122" spans="2:20" x14ac:dyDescent="0.5">
      <c r="B122" s="34">
        <f>COUNTIF(B9:B106,B121)</f>
        <v>2</v>
      </c>
      <c r="K122" s="34">
        <f>COUNTIF(K9:K106,K121)</f>
        <v>1</v>
      </c>
      <c r="T122" s="34">
        <f>SUM(B122,K122)</f>
        <v>3</v>
      </c>
    </row>
    <row r="123" spans="2:20" x14ac:dyDescent="0.5">
      <c r="B123" s="34" t="s">
        <v>26</v>
      </c>
      <c r="K123" s="34" t="s">
        <v>26</v>
      </c>
      <c r="T123" s="34" t="s">
        <v>26</v>
      </c>
    </row>
    <row r="124" spans="2:20" x14ac:dyDescent="0.5">
      <c r="B124" s="34">
        <f>COUNTIF(B9:B106,B123)</f>
        <v>1</v>
      </c>
      <c r="K124" s="34">
        <f>COUNTIF(K9:K106,K123)</f>
        <v>4</v>
      </c>
      <c r="T124" s="34">
        <f>SUM(B124,K124)</f>
        <v>5</v>
      </c>
    </row>
    <row r="125" spans="2:20" x14ac:dyDescent="0.5">
      <c r="B125" s="34" t="s">
        <v>24</v>
      </c>
      <c r="K125" s="34" t="s">
        <v>24</v>
      </c>
      <c r="T125" s="34" t="s">
        <v>24</v>
      </c>
    </row>
    <row r="126" spans="2:20" x14ac:dyDescent="0.5">
      <c r="B126" s="34">
        <f>COUNTIF(B9:B106,B125)</f>
        <v>4</v>
      </c>
      <c r="K126" s="34">
        <f>COUNTIF(K9:K106,K125)</f>
        <v>4</v>
      </c>
      <c r="T126" s="34">
        <f>SUM(B126,K126)</f>
        <v>8</v>
      </c>
    </row>
    <row r="127" spans="2:20" x14ac:dyDescent="0.5">
      <c r="B127" s="34" t="s">
        <v>19</v>
      </c>
      <c r="K127" s="34" t="s">
        <v>19</v>
      </c>
      <c r="T127" s="34" t="s">
        <v>19</v>
      </c>
    </row>
    <row r="128" spans="2:20" x14ac:dyDescent="0.5">
      <c r="B128" s="34">
        <f>COUNTIF(B9:B106,B127)</f>
        <v>4</v>
      </c>
      <c r="K128" s="34">
        <f>COUNTIF(K9:K106,K127)</f>
        <v>2</v>
      </c>
      <c r="T128" s="34">
        <f>SUM(B128,K128)</f>
        <v>6</v>
      </c>
    </row>
    <row r="129" spans="2:20" x14ac:dyDescent="0.5">
      <c r="B129" s="34" t="s">
        <v>30</v>
      </c>
      <c r="K129" s="34" t="s">
        <v>30</v>
      </c>
      <c r="T129" s="34" t="s">
        <v>30</v>
      </c>
    </row>
    <row r="130" spans="2:20" x14ac:dyDescent="0.5">
      <c r="B130" s="34">
        <f>COUNTIF(B9:B106,B129)</f>
        <v>1</v>
      </c>
      <c r="K130" s="34">
        <f>COUNTIF(K9:K106,K129)</f>
        <v>2</v>
      </c>
      <c r="T130" s="34">
        <f>SUM(B130,K130)</f>
        <v>3</v>
      </c>
    </row>
    <row r="131" spans="2:20" x14ac:dyDescent="0.5">
      <c r="B131" s="34" t="s">
        <v>22</v>
      </c>
      <c r="K131" s="34" t="s">
        <v>22</v>
      </c>
      <c r="T131" s="34" t="s">
        <v>22</v>
      </c>
    </row>
    <row r="132" spans="2:20" x14ac:dyDescent="0.5">
      <c r="B132" s="34">
        <f>COUNTIF(B9:B106,B131)</f>
        <v>1</v>
      </c>
      <c r="K132" s="34">
        <f>COUNTIF(K9:K106,K131)</f>
        <v>4</v>
      </c>
      <c r="T132" s="34">
        <f>SUM(B132,K132)</f>
        <v>5</v>
      </c>
    </row>
    <row r="133" spans="2:20" x14ac:dyDescent="0.5">
      <c r="B133" s="34" t="s">
        <v>50</v>
      </c>
      <c r="K133" s="34" t="s">
        <v>50</v>
      </c>
      <c r="T133" s="34" t="s">
        <v>50</v>
      </c>
    </row>
    <row r="134" spans="2:20" x14ac:dyDescent="0.5">
      <c r="B134" s="34">
        <f>COUNTIF(B9:B106,B133)</f>
        <v>2</v>
      </c>
      <c r="K134" s="34">
        <f>COUNTIF(K9:K106,K133)</f>
        <v>2</v>
      </c>
      <c r="T134" s="34">
        <f>SUM(B134,K134)</f>
        <v>4</v>
      </c>
    </row>
    <row r="135" spans="2:20" x14ac:dyDescent="0.5">
      <c r="B135" s="34" t="s">
        <v>20</v>
      </c>
      <c r="K135" s="34" t="s">
        <v>20</v>
      </c>
      <c r="T135" s="34" t="s">
        <v>20</v>
      </c>
    </row>
    <row r="136" spans="2:20" x14ac:dyDescent="0.5">
      <c r="B136" s="34">
        <f>COUNTIF(B9:B106,B135)</f>
        <v>1</v>
      </c>
      <c r="K136" s="34">
        <f>COUNTIF(K9:K106,K135)</f>
        <v>0</v>
      </c>
      <c r="T136" s="34">
        <f>SUM(B136,K136)</f>
        <v>1</v>
      </c>
    </row>
    <row r="137" spans="2:20" x14ac:dyDescent="0.5">
      <c r="B137" s="34" t="s">
        <v>47</v>
      </c>
      <c r="K137" s="34" t="s">
        <v>47</v>
      </c>
      <c r="T137" s="34" t="s">
        <v>47</v>
      </c>
    </row>
    <row r="138" spans="2:20" x14ac:dyDescent="0.5">
      <c r="B138" s="34">
        <f>COUNTIF(B9:B106,B137)</f>
        <v>2</v>
      </c>
      <c r="K138" s="34">
        <f>COUNTIF(K9:K106,K137)</f>
        <v>0</v>
      </c>
      <c r="T138" s="34">
        <f>SUM(B138,K138)</f>
        <v>2</v>
      </c>
    </row>
    <row r="139" spans="2:20" x14ac:dyDescent="0.5">
      <c r="B139" s="34" t="s">
        <v>51</v>
      </c>
      <c r="K139" s="34" t="s">
        <v>51</v>
      </c>
      <c r="T139" s="34" t="s">
        <v>51</v>
      </c>
    </row>
    <row r="140" spans="2:20" x14ac:dyDescent="0.5">
      <c r="B140" s="34">
        <f>COUNTIF(B9:B106,B139)</f>
        <v>1</v>
      </c>
      <c r="K140" s="34">
        <f>COUNTIF(K9:K106,K139)</f>
        <v>0</v>
      </c>
      <c r="T140" s="34">
        <f>SUM(B140,K140)</f>
        <v>1</v>
      </c>
    </row>
    <row r="141" spans="2:20" x14ac:dyDescent="0.5">
      <c r="B141" s="34" t="s">
        <v>35</v>
      </c>
      <c r="K141" s="34" t="s">
        <v>35</v>
      </c>
      <c r="T141" s="34" t="s">
        <v>35</v>
      </c>
    </row>
    <row r="142" spans="2:20" x14ac:dyDescent="0.5">
      <c r="B142" s="34">
        <f>COUNTIF(B9:B106,B141)</f>
        <v>2</v>
      </c>
      <c r="K142" s="34">
        <f>COUNTIF(K9:K106,K141)</f>
        <v>0</v>
      </c>
      <c r="T142" s="34">
        <f>SUM(B142,K142)</f>
        <v>2</v>
      </c>
    </row>
    <row r="143" spans="2:20" x14ac:dyDescent="0.5">
      <c r="B143" s="34" t="s">
        <v>52</v>
      </c>
      <c r="K143" s="34" t="s">
        <v>52</v>
      </c>
      <c r="T143" s="34" t="s">
        <v>52</v>
      </c>
    </row>
    <row r="144" spans="2:20" x14ac:dyDescent="0.5">
      <c r="B144" s="34">
        <f>COUNTIF(B9:B106,B143)</f>
        <v>1</v>
      </c>
      <c r="K144" s="34">
        <f>COUNTIF(K9:K106,K143)</f>
        <v>0</v>
      </c>
      <c r="T144" s="34">
        <f>SUM(B144,K144)</f>
        <v>1</v>
      </c>
    </row>
    <row r="145" spans="2:20" x14ac:dyDescent="0.5">
      <c r="B145" s="34" t="s">
        <v>28</v>
      </c>
      <c r="K145" s="34" t="s">
        <v>28</v>
      </c>
      <c r="T145" s="34" t="s">
        <v>28</v>
      </c>
    </row>
    <row r="146" spans="2:20" x14ac:dyDescent="0.5">
      <c r="B146" s="34">
        <f>COUNTIF(B9:B106,B145)</f>
        <v>1</v>
      </c>
      <c r="K146" s="34">
        <f>COUNTIF(K9:K106,K145)</f>
        <v>2</v>
      </c>
      <c r="T146" s="34">
        <f>SUM(B146,K146)</f>
        <v>3</v>
      </c>
    </row>
    <row r="147" spans="2:20" x14ac:dyDescent="0.5">
      <c r="B147" s="34" t="s">
        <v>53</v>
      </c>
      <c r="K147" s="34" t="s">
        <v>53</v>
      </c>
      <c r="T147" s="34" t="s">
        <v>53</v>
      </c>
    </row>
    <row r="148" spans="2:20" x14ac:dyDescent="0.5">
      <c r="B148" s="34">
        <f>COUNTIF(B9:B106,B147)</f>
        <v>1</v>
      </c>
      <c r="K148" s="34">
        <f>COUNTIF(K9:K106,K147)</f>
        <v>0</v>
      </c>
      <c r="T148" s="34">
        <f>SUM(B148,K148)</f>
        <v>1</v>
      </c>
    </row>
    <row r="149" spans="2:20" x14ac:dyDescent="0.5">
      <c r="B149" s="34" t="s">
        <v>23</v>
      </c>
      <c r="K149" s="34" t="s">
        <v>23</v>
      </c>
      <c r="T149" s="34" t="s">
        <v>23</v>
      </c>
    </row>
    <row r="150" spans="2:20" x14ac:dyDescent="0.5">
      <c r="B150" s="34">
        <f>COUNTIF(B9:B106,B149)</f>
        <v>1</v>
      </c>
      <c r="K150" s="34">
        <f>COUNTIF(K9:K106,K149)</f>
        <v>6</v>
      </c>
      <c r="T150" s="34">
        <f>SUM(B150,K150)</f>
        <v>7</v>
      </c>
    </row>
    <row r="151" spans="2:20" x14ac:dyDescent="0.5">
      <c r="B151" s="34" t="s">
        <v>11</v>
      </c>
      <c r="K151" s="34" t="s">
        <v>11</v>
      </c>
      <c r="T151" s="34" t="s">
        <v>11</v>
      </c>
    </row>
    <row r="152" spans="2:20" x14ac:dyDescent="0.5">
      <c r="B152" s="34">
        <f>COUNTIF(B9:B106,B151)</f>
        <v>1</v>
      </c>
      <c r="K152" s="34">
        <f>COUNTIF(K9:K106,K151)</f>
        <v>7</v>
      </c>
      <c r="T152" s="34">
        <f>SUM(B152,K152)</f>
        <v>8</v>
      </c>
    </row>
    <row r="153" spans="2:20" x14ac:dyDescent="0.5">
      <c r="B153" s="34" t="s">
        <v>34</v>
      </c>
      <c r="K153" s="34" t="s">
        <v>34</v>
      </c>
      <c r="T153" s="34" t="s">
        <v>34</v>
      </c>
    </row>
    <row r="154" spans="2:20" x14ac:dyDescent="0.5">
      <c r="B154" s="34">
        <f>COUNTIF(B9:B106,B153)</f>
        <v>1</v>
      </c>
      <c r="K154" s="34">
        <f>COUNTIF(K9:K106,K153)</f>
        <v>0</v>
      </c>
      <c r="T154" s="34">
        <f>SUM(B154,K154)</f>
        <v>1</v>
      </c>
    </row>
    <row r="155" spans="2:20" x14ac:dyDescent="0.5">
      <c r="B155" s="34" t="s">
        <v>54</v>
      </c>
      <c r="K155" s="34" t="s">
        <v>54</v>
      </c>
      <c r="T155" s="34" t="s">
        <v>54</v>
      </c>
    </row>
    <row r="156" spans="2:20" x14ac:dyDescent="0.5">
      <c r="B156" s="34">
        <f>COUNTIF(B9:B106,B155)</f>
        <v>2</v>
      </c>
      <c r="K156" s="34">
        <f>COUNTIF(K9:K106,K155)</f>
        <v>2</v>
      </c>
      <c r="T156" s="34">
        <f>SUM(B156,K156)</f>
        <v>4</v>
      </c>
    </row>
    <row r="157" spans="2:20" x14ac:dyDescent="0.5">
      <c r="B157" s="34" t="s">
        <v>15</v>
      </c>
      <c r="K157" s="34" t="s">
        <v>15</v>
      </c>
      <c r="T157" s="34" t="s">
        <v>15</v>
      </c>
    </row>
    <row r="158" spans="2:20" x14ac:dyDescent="0.5">
      <c r="B158" s="34">
        <f>COUNTIF(B9:B106,B157)</f>
        <v>1</v>
      </c>
      <c r="K158" s="34">
        <f>COUNTIF(K9:K106,K157)</f>
        <v>3</v>
      </c>
      <c r="T158" s="34">
        <f>SUM(B158,K158)</f>
        <v>4</v>
      </c>
    </row>
    <row r="159" spans="2:20" x14ac:dyDescent="0.5">
      <c r="B159" s="34" t="s">
        <v>27</v>
      </c>
      <c r="K159" s="34" t="s">
        <v>27</v>
      </c>
      <c r="T159" s="34" t="s">
        <v>27</v>
      </c>
    </row>
    <row r="160" spans="2:20" x14ac:dyDescent="0.5">
      <c r="B160" s="36">
        <f>COUNTIF(B9:B106,B159)</f>
        <v>1</v>
      </c>
      <c r="K160" s="36">
        <f>COUNTIF(K9:K106,K159)</f>
        <v>2</v>
      </c>
      <c r="T160" s="34">
        <f>SUM(B160,K160)</f>
        <v>3</v>
      </c>
    </row>
    <row r="161" spans="2:20" x14ac:dyDescent="0.5">
      <c r="B161" s="34">
        <f>SUM(B108:B160)</f>
        <v>50</v>
      </c>
      <c r="K161" s="34" t="s">
        <v>33</v>
      </c>
      <c r="T161" s="34" t="s">
        <v>33</v>
      </c>
    </row>
    <row r="162" spans="2:20" x14ac:dyDescent="0.5">
      <c r="K162" s="34">
        <f>COUNTIF(K9:K106,K161)</f>
        <v>4</v>
      </c>
      <c r="T162" s="34">
        <f>SUM(B162,K162)</f>
        <v>4</v>
      </c>
    </row>
    <row r="163" spans="2:20" x14ac:dyDescent="0.5">
      <c r="K163" s="34" t="s">
        <v>32</v>
      </c>
      <c r="T163" s="34" t="s">
        <v>32</v>
      </c>
    </row>
    <row r="164" spans="2:20" x14ac:dyDescent="0.5">
      <c r="K164" s="34">
        <f>COUNTIF(K9:K106,K163)</f>
        <v>4</v>
      </c>
      <c r="T164" s="34">
        <f>SUM(B164,K164)</f>
        <v>4</v>
      </c>
    </row>
    <row r="165" spans="2:20" x14ac:dyDescent="0.5">
      <c r="K165" s="34" t="s">
        <v>56</v>
      </c>
      <c r="T165" s="34" t="s">
        <v>56</v>
      </c>
    </row>
    <row r="166" spans="2:20" x14ac:dyDescent="0.5">
      <c r="K166" s="34">
        <f>COUNTIF(K11:K108,K165)</f>
        <v>1</v>
      </c>
      <c r="T166" s="34">
        <f>SUM(B166,K166)</f>
        <v>1</v>
      </c>
    </row>
    <row r="167" spans="2:20" x14ac:dyDescent="0.5">
      <c r="K167" s="34" t="s">
        <v>31</v>
      </c>
      <c r="T167" s="34" t="s">
        <v>31</v>
      </c>
    </row>
    <row r="168" spans="2:20" x14ac:dyDescent="0.5">
      <c r="K168" s="34">
        <f>COUNTIF(K11:K108,K167)</f>
        <v>2</v>
      </c>
      <c r="T168" s="34">
        <f>SUM(B168,K168)</f>
        <v>2</v>
      </c>
    </row>
    <row r="169" spans="2:20" x14ac:dyDescent="0.5">
      <c r="K169" s="34" t="s">
        <v>36</v>
      </c>
      <c r="T169" s="34" t="s">
        <v>36</v>
      </c>
    </row>
    <row r="170" spans="2:20" x14ac:dyDescent="0.5">
      <c r="K170" s="34">
        <f>COUNTIF(K11:K108,K169)</f>
        <v>5</v>
      </c>
      <c r="T170" s="34">
        <f>SUM(B170,K170)</f>
        <v>5</v>
      </c>
    </row>
    <row r="171" spans="2:20" x14ac:dyDescent="0.5">
      <c r="K171" s="34" t="s">
        <v>29</v>
      </c>
      <c r="T171" s="34" t="s">
        <v>29</v>
      </c>
    </row>
    <row r="172" spans="2:20" x14ac:dyDescent="0.5">
      <c r="K172" s="34">
        <f>COUNTIF(K11:K108,K171)</f>
        <v>1</v>
      </c>
      <c r="T172" s="34">
        <f>SUM(B172,K172)</f>
        <v>1</v>
      </c>
    </row>
    <row r="173" spans="2:20" x14ac:dyDescent="0.5">
      <c r="K173" s="34" t="s">
        <v>63</v>
      </c>
      <c r="T173" s="34" t="s">
        <v>63</v>
      </c>
    </row>
    <row r="174" spans="2:20" x14ac:dyDescent="0.5">
      <c r="K174" s="34">
        <f>COUNTIF(K11:K108,K173)</f>
        <v>1</v>
      </c>
      <c r="T174" s="34">
        <f>SUM(B174,K174)</f>
        <v>1</v>
      </c>
    </row>
    <row r="175" spans="2:20" x14ac:dyDescent="0.5">
      <c r="K175" s="34" t="s">
        <v>64</v>
      </c>
      <c r="T175" s="34" t="s">
        <v>64</v>
      </c>
    </row>
    <row r="176" spans="2:20" x14ac:dyDescent="0.5">
      <c r="K176" s="34">
        <f>COUNTIF(K11:K108,K175)</f>
        <v>1</v>
      </c>
      <c r="T176" s="34">
        <f>SUM(B176,K176)</f>
        <v>1</v>
      </c>
    </row>
    <row r="177" spans="11:20" x14ac:dyDescent="0.5">
      <c r="K177" s="34" t="s">
        <v>55</v>
      </c>
      <c r="T177" s="34" t="s">
        <v>55</v>
      </c>
    </row>
    <row r="178" spans="11:20" x14ac:dyDescent="0.5">
      <c r="K178" s="34">
        <f>COUNTIF(K11:K108,K177)</f>
        <v>3</v>
      </c>
      <c r="T178" s="34">
        <f>SUM(B178,K178)</f>
        <v>3</v>
      </c>
    </row>
    <row r="179" spans="11:20" x14ac:dyDescent="0.5">
      <c r="K179" s="34" t="s">
        <v>12</v>
      </c>
      <c r="T179" s="34" t="s">
        <v>12</v>
      </c>
    </row>
    <row r="180" spans="11:20" x14ac:dyDescent="0.5">
      <c r="K180" s="34">
        <f>COUNTIF(K11:K108,K179)</f>
        <v>1</v>
      </c>
      <c r="T180" s="34">
        <f>SUM(B180,K180)</f>
        <v>1</v>
      </c>
    </row>
    <row r="181" spans="11:20" x14ac:dyDescent="0.5">
      <c r="K181" s="34" t="s">
        <v>70</v>
      </c>
      <c r="T181" s="34" t="s">
        <v>70</v>
      </c>
    </row>
    <row r="182" spans="11:20" x14ac:dyDescent="0.5">
      <c r="K182" s="36">
        <f>COUNTIF(K11:K108,K181)</f>
        <v>1</v>
      </c>
      <c r="T182" s="36">
        <f>SUM(B182,K182)</f>
        <v>1</v>
      </c>
    </row>
    <row r="183" spans="11:20" x14ac:dyDescent="0.5">
      <c r="K183" s="34">
        <f>SUM(K108:K182)</f>
        <v>78</v>
      </c>
      <c r="T183" s="34">
        <f>SUM(T108:T182)</f>
        <v>128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DF35-C6CC-6844-83DF-9BD204CC7CBC}">
  <dimension ref="A1:Q184"/>
  <sheetViews>
    <sheetView tabSelected="1" zoomScale="120" zoomScaleNormal="120" workbookViewId="0">
      <pane ySplit="1" topLeftCell="A9" activePane="bottomLeft" state="frozen"/>
      <selection pane="bottomLeft" activeCell="C22" sqref="C22"/>
    </sheetView>
  </sheetViews>
  <sheetFormatPr baseColWidth="10" defaultRowHeight="15.75" x14ac:dyDescent="0.5"/>
  <cols>
    <col min="1" max="1" width="2.875" style="51" customWidth="1"/>
    <col min="2" max="2" width="17.375" style="105" customWidth="1"/>
    <col min="3" max="3" width="17.5" style="70" customWidth="1"/>
    <col min="4" max="4" width="3.5" style="51" customWidth="1"/>
    <col min="5" max="5" width="9.1875" style="51" customWidth="1"/>
    <col min="6" max="6" width="9.5" style="67" customWidth="1"/>
    <col min="7" max="7" width="3.5" style="54" customWidth="1"/>
    <col min="8" max="8" width="3.6875" style="54" customWidth="1"/>
    <col min="9" max="9" width="4" style="54" customWidth="1"/>
    <col min="10" max="10" width="3.375" style="54" customWidth="1"/>
    <col min="11" max="11" width="3.5" style="54" customWidth="1"/>
    <col min="12" max="12" width="10.6875" style="55"/>
    <col min="13" max="13" width="3.375" style="56" customWidth="1"/>
    <col min="14" max="14" width="3.6875" style="56" customWidth="1"/>
    <col min="15" max="15" width="4.125" style="56" customWidth="1"/>
    <col min="16" max="16" width="3.375" style="56" customWidth="1"/>
    <col min="17" max="17" width="3.625" style="56" customWidth="1"/>
    <col min="18" max="16384" width="11" style="50"/>
  </cols>
  <sheetData>
    <row r="1" spans="1:17" s="43" customFormat="1" ht="22.15" x14ac:dyDescent="0.5">
      <c r="A1" s="40" t="s">
        <v>118</v>
      </c>
      <c r="B1" s="103" t="s">
        <v>76</v>
      </c>
      <c r="C1" s="69" t="s">
        <v>77</v>
      </c>
      <c r="D1" s="40" t="s">
        <v>78</v>
      </c>
      <c r="E1" s="40" t="s">
        <v>79</v>
      </c>
      <c r="F1" s="41" t="s">
        <v>98</v>
      </c>
      <c r="G1" s="122" t="s">
        <v>100</v>
      </c>
      <c r="H1" s="122"/>
      <c r="I1" s="122"/>
      <c r="J1" s="122"/>
      <c r="K1" s="123"/>
      <c r="L1" s="42" t="s">
        <v>99</v>
      </c>
      <c r="M1" s="124" t="s">
        <v>100</v>
      </c>
      <c r="N1" s="124"/>
      <c r="O1" s="124"/>
      <c r="P1" s="124"/>
      <c r="Q1" s="124"/>
    </row>
    <row r="2" spans="1:17" x14ac:dyDescent="0.5">
      <c r="A2" s="112"/>
      <c r="B2" s="104"/>
      <c r="C2" s="44"/>
      <c r="D2" s="45"/>
      <c r="E2" s="45"/>
      <c r="F2" s="46"/>
      <c r="G2" s="47" t="s">
        <v>101</v>
      </c>
      <c r="H2" s="47" t="s">
        <v>102</v>
      </c>
      <c r="I2" s="47" t="s">
        <v>103</v>
      </c>
      <c r="J2" s="47" t="s">
        <v>104</v>
      </c>
      <c r="K2" s="47" t="s">
        <v>105</v>
      </c>
      <c r="L2" s="48"/>
      <c r="M2" s="49" t="s">
        <v>101</v>
      </c>
      <c r="N2" s="49" t="s">
        <v>102</v>
      </c>
      <c r="O2" s="49" t="s">
        <v>103</v>
      </c>
      <c r="P2" s="49" t="s">
        <v>104</v>
      </c>
      <c r="Q2" s="49" t="s">
        <v>105</v>
      </c>
    </row>
    <row r="3" spans="1:17" x14ac:dyDescent="0.5">
      <c r="A3" s="51">
        <v>1</v>
      </c>
      <c r="B3" s="105" t="s">
        <v>1</v>
      </c>
      <c r="C3" s="70" t="s">
        <v>89</v>
      </c>
      <c r="D3" s="51">
        <v>2006</v>
      </c>
      <c r="E3" s="52" t="s">
        <v>90</v>
      </c>
      <c r="F3" s="53" t="s">
        <v>11</v>
      </c>
      <c r="G3" s="54">
        <v>1</v>
      </c>
      <c r="H3" s="54">
        <v>1</v>
      </c>
    </row>
    <row r="4" spans="1:17" x14ac:dyDescent="0.5">
      <c r="F4" s="53" t="s">
        <v>23</v>
      </c>
      <c r="G4" s="54">
        <v>1</v>
      </c>
      <c r="H4" s="54">
        <v>1</v>
      </c>
    </row>
    <row r="5" spans="1:17" x14ac:dyDescent="0.5">
      <c r="A5" s="62">
        <v>2</v>
      </c>
      <c r="B5" s="108" t="s">
        <v>2</v>
      </c>
      <c r="C5" s="61" t="s">
        <v>97</v>
      </c>
      <c r="D5" s="62">
        <v>2007</v>
      </c>
      <c r="E5" s="97" t="s">
        <v>91</v>
      </c>
      <c r="F5" s="109" t="s">
        <v>12</v>
      </c>
      <c r="G5" s="110"/>
      <c r="H5" s="110">
        <v>1</v>
      </c>
      <c r="I5" s="110"/>
      <c r="J5" s="110"/>
      <c r="K5" s="110"/>
      <c r="L5" s="111" t="s">
        <v>24</v>
      </c>
      <c r="M5" s="85">
        <v>1</v>
      </c>
      <c r="N5" s="85">
        <v>1</v>
      </c>
      <c r="O5" s="85"/>
      <c r="P5" s="85"/>
      <c r="Q5" s="85"/>
    </row>
    <row r="6" spans="1:17" x14ac:dyDescent="0.5">
      <c r="F6" s="53" t="s">
        <v>13</v>
      </c>
      <c r="G6" s="54">
        <v>1</v>
      </c>
      <c r="L6" s="55" t="s">
        <v>19</v>
      </c>
      <c r="M6" s="56">
        <v>1</v>
      </c>
      <c r="N6" s="56">
        <v>1</v>
      </c>
    </row>
    <row r="7" spans="1:17" x14ac:dyDescent="0.5">
      <c r="F7" s="53" t="s">
        <v>14</v>
      </c>
      <c r="G7" s="54">
        <v>1</v>
      </c>
      <c r="H7" s="54">
        <v>1</v>
      </c>
      <c r="L7" s="55" t="s">
        <v>24</v>
      </c>
      <c r="M7" s="56">
        <v>1</v>
      </c>
      <c r="N7" s="56">
        <v>1</v>
      </c>
    </row>
    <row r="8" spans="1:17" x14ac:dyDescent="0.5">
      <c r="F8" s="53" t="s">
        <v>15</v>
      </c>
      <c r="G8" s="54">
        <v>1</v>
      </c>
      <c r="H8" s="54">
        <v>1</v>
      </c>
      <c r="L8" s="55" t="s">
        <v>22</v>
      </c>
      <c r="M8" s="56">
        <v>1</v>
      </c>
    </row>
    <row r="9" spans="1:17" x14ac:dyDescent="0.5">
      <c r="F9" s="53" t="s">
        <v>16</v>
      </c>
      <c r="G9" s="54">
        <v>1</v>
      </c>
      <c r="H9" s="54">
        <v>1</v>
      </c>
    </row>
    <row r="10" spans="1:17" x14ac:dyDescent="0.5">
      <c r="B10" s="106"/>
      <c r="C10" s="73"/>
      <c r="D10" s="68"/>
      <c r="E10" s="68"/>
      <c r="F10" s="57" t="s">
        <v>11</v>
      </c>
      <c r="G10" s="58">
        <v>1</v>
      </c>
      <c r="H10" s="58"/>
      <c r="I10" s="58"/>
      <c r="J10" s="58"/>
      <c r="K10" s="58"/>
      <c r="L10" s="59"/>
      <c r="M10" s="60"/>
      <c r="N10" s="60"/>
      <c r="O10" s="60"/>
      <c r="P10" s="60"/>
      <c r="Q10" s="60"/>
    </row>
    <row r="11" spans="1:17" x14ac:dyDescent="0.5">
      <c r="A11" s="113">
        <v>3</v>
      </c>
      <c r="B11" s="105" t="s">
        <v>114</v>
      </c>
      <c r="C11" s="71" t="s">
        <v>80</v>
      </c>
      <c r="D11" s="72">
        <v>1862</v>
      </c>
      <c r="E11" s="72" t="s">
        <v>81</v>
      </c>
      <c r="F11" s="70" t="s">
        <v>17</v>
      </c>
      <c r="G11" s="51">
        <v>1</v>
      </c>
      <c r="H11" s="51">
        <v>1</v>
      </c>
      <c r="I11" s="51"/>
      <c r="J11" s="51"/>
      <c r="K11" s="51"/>
      <c r="L11" s="63" t="s">
        <v>43</v>
      </c>
      <c r="M11" s="64">
        <v>1</v>
      </c>
      <c r="N11" s="64">
        <v>1</v>
      </c>
      <c r="O11" s="64"/>
      <c r="P11" s="64"/>
      <c r="Q11" s="64"/>
    </row>
    <row r="12" spans="1:17" x14ac:dyDescent="0.5">
      <c r="F12" s="53" t="s">
        <v>18</v>
      </c>
      <c r="G12" s="54">
        <v>1</v>
      </c>
      <c r="H12" s="54">
        <v>1</v>
      </c>
    </row>
    <row r="13" spans="1:17" x14ac:dyDescent="0.5">
      <c r="F13" s="53" t="s">
        <v>19</v>
      </c>
      <c r="G13" s="54">
        <v>1</v>
      </c>
      <c r="H13" s="54">
        <v>1</v>
      </c>
    </row>
    <row r="14" spans="1:17" x14ac:dyDescent="0.5">
      <c r="F14" s="53" t="s">
        <v>13</v>
      </c>
      <c r="G14" s="54">
        <v>1</v>
      </c>
    </row>
    <row r="15" spans="1:17" x14ac:dyDescent="0.5">
      <c r="F15" s="53" t="s">
        <v>14</v>
      </c>
      <c r="H15" s="54">
        <v>1</v>
      </c>
    </row>
    <row r="16" spans="1:17" x14ac:dyDescent="0.5">
      <c r="F16" s="53" t="s">
        <v>15</v>
      </c>
      <c r="H16" s="54">
        <v>1</v>
      </c>
    </row>
    <row r="17" spans="1:17" x14ac:dyDescent="0.5">
      <c r="F17" s="53" t="s">
        <v>12</v>
      </c>
      <c r="H17" s="54">
        <v>1</v>
      </c>
    </row>
    <row r="18" spans="1:17" x14ac:dyDescent="0.5">
      <c r="B18" s="106"/>
      <c r="F18" s="57" t="s">
        <v>16</v>
      </c>
      <c r="G18" s="58">
        <v>1</v>
      </c>
      <c r="H18" s="58">
        <v>1</v>
      </c>
      <c r="I18" s="58"/>
      <c r="J18" s="58"/>
      <c r="K18" s="58"/>
      <c r="L18" s="59"/>
      <c r="M18" s="60"/>
      <c r="N18" s="60"/>
      <c r="O18" s="60"/>
      <c r="P18" s="60"/>
      <c r="Q18" s="60"/>
    </row>
    <row r="19" spans="1:17" x14ac:dyDescent="0.5">
      <c r="A19" s="113">
        <v>4</v>
      </c>
      <c r="B19" s="107" t="s">
        <v>82</v>
      </c>
      <c r="C19" s="75" t="s">
        <v>83</v>
      </c>
      <c r="D19" s="74">
        <v>1995</v>
      </c>
      <c r="E19" s="98" t="s">
        <v>84</v>
      </c>
      <c r="F19" s="76"/>
      <c r="G19" s="77"/>
      <c r="H19" s="77"/>
      <c r="I19" s="77"/>
      <c r="J19" s="77"/>
      <c r="K19" s="77"/>
      <c r="L19" s="78"/>
      <c r="M19" s="79"/>
      <c r="N19" s="79"/>
      <c r="O19" s="79"/>
      <c r="P19" s="79"/>
      <c r="Q19" s="79"/>
    </row>
    <row r="20" spans="1:17" x14ac:dyDescent="0.5">
      <c r="A20" s="113">
        <v>5</v>
      </c>
      <c r="B20" s="107" t="s">
        <v>5</v>
      </c>
      <c r="C20" s="80" t="s">
        <v>85</v>
      </c>
      <c r="D20" s="74">
        <v>1995</v>
      </c>
      <c r="E20" s="98" t="s">
        <v>86</v>
      </c>
      <c r="F20" s="76" t="s">
        <v>20</v>
      </c>
      <c r="G20" s="77">
        <v>1</v>
      </c>
      <c r="H20" s="77">
        <v>1</v>
      </c>
      <c r="I20" s="77"/>
      <c r="J20" s="77"/>
      <c r="K20" s="77"/>
      <c r="L20" s="78"/>
      <c r="M20" s="79"/>
      <c r="N20" s="79"/>
      <c r="O20" s="79"/>
      <c r="P20" s="79"/>
      <c r="Q20" s="79"/>
    </row>
    <row r="21" spans="1:17" x14ac:dyDescent="0.5">
      <c r="A21" s="113">
        <v>6</v>
      </c>
      <c r="B21" s="107" t="s">
        <v>6</v>
      </c>
      <c r="C21" s="80" t="s">
        <v>87</v>
      </c>
      <c r="D21" s="74">
        <v>2005</v>
      </c>
      <c r="E21" s="98" t="s">
        <v>88</v>
      </c>
      <c r="F21" s="76"/>
      <c r="G21" s="77"/>
      <c r="H21" s="77"/>
      <c r="I21" s="77"/>
      <c r="J21" s="77"/>
      <c r="K21" s="77"/>
      <c r="L21" s="78" t="s">
        <v>24</v>
      </c>
      <c r="M21" s="79">
        <v>1</v>
      </c>
      <c r="N21" s="79">
        <v>1</v>
      </c>
      <c r="O21" s="79"/>
      <c r="P21" s="79"/>
      <c r="Q21" s="79"/>
    </row>
    <row r="22" spans="1:17" x14ac:dyDescent="0.5">
      <c r="A22" s="113">
        <v>7</v>
      </c>
      <c r="B22" s="107" t="s">
        <v>7</v>
      </c>
      <c r="C22" s="80" t="s">
        <v>123</v>
      </c>
      <c r="D22" s="74">
        <v>2008</v>
      </c>
      <c r="E22" s="98" t="s">
        <v>92</v>
      </c>
      <c r="F22" s="76" t="s">
        <v>21</v>
      </c>
      <c r="G22" s="77">
        <v>1</v>
      </c>
      <c r="H22" s="77">
        <v>1</v>
      </c>
      <c r="I22" s="77"/>
      <c r="J22" s="77"/>
      <c r="K22" s="77"/>
      <c r="L22" s="78"/>
      <c r="M22" s="79"/>
      <c r="N22" s="79"/>
      <c r="O22" s="79"/>
      <c r="P22" s="79"/>
      <c r="Q22" s="79"/>
    </row>
    <row r="23" spans="1:17" x14ac:dyDescent="0.5">
      <c r="A23" s="113">
        <v>8</v>
      </c>
      <c r="B23" s="105" t="s">
        <v>8</v>
      </c>
      <c r="C23" s="70" t="s">
        <v>93</v>
      </c>
      <c r="D23" s="51">
        <v>2011</v>
      </c>
      <c r="E23" s="99" t="s">
        <v>94</v>
      </c>
      <c r="F23" s="53" t="s">
        <v>22</v>
      </c>
      <c r="G23" s="54">
        <v>1</v>
      </c>
      <c r="H23" s="54">
        <v>1</v>
      </c>
      <c r="L23" s="55" t="s">
        <v>43</v>
      </c>
      <c r="M23" s="56">
        <v>1</v>
      </c>
      <c r="N23" s="56">
        <v>1</v>
      </c>
    </row>
    <row r="24" spans="1:17" x14ac:dyDescent="0.5">
      <c r="F24" s="53" t="s">
        <v>23</v>
      </c>
      <c r="G24" s="54">
        <v>1</v>
      </c>
      <c r="L24" s="55" t="s">
        <v>19</v>
      </c>
      <c r="M24" s="56">
        <v>1</v>
      </c>
    </row>
    <row r="25" spans="1:17" x14ac:dyDescent="0.5">
      <c r="F25" s="53" t="s">
        <v>24</v>
      </c>
      <c r="G25" s="54">
        <v>1</v>
      </c>
    </row>
    <row r="26" spans="1:17" x14ac:dyDescent="0.5">
      <c r="F26" s="53" t="s">
        <v>13</v>
      </c>
      <c r="G26" s="54">
        <v>1</v>
      </c>
    </row>
    <row r="27" spans="1:17" x14ac:dyDescent="0.5">
      <c r="F27" s="53" t="s">
        <v>14</v>
      </c>
      <c r="G27" s="54">
        <v>1</v>
      </c>
      <c r="H27" s="54">
        <v>1</v>
      </c>
    </row>
    <row r="28" spans="1:17" x14ac:dyDescent="0.5">
      <c r="F28" s="53" t="s">
        <v>15</v>
      </c>
      <c r="G28" s="54">
        <v>1</v>
      </c>
      <c r="H28" s="54">
        <v>1</v>
      </c>
    </row>
    <row r="29" spans="1:17" ht="22.15" x14ac:dyDescent="0.5">
      <c r="F29" s="53" t="s">
        <v>44</v>
      </c>
      <c r="K29" s="54">
        <v>1</v>
      </c>
    </row>
    <row r="30" spans="1:17" x14ac:dyDescent="0.5">
      <c r="F30" s="53" t="s">
        <v>16</v>
      </c>
      <c r="G30" s="54">
        <v>1</v>
      </c>
      <c r="H30" s="54">
        <v>1</v>
      </c>
    </row>
    <row r="31" spans="1:17" x14ac:dyDescent="0.5">
      <c r="F31" s="53" t="s">
        <v>21</v>
      </c>
      <c r="G31" s="54">
        <v>1</v>
      </c>
    </row>
    <row r="32" spans="1:17" x14ac:dyDescent="0.5">
      <c r="F32" s="53" t="s">
        <v>25</v>
      </c>
      <c r="G32" s="54">
        <v>1</v>
      </c>
    </row>
    <row r="33" spans="1:17" x14ac:dyDescent="0.5">
      <c r="F33" s="53" t="s">
        <v>26</v>
      </c>
      <c r="G33" s="54">
        <v>1</v>
      </c>
    </row>
    <row r="34" spans="1:17" x14ac:dyDescent="0.5">
      <c r="F34" s="53" t="s">
        <v>27</v>
      </c>
      <c r="G34" s="54">
        <v>1</v>
      </c>
      <c r="H34" s="54">
        <v>1</v>
      </c>
    </row>
    <row r="35" spans="1:17" x14ac:dyDescent="0.5">
      <c r="F35" s="53" t="s">
        <v>20</v>
      </c>
      <c r="G35" s="54">
        <v>1</v>
      </c>
      <c r="H35" s="54">
        <v>1</v>
      </c>
    </row>
    <row r="36" spans="1:17" x14ac:dyDescent="0.5">
      <c r="F36" s="53" t="s">
        <v>28</v>
      </c>
      <c r="G36" s="54">
        <v>1</v>
      </c>
    </row>
    <row r="37" spans="1:17" x14ac:dyDescent="0.5">
      <c r="B37" s="106"/>
      <c r="F37" s="57" t="s">
        <v>12</v>
      </c>
      <c r="G37" s="58">
        <v>1</v>
      </c>
      <c r="H37" s="58">
        <v>1</v>
      </c>
      <c r="I37" s="58"/>
      <c r="J37" s="58"/>
      <c r="K37" s="58"/>
      <c r="L37" s="59"/>
      <c r="M37" s="60"/>
      <c r="N37" s="60"/>
      <c r="O37" s="60"/>
      <c r="P37" s="60"/>
      <c r="Q37" s="60"/>
    </row>
    <row r="38" spans="1:17" x14ac:dyDescent="0.5">
      <c r="A38" s="113">
        <v>9</v>
      </c>
      <c r="B38" s="107" t="s">
        <v>120</v>
      </c>
      <c r="C38" s="80" t="s">
        <v>122</v>
      </c>
      <c r="D38" s="74">
        <v>2012</v>
      </c>
      <c r="E38" s="98" t="s">
        <v>121</v>
      </c>
      <c r="F38" s="76"/>
      <c r="G38" s="77"/>
      <c r="H38" s="77"/>
      <c r="I38" s="77"/>
      <c r="J38" s="77"/>
      <c r="K38" s="77"/>
      <c r="L38" s="78"/>
      <c r="M38" s="79"/>
      <c r="N38" s="79"/>
      <c r="O38" s="79"/>
      <c r="P38" s="79"/>
      <c r="Q38" s="79"/>
    </row>
    <row r="39" spans="1:17" ht="22.15" x14ac:dyDescent="0.5">
      <c r="A39" s="113">
        <v>10</v>
      </c>
      <c r="B39" s="105" t="s">
        <v>10</v>
      </c>
      <c r="C39" s="53" t="s">
        <v>96</v>
      </c>
      <c r="D39" s="51">
        <v>2015</v>
      </c>
      <c r="E39" s="99" t="s">
        <v>95</v>
      </c>
      <c r="F39" s="53" t="s">
        <v>14</v>
      </c>
      <c r="H39" s="54">
        <v>1</v>
      </c>
      <c r="L39" s="55" t="s">
        <v>15</v>
      </c>
      <c r="N39" s="56">
        <v>1</v>
      </c>
    </row>
    <row r="40" spans="1:17" x14ac:dyDescent="0.5">
      <c r="F40" s="53" t="s">
        <v>16</v>
      </c>
      <c r="G40" s="54">
        <v>1</v>
      </c>
      <c r="H40" s="54">
        <v>1</v>
      </c>
      <c r="L40" s="55" t="s">
        <v>15</v>
      </c>
      <c r="M40" s="56">
        <v>1</v>
      </c>
      <c r="N40" s="56">
        <v>1</v>
      </c>
    </row>
    <row r="41" spans="1:17" x14ac:dyDescent="0.5">
      <c r="F41" s="53" t="s">
        <v>21</v>
      </c>
      <c r="G41" s="54">
        <v>1</v>
      </c>
      <c r="H41" s="54">
        <v>1</v>
      </c>
      <c r="L41" s="55" t="s">
        <v>11</v>
      </c>
      <c r="M41" s="56">
        <v>1</v>
      </c>
      <c r="N41" s="56">
        <v>1</v>
      </c>
    </row>
    <row r="42" spans="1:17" x14ac:dyDescent="0.5">
      <c r="F42" s="53" t="s">
        <v>29</v>
      </c>
      <c r="G42" s="54">
        <v>1</v>
      </c>
      <c r="H42" s="54">
        <v>1</v>
      </c>
      <c r="L42" s="55" t="s">
        <v>28</v>
      </c>
      <c r="M42" s="56">
        <v>1</v>
      </c>
    </row>
    <row r="43" spans="1:17" x14ac:dyDescent="0.5">
      <c r="F43" s="53"/>
      <c r="L43" s="55" t="s">
        <v>13</v>
      </c>
      <c r="M43" s="56">
        <v>1</v>
      </c>
    </row>
    <row r="44" spans="1:17" x14ac:dyDescent="0.5">
      <c r="B44" s="106"/>
      <c r="C44" s="73"/>
      <c r="D44" s="68"/>
      <c r="E44" s="68"/>
      <c r="F44" s="57"/>
      <c r="G44" s="58"/>
      <c r="H44" s="58"/>
      <c r="I44" s="58"/>
      <c r="J44" s="58"/>
      <c r="K44" s="58"/>
      <c r="L44" s="59" t="s">
        <v>20</v>
      </c>
      <c r="M44" s="60">
        <v>1</v>
      </c>
      <c r="N44" s="60">
        <v>1</v>
      </c>
      <c r="O44" s="60"/>
      <c r="P44" s="60"/>
      <c r="Q44" s="60"/>
    </row>
    <row r="45" spans="1:17" x14ac:dyDescent="0.5">
      <c r="A45" s="117">
        <f>COUNTA(A3:A44)</f>
        <v>10</v>
      </c>
      <c r="B45" s="115" t="s">
        <v>119</v>
      </c>
      <c r="C45" s="116"/>
      <c r="D45" s="86"/>
      <c r="E45" s="86"/>
      <c r="F45" s="117">
        <f>COUNTA(F3:F44)</f>
        <v>37</v>
      </c>
      <c r="G45" s="87">
        <f>SUM(G2:G44)</f>
        <v>31</v>
      </c>
      <c r="H45" s="87">
        <f>SUM(H2:H44)</f>
        <v>26</v>
      </c>
      <c r="I45" s="87">
        <f>SUM(I2:I44)</f>
        <v>0</v>
      </c>
      <c r="J45" s="87">
        <f>SUM(J2:J44)</f>
        <v>0</v>
      </c>
      <c r="K45" s="87">
        <f>SUM(K2:K44)</f>
        <v>1</v>
      </c>
      <c r="L45" s="118">
        <f>COUNTA(L3:L44)</f>
        <v>14</v>
      </c>
      <c r="M45" s="88">
        <f>SUM(M2:M44)</f>
        <v>13</v>
      </c>
      <c r="N45" s="88">
        <f>SUM(N2:N44)</f>
        <v>10</v>
      </c>
      <c r="O45" s="88">
        <f>SUM(O2:O44)</f>
        <v>0</v>
      </c>
      <c r="P45" s="88">
        <f>SUM(P2:P44)</f>
        <v>0</v>
      </c>
      <c r="Q45" s="88">
        <f>SUM(Q2:Q44)</f>
        <v>0</v>
      </c>
    </row>
    <row r="46" spans="1:17" x14ac:dyDescent="0.5">
      <c r="A46" s="62"/>
      <c r="F46" s="53"/>
    </row>
    <row r="47" spans="1:17" x14ac:dyDescent="0.5">
      <c r="A47" s="114"/>
      <c r="F47" s="53"/>
    </row>
    <row r="48" spans="1:17" x14ac:dyDescent="0.5">
      <c r="A48" s="114"/>
      <c r="E48" s="114"/>
      <c r="F48" s="53"/>
      <c r="K48" s="101"/>
    </row>
    <row r="49" spans="5:17" ht="22.15" x14ac:dyDescent="0.5">
      <c r="E49" s="86" t="s">
        <v>115</v>
      </c>
      <c r="F49" s="119" t="s">
        <v>116</v>
      </c>
      <c r="G49" s="87"/>
      <c r="H49" s="87" t="s">
        <v>106</v>
      </c>
      <c r="I49" s="87" t="s">
        <v>113</v>
      </c>
      <c r="J49" s="87" t="s">
        <v>107</v>
      </c>
      <c r="K49" s="87"/>
      <c r="L49" s="118" t="s">
        <v>117</v>
      </c>
      <c r="M49" s="88"/>
      <c r="N49" s="88" t="s">
        <v>106</v>
      </c>
      <c r="O49" s="88" t="s">
        <v>113</v>
      </c>
      <c r="P49" s="88" t="s">
        <v>107</v>
      </c>
      <c r="Q49" s="88"/>
    </row>
    <row r="50" spans="5:17" ht="15" customHeight="1" x14ac:dyDescent="0.5">
      <c r="E50" s="51" t="s">
        <v>109</v>
      </c>
      <c r="F50" s="91" t="s">
        <v>11</v>
      </c>
      <c r="G50" s="54">
        <f>COUNTIF(F2:F44,F50)</f>
        <v>2</v>
      </c>
      <c r="H50" s="50"/>
      <c r="I50" s="50"/>
      <c r="J50" s="50"/>
      <c r="L50" s="94" t="s">
        <v>11</v>
      </c>
      <c r="M50" s="56">
        <f>COUNTIF(L3:L44,L50)</f>
        <v>1</v>
      </c>
    </row>
    <row r="51" spans="5:17" x14ac:dyDescent="0.5">
      <c r="F51" s="91" t="s">
        <v>23</v>
      </c>
      <c r="G51" s="54">
        <f>COUNTIF(F2:F44,F51)</f>
        <v>2</v>
      </c>
      <c r="H51" s="50"/>
      <c r="I51" s="50"/>
      <c r="J51" s="50"/>
      <c r="L51" s="94" t="s">
        <v>22</v>
      </c>
      <c r="M51" s="56">
        <f>COUNTIF(L3:L44,L51)</f>
        <v>1</v>
      </c>
    </row>
    <row r="52" spans="5:17" ht="13.05" customHeight="1" x14ac:dyDescent="0.5">
      <c r="F52" s="91" t="s">
        <v>17</v>
      </c>
      <c r="G52" s="54">
        <f>COUNTIF(F2:F44,F52)</f>
        <v>1</v>
      </c>
      <c r="H52" s="38"/>
      <c r="J52" s="38"/>
      <c r="L52" s="94" t="s">
        <v>24</v>
      </c>
      <c r="M52" s="56">
        <f>COUNTIF(L3:L44,L52)</f>
        <v>3</v>
      </c>
      <c r="N52" s="38"/>
      <c r="P52" s="65"/>
    </row>
    <row r="53" spans="5:17" x14ac:dyDescent="0.5">
      <c r="F53" s="91" t="s">
        <v>22</v>
      </c>
      <c r="G53" s="54">
        <f>COUNTIF(F2:F44,F53)</f>
        <v>1</v>
      </c>
      <c r="H53" s="50"/>
      <c r="I53" s="50"/>
      <c r="J53" s="50"/>
      <c r="L53" s="94"/>
    </row>
    <row r="54" spans="5:17" x14ac:dyDescent="0.5">
      <c r="F54" s="91" t="s">
        <v>24</v>
      </c>
      <c r="G54" s="54">
        <f>COUNTIF(F2:F44,F54)</f>
        <v>1</v>
      </c>
      <c r="I54" s="66"/>
      <c r="L54" s="94"/>
      <c r="P54" s="65"/>
    </row>
    <row r="55" spans="5:17" x14ac:dyDescent="0.5">
      <c r="E55" s="68"/>
      <c r="F55" s="92" t="s">
        <v>26</v>
      </c>
      <c r="G55" s="58">
        <f>COUNTIF(F2:F44,F55)</f>
        <v>1</v>
      </c>
      <c r="H55" s="58"/>
      <c r="I55" s="82"/>
      <c r="J55" s="58"/>
      <c r="K55" s="58"/>
      <c r="L55" s="95"/>
      <c r="M55" s="60"/>
      <c r="N55" s="60"/>
      <c r="O55" s="60"/>
      <c r="P55" s="84"/>
      <c r="Q55" s="60"/>
    </row>
    <row r="56" spans="5:17" x14ac:dyDescent="0.5">
      <c r="E56" s="86"/>
      <c r="F56" s="119" t="s">
        <v>119</v>
      </c>
      <c r="G56" s="121"/>
      <c r="H56" s="87">
        <f>SUM(G50,G51,G52,G53,G54,G55,)</f>
        <v>8</v>
      </c>
      <c r="I56" s="102">
        <f>H56/H76</f>
        <v>0.21621621621621623</v>
      </c>
      <c r="J56" s="87">
        <f>H56/10</f>
        <v>0.8</v>
      </c>
      <c r="K56" s="87"/>
      <c r="L56" s="119" t="s">
        <v>119</v>
      </c>
      <c r="M56" s="88"/>
      <c r="N56" s="88">
        <f>SUM(M52,M51,M50,)</f>
        <v>5</v>
      </c>
      <c r="O56" s="89">
        <f>N56/M76</f>
        <v>0.35714285714285715</v>
      </c>
      <c r="P56" s="88">
        <f>N56/10</f>
        <v>0.5</v>
      </c>
      <c r="Q56" s="88"/>
    </row>
    <row r="57" spans="5:17" x14ac:dyDescent="0.5">
      <c r="E57" s="51" t="s">
        <v>110</v>
      </c>
      <c r="F57" s="91" t="s">
        <v>27</v>
      </c>
      <c r="G57" s="54">
        <f>COUNTIF(F2:F44,F57)</f>
        <v>1</v>
      </c>
      <c r="I57" s="66"/>
      <c r="L57" s="94"/>
    </row>
    <row r="58" spans="5:17" x14ac:dyDescent="0.5">
      <c r="F58" s="91" t="s">
        <v>29</v>
      </c>
      <c r="G58" s="58">
        <f>COUNTIF(F2:F44,F58)</f>
        <v>1</v>
      </c>
      <c r="I58" s="66"/>
      <c r="K58" s="58"/>
      <c r="L58" s="95"/>
      <c r="M58" s="60"/>
      <c r="N58" s="60"/>
      <c r="O58" s="60"/>
      <c r="P58" s="84"/>
      <c r="Q58" s="60"/>
    </row>
    <row r="59" spans="5:17" x14ac:dyDescent="0.5">
      <c r="E59" s="86"/>
      <c r="F59" s="119" t="s">
        <v>119</v>
      </c>
      <c r="G59" s="87"/>
      <c r="H59" s="87">
        <f>SUM(G57,G58)</f>
        <v>2</v>
      </c>
      <c r="I59" s="102">
        <f>H59/H76</f>
        <v>5.4054054054054057E-2</v>
      </c>
      <c r="J59" s="87">
        <f>H59/7</f>
        <v>0.2857142857142857</v>
      </c>
      <c r="K59" s="87"/>
      <c r="L59" s="96"/>
      <c r="M59" s="88"/>
      <c r="N59" s="88"/>
      <c r="O59" s="88"/>
      <c r="P59" s="88"/>
      <c r="Q59" s="88"/>
    </row>
    <row r="60" spans="5:17" x14ac:dyDescent="0.5">
      <c r="E60" s="51" t="s">
        <v>111</v>
      </c>
      <c r="F60" s="91" t="s">
        <v>18</v>
      </c>
      <c r="G60" s="54">
        <f>COUNTIF(F2:F44,F60)</f>
        <v>1</v>
      </c>
      <c r="I60" s="83"/>
      <c r="L60" s="94"/>
    </row>
    <row r="61" spans="5:17" x14ac:dyDescent="0.5">
      <c r="E61" s="68"/>
      <c r="F61" s="92" t="s">
        <v>25</v>
      </c>
      <c r="G61" s="58">
        <f>COUNTIF(F2:F44,F61)</f>
        <v>1</v>
      </c>
      <c r="H61" s="58"/>
      <c r="I61" s="82"/>
      <c r="J61" s="58"/>
      <c r="K61" s="58"/>
      <c r="L61" s="95"/>
      <c r="M61" s="60"/>
      <c r="N61" s="60"/>
      <c r="O61" s="60"/>
      <c r="P61" s="84"/>
      <c r="Q61" s="60"/>
    </row>
    <row r="62" spans="5:17" x14ac:dyDescent="0.5">
      <c r="E62" s="90"/>
      <c r="F62" s="119" t="s">
        <v>119</v>
      </c>
      <c r="G62" s="81"/>
      <c r="H62" s="81">
        <f>SUM(G60,G61,)</f>
        <v>2</v>
      </c>
      <c r="I62" s="120">
        <f>H62/H76</f>
        <v>5.4054054054054057E-2</v>
      </c>
      <c r="J62" s="81">
        <f>H62/11</f>
        <v>0.18181818181818182</v>
      </c>
      <c r="K62" s="87"/>
      <c r="L62" s="96"/>
      <c r="M62" s="88"/>
      <c r="N62" s="88"/>
      <c r="O62" s="88"/>
      <c r="P62" s="89"/>
      <c r="Q62" s="88"/>
    </row>
    <row r="63" spans="5:17" x14ac:dyDescent="0.5">
      <c r="E63" s="38" t="s">
        <v>108</v>
      </c>
      <c r="F63" s="91" t="s">
        <v>12</v>
      </c>
      <c r="G63" s="54">
        <f>COUNTIF(F2:F44,F63)</f>
        <v>3</v>
      </c>
      <c r="I63" s="66"/>
      <c r="L63" s="94" t="s">
        <v>19</v>
      </c>
      <c r="M63" s="56">
        <f>COUNTIF(L3:L44,L63)</f>
        <v>2</v>
      </c>
      <c r="O63" s="38"/>
      <c r="P63" s="38"/>
    </row>
    <row r="64" spans="5:17" ht="13.05" customHeight="1" x14ac:dyDescent="0.5">
      <c r="F64" s="91" t="s">
        <v>13</v>
      </c>
      <c r="G64" s="54">
        <f>COUNTIF(F2:F44,F64)</f>
        <v>3</v>
      </c>
      <c r="H64" s="38"/>
      <c r="I64" s="66"/>
      <c r="J64" s="38"/>
      <c r="L64" s="94" t="s">
        <v>15</v>
      </c>
      <c r="M64" s="56">
        <f>COUNTIF(L3:L44,L64)</f>
        <v>2</v>
      </c>
    </row>
    <row r="65" spans="5:16" x14ac:dyDescent="0.5">
      <c r="F65" s="91" t="s">
        <v>14</v>
      </c>
      <c r="G65" s="54">
        <f>COUNTIF(F2:F44,F65)</f>
        <v>4</v>
      </c>
      <c r="L65" s="94" t="s">
        <v>28</v>
      </c>
      <c r="M65" s="56">
        <f>COUNTIF(L3:L44,L65)</f>
        <v>1</v>
      </c>
    </row>
    <row r="66" spans="5:16" ht="12" customHeight="1" x14ac:dyDescent="0.5">
      <c r="F66" s="91" t="s">
        <v>15</v>
      </c>
      <c r="G66" s="54">
        <f>COUNTIF(F2:F44,F66)</f>
        <v>3</v>
      </c>
      <c r="H66" s="38"/>
      <c r="I66" s="66"/>
      <c r="J66" s="38"/>
      <c r="L66" s="94" t="s">
        <v>13</v>
      </c>
      <c r="M66" s="56">
        <f>COUNTIF(L3:L44,L66)</f>
        <v>1</v>
      </c>
    </row>
    <row r="67" spans="5:16" x14ac:dyDescent="0.5">
      <c r="F67" s="91" t="s">
        <v>16</v>
      </c>
      <c r="G67" s="54">
        <f>COUNTIF(F2:F44,F67)</f>
        <v>4</v>
      </c>
      <c r="H67" s="50"/>
      <c r="I67" s="50"/>
      <c r="J67" s="50"/>
      <c r="L67" s="94" t="s">
        <v>20</v>
      </c>
      <c r="M67" s="56">
        <f>COUNTIF(L3:L44,L67)</f>
        <v>1</v>
      </c>
    </row>
    <row r="68" spans="5:16" x14ac:dyDescent="0.5">
      <c r="F68" s="91" t="s">
        <v>19</v>
      </c>
      <c r="G68" s="54">
        <f>COUNTIF(F2:F44,F68)</f>
        <v>1</v>
      </c>
      <c r="L68" s="94"/>
    </row>
    <row r="69" spans="5:16" x14ac:dyDescent="0.5">
      <c r="F69" s="91" t="s">
        <v>20</v>
      </c>
      <c r="G69" s="54">
        <f>COUNTIF(F2:F44,F69)</f>
        <v>2</v>
      </c>
      <c r="L69" s="94"/>
    </row>
    <row r="70" spans="5:16" x14ac:dyDescent="0.5">
      <c r="F70" s="91" t="s">
        <v>21</v>
      </c>
      <c r="G70" s="54">
        <f>COUNTIF(F2:F44,F70)</f>
        <v>3</v>
      </c>
      <c r="L70" s="94"/>
    </row>
    <row r="71" spans="5:16" ht="22.15" x14ac:dyDescent="0.5">
      <c r="F71" s="91" t="s">
        <v>44</v>
      </c>
      <c r="G71" s="54">
        <f>COUNTIF(F2:F44,F71)</f>
        <v>1</v>
      </c>
      <c r="L71" s="94"/>
    </row>
    <row r="72" spans="5:16" x14ac:dyDescent="0.5">
      <c r="F72" s="91" t="s">
        <v>28</v>
      </c>
      <c r="G72" s="54">
        <f>COUNTIF(F2:F44,F72)</f>
        <v>1</v>
      </c>
      <c r="K72" s="58"/>
      <c r="L72" s="95"/>
      <c r="M72" s="60"/>
      <c r="N72" s="60"/>
      <c r="O72" s="60"/>
      <c r="P72" s="60"/>
    </row>
    <row r="73" spans="5:16" x14ac:dyDescent="0.5">
      <c r="E73" s="86"/>
      <c r="F73" s="119" t="s">
        <v>119</v>
      </c>
      <c r="G73" s="87"/>
      <c r="H73" s="87">
        <f>SUM(G63,G64,G65,G66,G67,G68,G69,G70,G71,G72,)</f>
        <v>25</v>
      </c>
      <c r="I73" s="102">
        <f>H73/H76</f>
        <v>0.67567567567567566</v>
      </c>
      <c r="J73" s="87">
        <f>H73/9</f>
        <v>2.7777777777777777</v>
      </c>
      <c r="K73" s="87"/>
      <c r="L73" s="119" t="s">
        <v>119</v>
      </c>
      <c r="M73" s="88"/>
      <c r="N73" s="88">
        <f>SUM(M63,M64,M65,M66,M67,)</f>
        <v>7</v>
      </c>
      <c r="O73" s="89">
        <f>N73/M76</f>
        <v>0.5</v>
      </c>
      <c r="P73" s="88">
        <f>N73/9</f>
        <v>0.77777777777777779</v>
      </c>
    </row>
    <row r="74" spans="5:16" x14ac:dyDescent="0.5">
      <c r="E74" s="51" t="s">
        <v>112</v>
      </c>
      <c r="F74" s="93"/>
      <c r="L74" s="94" t="s">
        <v>43</v>
      </c>
      <c r="M74" s="56">
        <f>COUNTIF(L3:L44,L74)</f>
        <v>2</v>
      </c>
      <c r="N74" s="39"/>
      <c r="P74" s="65"/>
    </row>
    <row r="75" spans="5:16" x14ac:dyDescent="0.5">
      <c r="F75" s="93"/>
      <c r="L75" s="94"/>
      <c r="N75" s="56">
        <f>SUM(M74)</f>
        <v>2</v>
      </c>
      <c r="O75" s="65">
        <f>N75/M76</f>
        <v>0.14285714285714285</v>
      </c>
      <c r="P75" s="56">
        <f>N75/2</f>
        <v>1</v>
      </c>
    </row>
    <row r="76" spans="5:16" x14ac:dyDescent="0.5">
      <c r="E76" s="86"/>
      <c r="F76" s="119" t="s">
        <v>119</v>
      </c>
      <c r="G76" s="87">
        <f>SUM(G50:G72)</f>
        <v>37</v>
      </c>
      <c r="H76" s="87">
        <f>SUM(H73,H56,H59,H62, )</f>
        <v>37</v>
      </c>
      <c r="I76" s="87"/>
      <c r="J76" s="102"/>
      <c r="K76" s="87"/>
      <c r="L76" s="119" t="s">
        <v>119</v>
      </c>
      <c r="M76" s="88">
        <f>SUM(N75,N56,N73,)</f>
        <v>14</v>
      </c>
      <c r="N76" s="88">
        <f>SUM(N50:N75)</f>
        <v>14</v>
      </c>
      <c r="O76" s="88"/>
      <c r="P76" s="89"/>
    </row>
    <row r="80" spans="5:16" x14ac:dyDescent="0.5">
      <c r="F80" s="100"/>
    </row>
    <row r="81" spans="6:6" x14ac:dyDescent="0.5">
      <c r="F81" s="100"/>
    </row>
    <row r="82" spans="6:6" x14ac:dyDescent="0.5">
      <c r="F82" s="100"/>
    </row>
    <row r="83" spans="6:6" x14ac:dyDescent="0.5">
      <c r="F83" s="100"/>
    </row>
    <row r="92" spans="6:6" x14ac:dyDescent="0.5">
      <c r="F92" s="53"/>
    </row>
    <row r="93" spans="6:6" x14ac:dyDescent="0.5">
      <c r="F93" s="53"/>
    </row>
    <row r="94" spans="6:6" x14ac:dyDescent="0.5">
      <c r="F94" s="53"/>
    </row>
    <row r="95" spans="6:6" x14ac:dyDescent="0.5">
      <c r="F95" s="53"/>
    </row>
    <row r="96" spans="6:6" x14ac:dyDescent="0.5">
      <c r="F96" s="53"/>
    </row>
    <row r="97" spans="6:6" x14ac:dyDescent="0.5">
      <c r="F97" s="53"/>
    </row>
    <row r="98" spans="6:6" x14ac:dyDescent="0.5">
      <c r="F98" s="53"/>
    </row>
    <row r="99" spans="6:6" x14ac:dyDescent="0.5">
      <c r="F99" s="53"/>
    </row>
    <row r="100" spans="6:6" x14ac:dyDescent="0.5">
      <c r="F100" s="53"/>
    </row>
    <row r="101" spans="6:6" x14ac:dyDescent="0.5">
      <c r="F101" s="53"/>
    </row>
    <row r="102" spans="6:6" x14ac:dyDescent="0.5">
      <c r="F102" s="53"/>
    </row>
    <row r="103" spans="6:6" x14ac:dyDescent="0.5">
      <c r="F103" s="53"/>
    </row>
    <row r="104" spans="6:6" x14ac:dyDescent="0.5">
      <c r="F104" s="53"/>
    </row>
    <row r="105" spans="6:6" x14ac:dyDescent="0.5">
      <c r="F105" s="53"/>
    </row>
    <row r="106" spans="6:6" x14ac:dyDescent="0.5">
      <c r="F106" s="53"/>
    </row>
    <row r="107" spans="6:6" x14ac:dyDescent="0.5">
      <c r="F107" s="53"/>
    </row>
    <row r="108" spans="6:6" x14ac:dyDescent="0.5">
      <c r="F108" s="53"/>
    </row>
    <row r="109" spans="6:6" x14ac:dyDescent="0.5">
      <c r="F109" s="53"/>
    </row>
    <row r="110" spans="6:6" x14ac:dyDescent="0.5">
      <c r="F110" s="53"/>
    </row>
    <row r="121" spans="6:6" x14ac:dyDescent="0.5">
      <c r="F121" s="53"/>
    </row>
    <row r="122" spans="6:6" x14ac:dyDescent="0.5">
      <c r="F122" s="53"/>
    </row>
    <row r="123" spans="6:6" x14ac:dyDescent="0.5">
      <c r="F123" s="53"/>
    </row>
    <row r="124" spans="6:6" x14ac:dyDescent="0.5">
      <c r="F124" s="53"/>
    </row>
    <row r="125" spans="6:6" x14ac:dyDescent="0.5">
      <c r="F125" s="53"/>
    </row>
    <row r="126" spans="6:6" x14ac:dyDescent="0.5">
      <c r="F126" s="53"/>
    </row>
    <row r="127" spans="6:6" x14ac:dyDescent="0.5">
      <c r="F127" s="53"/>
    </row>
    <row r="128" spans="6:6" x14ac:dyDescent="0.5">
      <c r="F128" s="53"/>
    </row>
    <row r="129" spans="6:6" x14ac:dyDescent="0.5">
      <c r="F129" s="53"/>
    </row>
    <row r="130" spans="6:6" x14ac:dyDescent="0.5">
      <c r="F130" s="53"/>
    </row>
    <row r="131" spans="6:6" x14ac:dyDescent="0.5">
      <c r="F131" s="53"/>
    </row>
    <row r="132" spans="6:6" x14ac:dyDescent="0.5">
      <c r="F132" s="53"/>
    </row>
    <row r="133" spans="6:6" x14ac:dyDescent="0.5">
      <c r="F133" s="53"/>
    </row>
    <row r="134" spans="6:6" x14ac:dyDescent="0.5">
      <c r="F134" s="53"/>
    </row>
    <row r="135" spans="6:6" x14ac:dyDescent="0.5">
      <c r="F135" s="53"/>
    </row>
    <row r="136" spans="6:6" x14ac:dyDescent="0.5">
      <c r="F136" s="53"/>
    </row>
    <row r="137" spans="6:6" x14ac:dyDescent="0.5">
      <c r="F137" s="53"/>
    </row>
    <row r="138" spans="6:6" x14ac:dyDescent="0.5">
      <c r="F138" s="53"/>
    </row>
    <row r="139" spans="6:6" x14ac:dyDescent="0.5">
      <c r="F139" s="53"/>
    </row>
    <row r="140" spans="6:6" x14ac:dyDescent="0.5">
      <c r="F140" s="53"/>
    </row>
    <row r="141" spans="6:6" x14ac:dyDescent="0.5">
      <c r="F141" s="53"/>
    </row>
    <row r="142" spans="6:6" x14ac:dyDescent="0.5">
      <c r="F142" s="53"/>
    </row>
    <row r="143" spans="6:6" x14ac:dyDescent="0.5">
      <c r="F143" s="53"/>
    </row>
    <row r="144" spans="6:6" x14ac:dyDescent="0.5">
      <c r="F144" s="53"/>
    </row>
    <row r="145" spans="6:6" x14ac:dyDescent="0.5">
      <c r="F145" s="53"/>
    </row>
    <row r="146" spans="6:6" x14ac:dyDescent="0.5">
      <c r="F146" s="53"/>
    </row>
    <row r="147" spans="6:6" x14ac:dyDescent="0.5">
      <c r="F147" s="53"/>
    </row>
    <row r="148" spans="6:6" x14ac:dyDescent="0.5">
      <c r="F148" s="53"/>
    </row>
    <row r="149" spans="6:6" x14ac:dyDescent="0.5">
      <c r="F149" s="53"/>
    </row>
    <row r="150" spans="6:6" x14ac:dyDescent="0.5">
      <c r="F150" s="53"/>
    </row>
    <row r="151" spans="6:6" x14ac:dyDescent="0.5">
      <c r="F151" s="53"/>
    </row>
    <row r="152" spans="6:6" x14ac:dyDescent="0.5">
      <c r="F152" s="53"/>
    </row>
    <row r="153" spans="6:6" x14ac:dyDescent="0.5">
      <c r="F153" s="53"/>
    </row>
    <row r="154" spans="6:6" x14ac:dyDescent="0.5">
      <c r="F154" s="53"/>
    </row>
    <row r="155" spans="6:6" x14ac:dyDescent="0.5">
      <c r="F155" s="53"/>
    </row>
    <row r="156" spans="6:6" x14ac:dyDescent="0.5">
      <c r="F156" s="53"/>
    </row>
    <row r="157" spans="6:6" x14ac:dyDescent="0.5">
      <c r="F157" s="53"/>
    </row>
    <row r="158" spans="6:6" x14ac:dyDescent="0.5">
      <c r="F158" s="53"/>
    </row>
    <row r="159" spans="6:6" x14ac:dyDescent="0.5">
      <c r="F159" s="53"/>
    </row>
    <row r="160" spans="6:6" x14ac:dyDescent="0.5">
      <c r="F160" s="53"/>
    </row>
    <row r="161" spans="6:6" x14ac:dyDescent="0.5">
      <c r="F161" s="53"/>
    </row>
    <row r="162" spans="6:6" x14ac:dyDescent="0.5">
      <c r="F162" s="53"/>
    </row>
    <row r="163" spans="6:6" x14ac:dyDescent="0.5">
      <c r="F163" s="53"/>
    </row>
    <row r="164" spans="6:6" x14ac:dyDescent="0.5">
      <c r="F164" s="53"/>
    </row>
    <row r="165" spans="6:6" x14ac:dyDescent="0.5">
      <c r="F165" s="53"/>
    </row>
    <row r="166" spans="6:6" x14ac:dyDescent="0.5">
      <c r="F166" s="53"/>
    </row>
    <row r="167" spans="6:6" x14ac:dyDescent="0.5">
      <c r="F167" s="53"/>
    </row>
    <row r="168" spans="6:6" x14ac:dyDescent="0.5">
      <c r="F168" s="53"/>
    </row>
    <row r="169" spans="6:6" x14ac:dyDescent="0.5">
      <c r="F169" s="53"/>
    </row>
    <row r="170" spans="6:6" x14ac:dyDescent="0.5">
      <c r="F170" s="53"/>
    </row>
    <row r="171" spans="6:6" x14ac:dyDescent="0.5">
      <c r="F171" s="53"/>
    </row>
    <row r="172" spans="6:6" x14ac:dyDescent="0.5">
      <c r="F172" s="53"/>
    </row>
    <row r="173" spans="6:6" x14ac:dyDescent="0.5">
      <c r="F173" s="53"/>
    </row>
    <row r="174" spans="6:6" x14ac:dyDescent="0.5">
      <c r="F174" s="53"/>
    </row>
    <row r="175" spans="6:6" x14ac:dyDescent="0.5">
      <c r="F175" s="53"/>
    </row>
    <row r="176" spans="6:6" x14ac:dyDescent="0.5">
      <c r="F176" s="53"/>
    </row>
    <row r="177" spans="6:6" x14ac:dyDescent="0.5">
      <c r="F177" s="53"/>
    </row>
    <row r="178" spans="6:6" x14ac:dyDescent="0.5">
      <c r="F178" s="53"/>
    </row>
    <row r="179" spans="6:6" x14ac:dyDescent="0.5">
      <c r="F179" s="53"/>
    </row>
    <row r="180" spans="6:6" x14ac:dyDescent="0.5">
      <c r="F180" s="53"/>
    </row>
    <row r="181" spans="6:6" x14ac:dyDescent="0.5">
      <c r="F181" s="53"/>
    </row>
    <row r="182" spans="6:6" x14ac:dyDescent="0.5">
      <c r="F182" s="53"/>
    </row>
    <row r="183" spans="6:6" x14ac:dyDescent="0.5">
      <c r="F183" s="53"/>
    </row>
    <row r="184" spans="6:6" x14ac:dyDescent="0.5">
      <c r="F184" s="53"/>
    </row>
  </sheetData>
  <mergeCells count="2">
    <mergeCell ref="G1:K1"/>
    <mergeCell ref="M1:Q1"/>
  </mergeCells>
  <hyperlinks>
    <hyperlink ref="E19" r:id="rId1" xr:uid="{C7D256DC-B007-E344-84E3-F503C9D260B4}"/>
    <hyperlink ref="E20" r:id="rId2" xr:uid="{4874AB5E-7456-E549-901E-1111CE9E1A0C}"/>
    <hyperlink ref="E21" r:id="rId3" xr:uid="{4BFC8304-5817-9441-8DF8-6A7D3BC419A4}"/>
    <hyperlink ref="E3" r:id="rId4" xr:uid="{4D025EE8-583B-0A48-AF5C-4EB8E8204817}"/>
    <hyperlink ref="E5" r:id="rId5" xr:uid="{1AEBADCD-AE4A-C745-AA05-DE78D4A90A85}"/>
    <hyperlink ref="E22" r:id="rId6" xr:uid="{843F4015-7C3A-1A48-ABC4-13E5B0B1C961}"/>
    <hyperlink ref="E23" r:id="rId7" xr:uid="{03405D84-213D-5C42-8393-3F9DDA618382}"/>
    <hyperlink ref="E38" r:id="rId8" xr:uid="{D8AB3CFA-A010-8343-8BD8-33058AAE7A3E}"/>
    <hyperlink ref="E39" r:id="rId9" location="/airtransformed" xr:uid="{127CF4C7-6365-4040-8612-5F333171A2AA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Part2 Image Schemas</vt:lpstr>
      <vt:lpstr>Part3  Design Proposals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Cordula Baur</cp:lastModifiedBy>
  <dcterms:created xsi:type="dcterms:W3CDTF">2023-04-19T13:33:08Z</dcterms:created>
  <dcterms:modified xsi:type="dcterms:W3CDTF">2024-04-26T13:03:49Z</dcterms:modified>
</cp:coreProperties>
</file>