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5" rupBuild="14420"/>
  <x:workbookPr/>
  <mc:AlternateContent xmlns:mc="http://schemas.openxmlformats.org/markup-compatibility/2006">
    <mc:Choice Requires="x15">
      <x15ac:absPath xmlns:x15ac="http://schemas.microsoft.com/office/spreadsheetml/2010/11/ac" url="G:\Unity\OctoNovel\OctoNovel\Assets\GameNovel\Localization\"/>
    </mc:Choice>
  </mc:AlternateContent>
  <x:bookViews>
    <x:workbookView xWindow="0" yWindow="0" windowWidth="28800" windowHeight="11835" tabRatio="802" firstSheet="4" activeTab="4"/>
  </x:bookViews>
  <x:sheets>
    <x:sheet name="статистика" sheetId="16" state="hidden" r:id="rId1"/>
    <x:sheet name="ИПЗ (техникум)121" sheetId="6" state="hidden" r:id="rId2"/>
    <x:sheet name="КН (техникум) (122)" sheetId="9" state="hidden" r:id="rId3"/>
    <x:sheet name="кибербез (техникум) 125" sheetId="11" state="hidden" r:id="rId4"/>
    <x:sheet name="Script_1" sheetId="17" r:id="rId5"/>
    <x:sheet name="ВПС техн" sheetId="15" state="hidden" r:id="rId6"/>
    <x:sheet name="6.051501(техникум)" sheetId="7" state="hidden" r:id="rId7"/>
    <x:sheet name="Scripts&gt;Bedroom" sheetId="18" r:id="R310ef22e551b4699"/>
    <x:sheet name="Scripts&gt;BirdCage" sheetId="19" r:id="R97eec353bd704230"/>
    <x:sheet name="Scripts&gt;FlowerQuest" sheetId="20" r:id="Rbe770411d68845ed"/>
    <x:sheet name="Scripts&gt;King" sheetId="21" r:id="R6b767f36696a4256"/>
    <x:sheet name="Scripts&gt;Library" sheetId="22" r:id="R43c5df3aedac4877"/>
    <x:sheet name="Scripts&gt;Map" sheetId="23" r:id="R68b97f0908d043cf"/>
    <x:sheet name="Scripts&gt;MapButton" sheetId="24" r:id="R352ecd069d75474d"/>
    <x:sheet name="Scripts&gt;Queen" sheetId="25" r:id="R649fe75894b941dd"/>
    <x:sheet name="Scripts&gt;StartScript" sheetId="26" r:id="Re339db7a7511432e"/>
    <x:sheet name="Scripts&gt;Wardrobe" sheetId="27" r:id="R091c289965ab44bf"/>
    <x:sheet name="Scripts&gt;YourselfDialogue" sheetId="28" r:id="Rd2ad108bfde54599"/>
  </x:sheets>
  <x:definedNames>
    <x:definedName name="_xlnm._FilterDatabase" localSheetId="5" hidden="1">'ВПС техн'!$B$8:$AP$53</x:definedName>
    <x:definedName name="_xlnm._FilterDatabase" localSheetId="1" hidden="1">'ИПЗ (техникум)121'!$B$7:$AK$21</x:definedName>
    <x:definedName name="_xlnm._FilterDatabase" localSheetId="3" hidden="1">'кибербез (техникум) 125'!$B$7:$AM$31</x:definedName>
    <x:definedName name="_xlnm._FilterDatabase" localSheetId="2" hidden="1">'КН (техникум) (122)'!$B$7:$AN$27</x:definedName>
    <x:definedName name="_xlnm._FilterDatabase" localSheetId="0" hidden="1">статистика!$B$8:$BT$37</x:definedName>
    <x:definedName name="Excel_BuiltIn__FilterDatabase_3_1" localSheetId="5">#REF!</x:definedName>
    <x:definedName name="Excel_BuiltIn__FilterDatabase_3_1" localSheetId="3">#REF!</x:definedName>
    <x:definedName name="Excel_BuiltIn__FilterDatabase_3_1" localSheetId="2">#REF!</x:definedName>
    <x:definedName name="Excel_BuiltIn__FilterDatabase_3_1" localSheetId="0">#REF!</x:definedName>
    <x:definedName name="Excel_BuiltIn__FilterDatabase_3_1">#REF!</x:definedName>
    <x:definedName name="Excel_BuiltIn__FilterDatabase_3_1_1" localSheetId="5">#REF!</x:definedName>
    <x:definedName name="Excel_BuiltIn__FilterDatabase_3_1_1" localSheetId="3">#REF!</x:definedName>
    <x:definedName name="Excel_BuiltIn__FilterDatabase_3_1_1" localSheetId="2">#REF!</x:definedName>
    <x:definedName name="Excel_BuiltIn__FilterDatabase_3_1_1" localSheetId="0">#REF!</x:definedName>
    <x:definedName name="Excel_BuiltIn__FilterDatabase_3_1_1">#REF!</x:definedName>
    <x:definedName name="Excel_BuiltIn__FilterDatabase_3_1_1_1" localSheetId="5">#REF!</x:definedName>
    <x:definedName name="Excel_BuiltIn__FilterDatabase_3_1_1_1" localSheetId="3">#REF!</x:definedName>
    <x:definedName name="Excel_BuiltIn__FilterDatabase_3_1_1_1" localSheetId="2">#REF!</x:definedName>
    <x:definedName name="Excel_BuiltIn__FilterDatabase_3_1_1_1" localSheetId="0">#REF!</x:definedName>
    <x:definedName name="Excel_BuiltIn__FilterDatabase_3_1_1_1">#REF!</x:definedName>
    <x:definedName name="Excel_BuiltIn__FilterDatabase_3_1_1_1_1" localSheetId="5">#REF!</x:definedName>
    <x:definedName name="Excel_BuiltIn__FilterDatabase_3_1_1_1_1" localSheetId="3">#REF!</x:definedName>
    <x:definedName name="Excel_BuiltIn__FilterDatabase_3_1_1_1_1" localSheetId="2">#REF!</x:definedName>
    <x:definedName name="Excel_BuiltIn__FilterDatabase_3_1_1_1_1" localSheetId="0">#REF!</x:definedName>
    <x:definedName name="Excel_BuiltIn__FilterDatabase_3_1_1_1_1">#REF!</x:definedName>
    <x:definedName name="Excel_BuiltIn__FilterDatabase_4_1">#REF!</x:definedName>
    <x:definedName name="Excel_BuiltIn__FilterDatabase_4_1_1">#REF!</x:definedName>
    <x:definedName name="Excel_BuiltIn__FilterDatabase_5_1" localSheetId="5">#REF!</x:definedName>
    <x:definedName name="Excel_BuiltIn__FilterDatabase_5_1" localSheetId="3">#REF!</x:definedName>
    <x:definedName name="Excel_BuiltIn__FilterDatabase_5_1" localSheetId="2">#REF!</x:definedName>
    <x:definedName name="Excel_BuiltIn__FilterDatabase_5_1" localSheetId="0">#REF!</x:definedName>
    <x:definedName name="Excel_BuiltIn__FilterDatabase_5_1">#REF!</x:definedName>
    <x:definedName name="Excel_BuiltIn__FilterDatabase_5_1_1" localSheetId="5">#REF!</x:definedName>
    <x:definedName name="Excel_BuiltIn__FilterDatabase_5_1_1" localSheetId="3">#REF!</x:definedName>
    <x:definedName name="Excel_BuiltIn__FilterDatabase_5_1_1" localSheetId="2">#REF!</x:definedName>
    <x:definedName name="Excel_BuiltIn__FilterDatabase_5_1_1" localSheetId="0">#REF!</x:definedName>
    <x:definedName name="Excel_BuiltIn__FilterDatabase_5_1_1">#REF!</x:definedName>
    <x:definedName name="Excel_BuiltIn__FilterDatabase_6" localSheetId="6">'6.051501(техникум)'!$4:$4</x:definedName>
    <x:definedName name="Excel_BuiltIn__FilterDatabase_6" localSheetId="5">'ВПС техн'!$5:$5</x:definedName>
    <x:definedName name="Excel_BuiltIn__FilterDatabase_6" localSheetId="1">'ИПЗ (техникум)121'!$4:$4</x:definedName>
    <x:definedName name="Excel_BuiltIn__FilterDatabase_6" localSheetId="3">'кибербез (техникум) 125'!$4:$4</x:definedName>
    <x:definedName name="Excel_BuiltIn__FilterDatabase_6" localSheetId="2">'КН (техникум) (122)'!$4:$4</x:definedName>
    <x:definedName name="Excel_BuiltIn__FilterDatabase_6">#REF!</x:definedName>
    <x:definedName name="Excel_BuiltIn__FilterDatabase_6_1" localSheetId="6">'6.051501(техникум)'!$A$4:$BL$13</x:definedName>
    <x:definedName name="Excel_BuiltIn__FilterDatabase_6_1" localSheetId="5">'ВПС техн'!$A$5:$AZ$53</x:definedName>
    <x:definedName name="Excel_BuiltIn__FilterDatabase_6_1" localSheetId="1">'ИПЗ (техникум)121'!$A$4:$AU$21</x:definedName>
    <x:definedName name="Excel_BuiltIn__FilterDatabase_6_1" localSheetId="3">'кибербез (техникум) 125'!$A$4:$AW$31</x:definedName>
    <x:definedName name="Excel_BuiltIn__FilterDatabase_6_1" localSheetId="2">'КН (техникум) (122)'!$A$4:$AX$28</x:definedName>
    <x:definedName name="Excel_BuiltIn__FilterDatabase_6_1">#REF!</x:definedName>
    <x:definedName name="Excel_BuiltIn__FilterDatabase_7" localSheetId="5">#REF!</x:definedName>
    <x:definedName name="Excel_BuiltIn__FilterDatabase_7" localSheetId="3">#REF!</x:definedName>
    <x:definedName name="Excel_BuiltIn__FilterDatabase_7" localSheetId="2">#REF!</x:definedName>
    <x:definedName name="Excel_BuiltIn__FilterDatabase_7" localSheetId="0">#REF!</x:definedName>
    <x:definedName name="Excel_BuiltIn__FilterDatabase_7">#REF!</x:definedName>
    <x:definedName name="Excel_BuiltIn__FilterDatabase_7_1" localSheetId="5">#REF!</x:definedName>
    <x:definedName name="Excel_BuiltIn__FilterDatabase_7_1" localSheetId="3">#REF!</x:definedName>
    <x:definedName name="Excel_BuiltIn__FilterDatabase_7_1" localSheetId="2">#REF!</x:definedName>
    <x:definedName name="Excel_BuiltIn__FilterDatabase_7_1" localSheetId="0">#REF!</x:definedName>
    <x:definedName name="Excel_BuiltIn__FilterDatabase_7_1">#REF!</x:definedName>
    <x:definedName name="ваав">#REF!</x:definedName>
    <x:definedName name="венке">#REF!</x:definedName>
    <x:definedName name="впавпв">#REF!</x:definedName>
    <x:definedName name="каора">#REF!</x:definedName>
    <x:definedName name="лро" localSheetId="5">#REF!</x:definedName>
    <x:definedName name="лро" localSheetId="0">#REF!</x:definedName>
    <x:definedName name="лро">#REF!</x:definedName>
    <x:definedName name="_xlnm.Print_Area" localSheetId="6">'6.051501(техникум)'!$A$1:$AW$15</x:definedName>
    <x:definedName name="_xlnm.Print_Area" localSheetId="5">'ВПС техн'!$A$1:$AK$57</x:definedName>
    <x:definedName name="_xlnm.Print_Area" localSheetId="1">'ИПЗ (техникум)121'!$A$1:$AF$21</x:definedName>
    <x:definedName name="_xlnm.Print_Area" localSheetId="3">'кибербез (техникум) 125'!$A$1:$AH$31</x:definedName>
    <x:definedName name="_xlnm.Print_Area" localSheetId="2">'КН (техникум) (122)'!$A$1:$AI$28</x:definedName>
    <x:definedName name="_xlnm.Print_Area" localSheetId="0">статистика!$A$1:$BO$40</x:definedName>
    <x:definedName name="Систанализ" localSheetId="5">#REF!</x:definedName>
    <x:definedName name="Систанализ" localSheetId="0">#REF!</x:definedName>
    <x:definedName name="Систанализ">#REF!</x:definedName>
    <x:definedName name="чсчы">#REF!</x:definedName>
    <x:definedName name="ывап">#REF!</x:definedName>
  </x:definedNames>
  <x:calcPr calcId="152511"/>
</x:workbook>
</file>

<file path=xl/calcChain.xml><?xml version="1.0" encoding="utf-8"?>
<calcChain xmlns="http://schemas.openxmlformats.org/spreadsheetml/2006/main">
  <c r="AR9" i="9" l="1"/>
  <c r="AS9" i="9"/>
  <c r="AT9" i="9"/>
  <c r="AU9" i="9"/>
  <c r="AV9" i="9"/>
  <c r="AR10" i="9"/>
  <c r="AS10" i="9"/>
  <c r="AT10" i="9"/>
  <c r="AU10" i="9"/>
  <c r="AV10" i="9"/>
  <c r="AR11" i="9"/>
  <c r="AS11" i="9"/>
  <c r="AT11" i="9"/>
  <c r="AU11" i="9"/>
  <c r="AV11" i="9"/>
  <c r="AR12" i="9"/>
  <c r="AS12" i="9"/>
  <c r="AT12" i="9"/>
  <c r="AU12" i="9"/>
  <c r="AV12" i="9"/>
  <c r="AR13" i="9"/>
  <c r="AS13" i="9"/>
  <c r="AT13" i="9"/>
  <c r="AU13" i="9"/>
  <c r="AV13" i="9"/>
  <c r="AR14" i="9"/>
  <c r="AS14" i="9"/>
  <c r="AT14" i="9"/>
  <c r="AU14" i="9"/>
  <c r="AV14" i="9"/>
  <c r="AR15" i="9"/>
  <c r="AS15" i="9"/>
  <c r="AT15" i="9"/>
  <c r="AU15" i="9"/>
  <c r="AV15" i="9"/>
  <c r="AR16" i="9"/>
  <c r="AS16" i="9"/>
  <c r="AT16" i="9"/>
  <c r="AU16" i="9"/>
  <c r="AV16" i="9"/>
  <c r="AR17" i="9"/>
  <c r="AS17" i="9"/>
  <c r="AT17" i="9"/>
  <c r="AU17" i="9"/>
  <c r="AV17" i="9"/>
  <c r="AR18" i="9"/>
  <c r="AS18" i="9"/>
  <c r="AT18" i="9"/>
  <c r="AU18" i="9"/>
  <c r="AV18" i="9"/>
  <c r="AR19" i="9"/>
  <c r="AS19" i="9"/>
  <c r="AT19" i="9"/>
  <c r="AU19" i="9"/>
  <c r="AV19" i="9"/>
  <c r="AR20" i="9"/>
  <c r="AS20" i="9"/>
  <c r="AT20" i="9"/>
  <c r="AU20" i="9"/>
  <c r="AV20" i="9"/>
  <c r="AR21" i="9"/>
  <c r="AS21" i="9"/>
  <c r="AT21" i="9"/>
  <c r="AU21" i="9"/>
  <c r="AV21" i="9"/>
  <c r="AR22" i="9"/>
  <c r="AS22" i="9"/>
  <c r="AT22" i="9"/>
  <c r="AU22" i="9"/>
  <c r="AV22" i="9"/>
  <c r="AR23" i="9"/>
  <c r="AS23" i="9"/>
  <c r="AT23" i="9"/>
  <c r="AU23" i="9"/>
  <c r="AV23" i="9"/>
  <c r="AR24" i="9"/>
  <c r="AS24" i="9"/>
  <c r="AT24" i="9"/>
  <c r="AU24" i="9"/>
  <c r="AV24" i="9"/>
  <c r="AR25" i="9"/>
  <c r="AS25" i="9"/>
  <c r="AT25" i="9"/>
  <c r="AU25" i="9"/>
  <c r="AV25" i="9"/>
  <c r="AR26" i="9"/>
  <c r="AS26" i="9"/>
  <c r="AT26" i="9"/>
  <c r="AU26" i="9"/>
  <c r="AV26" i="9"/>
  <c r="AR27" i="9"/>
  <c r="AS27" i="9"/>
  <c r="AT27" i="9"/>
  <c r="AU27" i="9"/>
  <c r="AV27" i="9"/>
  <c r="AR28" i="9"/>
  <c r="AS28" i="9"/>
  <c r="AT28" i="9"/>
  <c r="AU28" i="9"/>
  <c r="AV28" i="9"/>
  <c r="AX28" i="9"/>
  <c r="AY28" i="9"/>
  <c r="AZ28" i="9"/>
  <c r="AV8" i="9"/>
  <c r="AU8" i="9"/>
  <c r="AT8" i="9"/>
  <c r="AS8" i="9"/>
  <c r="AR8" i="9"/>
  <c r="AR9" i="6"/>
  <c r="AS9" i="6"/>
  <c r="AT9" i="6"/>
  <c r="AU9" i="6"/>
  <c r="AV9" i="6"/>
  <c r="AR10" i="6"/>
  <c r="AS10" i="6"/>
  <c r="AT10" i="6"/>
  <c r="AU10" i="6"/>
  <c r="AV10" i="6"/>
  <c r="AR11" i="6"/>
  <c r="AS11" i="6"/>
  <c r="AT11" i="6"/>
  <c r="AU11" i="6"/>
  <c r="AV11" i="6"/>
  <c r="AR12" i="6"/>
  <c r="AS12" i="6"/>
  <c r="AT12" i="6"/>
  <c r="AU12" i="6"/>
  <c r="AV12" i="6"/>
  <c r="AR13" i="6"/>
  <c r="AS13" i="6"/>
  <c r="AT13" i="6"/>
  <c r="AU13" i="6"/>
  <c r="AV13" i="6"/>
  <c r="AR14" i="6"/>
  <c r="AS14" i="6"/>
  <c r="AT14" i="6"/>
  <c r="AU14" i="6"/>
  <c r="AV14" i="6"/>
  <c r="AR15" i="6"/>
  <c r="AS15" i="6"/>
  <c r="AT15" i="6"/>
  <c r="AU15" i="6"/>
  <c r="AV15" i="6"/>
  <c r="AR16" i="6"/>
  <c r="AS16" i="6"/>
  <c r="AT16" i="6"/>
  <c r="AU16" i="6"/>
  <c r="AV16" i="6"/>
  <c r="AR17" i="6"/>
  <c r="AS17" i="6"/>
  <c r="AT17" i="6"/>
  <c r="AU17" i="6"/>
  <c r="AV17" i="6"/>
  <c r="AR18" i="6"/>
  <c r="AS18" i="6"/>
  <c r="AT18" i="6"/>
  <c r="AU18" i="6"/>
  <c r="AV18" i="6"/>
  <c r="AR19" i="6"/>
  <c r="AS19" i="6"/>
  <c r="AT19" i="6"/>
  <c r="AU19" i="6"/>
  <c r="AV19" i="6"/>
  <c r="AR20" i="6"/>
  <c r="AS20" i="6"/>
  <c r="AT20" i="6"/>
  <c r="AU20" i="6"/>
  <c r="AV20" i="6"/>
  <c r="AR21" i="6"/>
  <c r="AS21" i="6"/>
  <c r="AT21" i="6"/>
  <c r="AU21" i="6"/>
  <c r="AV21" i="6"/>
  <c r="AV8" i="6"/>
  <c r="AU8" i="6"/>
  <c r="AT8" i="6"/>
  <c r="AS8" i="6"/>
  <c r="AR8" i="6"/>
  <c r="AR9" i="11"/>
  <c r="AS9" i="11"/>
  <c r="AT9" i="11"/>
  <c r="AU9" i="11"/>
  <c r="AV9" i="11"/>
  <c r="AR10" i="11"/>
  <c r="AS10" i="11"/>
  <c r="AT10" i="11"/>
  <c r="AU10" i="11"/>
  <c r="AV10" i="11"/>
  <c r="AR11" i="11"/>
  <c r="AS11" i="11"/>
  <c r="AT11" i="11"/>
  <c r="AU11" i="11"/>
  <c r="AV11" i="11"/>
  <c r="AR12" i="11"/>
  <c r="AS12" i="11"/>
  <c r="AT12" i="11"/>
  <c r="AU12" i="11"/>
  <c r="AV12" i="11"/>
  <c r="AR13" i="11"/>
  <c r="AS13" i="11"/>
  <c r="AT13" i="11"/>
  <c r="AU13" i="11"/>
  <c r="AV13" i="11"/>
  <c r="AR14" i="11"/>
  <c r="AS14" i="11"/>
  <c r="AT14" i="11"/>
  <c r="AU14" i="11"/>
  <c r="AV14" i="11"/>
  <c r="AR15" i="11"/>
  <c r="AS15" i="11"/>
  <c r="AT15" i="11"/>
  <c r="AU15" i="11"/>
  <c r="AV15" i="11"/>
  <c r="AV8" i="11"/>
  <c r="AU8" i="11"/>
  <c r="AT8" i="11"/>
  <c r="AS8" i="11"/>
  <c r="AR8" i="11"/>
  <c r="AV9" i="15" l="1"/>
  <c r="AU9" i="15"/>
  <c r="AT9" i="15"/>
  <c r="AS9" i="15"/>
  <c r="AR9" i="15"/>
  <c r="BV37" i="16" l="1"/>
  <c r="BV36" i="16"/>
  <c r="BR36" i="16"/>
  <c r="BQ36" i="16"/>
  <c r="BP36" i="16"/>
  <c r="BO36" i="16"/>
  <c r="BN36" i="16"/>
  <c r="BM36" i="16"/>
  <c r="BL36" i="16"/>
  <c r="BK36" i="16"/>
  <c r="BJ36" i="16"/>
  <c r="BI36" i="16"/>
  <c r="BV35" i="16"/>
  <c r="BR35" i="16"/>
  <c r="BQ35" i="16"/>
  <c r="BP35" i="16"/>
  <c r="BO35" i="16"/>
  <c r="BN35" i="16"/>
  <c r="BM35" i="16"/>
  <c r="BL35" i="16"/>
  <c r="BK35" i="16"/>
  <c r="BJ35" i="16"/>
  <c r="BI35" i="16"/>
  <c r="BV34" i="16"/>
  <c r="BR34" i="16"/>
  <c r="BQ34" i="16"/>
  <c r="BP34" i="16"/>
  <c r="BO34" i="16"/>
  <c r="BN34" i="16"/>
  <c r="BM34" i="16"/>
  <c r="BL34" i="16"/>
  <c r="BK34" i="16"/>
  <c r="BJ34" i="16"/>
  <c r="BI34" i="16"/>
  <c r="BV33" i="16"/>
  <c r="BR33" i="16"/>
  <c r="BQ33" i="16"/>
  <c r="BP33" i="16"/>
  <c r="BO33" i="16"/>
  <c r="BN33" i="16"/>
  <c r="BM33" i="16"/>
  <c r="BL33" i="16"/>
  <c r="BK33" i="16"/>
  <c r="BJ33" i="16"/>
  <c r="BI33" i="16"/>
  <c r="BV32" i="16"/>
  <c r="BR32" i="16"/>
  <c r="BQ32" i="16"/>
  <c r="BP32" i="16"/>
  <c r="BO32" i="16"/>
  <c r="BN32" i="16"/>
  <c r="BM32" i="16"/>
  <c r="BL32" i="16"/>
  <c r="BK32" i="16"/>
  <c r="BJ32" i="16"/>
  <c r="BI32" i="16"/>
  <c r="BV31" i="16"/>
  <c r="BR31" i="16"/>
  <c r="BQ31" i="16"/>
  <c r="BS31" i="16" s="1"/>
  <c r="BP31" i="16"/>
  <c r="BO31" i="16"/>
  <c r="BN31" i="16"/>
  <c r="BM31" i="16"/>
  <c r="BL31" i="16"/>
  <c r="BK31" i="16"/>
  <c r="BJ31" i="16"/>
  <c r="BI31" i="16"/>
  <c r="BV30" i="16"/>
  <c r="BR30" i="16"/>
  <c r="BQ30" i="16"/>
  <c r="BP30" i="16"/>
  <c r="BO30" i="16"/>
  <c r="BN30" i="16"/>
  <c r="BM30" i="16"/>
  <c r="BL30" i="16"/>
  <c r="BK30" i="16"/>
  <c r="BJ30" i="16"/>
  <c r="BI30" i="16"/>
  <c r="BV29" i="16"/>
  <c r="BR29" i="16"/>
  <c r="BQ29" i="16"/>
  <c r="BP29" i="16"/>
  <c r="BO29" i="16"/>
  <c r="BN29" i="16"/>
  <c r="BM29" i="16"/>
  <c r="BL29" i="16"/>
  <c r="BK29" i="16"/>
  <c r="BJ29" i="16"/>
  <c r="BI29" i="16"/>
  <c r="BV28" i="16"/>
  <c r="BR28" i="16"/>
  <c r="BQ28" i="16"/>
  <c r="BP28" i="16"/>
  <c r="BO28" i="16"/>
  <c r="BN28" i="16"/>
  <c r="BM28" i="16"/>
  <c r="BL28" i="16"/>
  <c r="BK28" i="16"/>
  <c r="BJ28" i="16"/>
  <c r="BI28" i="16"/>
  <c r="BV27" i="16"/>
  <c r="BR27" i="16"/>
  <c r="BQ27" i="16"/>
  <c r="BP27" i="16"/>
  <c r="BO27" i="16"/>
  <c r="BN27" i="16"/>
  <c r="BM27" i="16"/>
  <c r="BL27" i="16"/>
  <c r="BK27" i="16"/>
  <c r="BJ27" i="16"/>
  <c r="BI27" i="16"/>
  <c r="BV26" i="16"/>
  <c r="BR26" i="16"/>
  <c r="BQ26" i="16"/>
  <c r="BP26" i="16"/>
  <c r="BO26" i="16"/>
  <c r="BN26" i="16"/>
  <c r="BM26" i="16"/>
  <c r="BL26" i="16"/>
  <c r="BK26" i="16"/>
  <c r="BJ26" i="16"/>
  <c r="BI26" i="16"/>
  <c r="BV25" i="16"/>
  <c r="BR25" i="16"/>
  <c r="BQ25" i="16"/>
  <c r="BP25" i="16"/>
  <c r="BO25" i="16"/>
  <c r="BN25" i="16"/>
  <c r="BM25" i="16"/>
  <c r="BL25" i="16"/>
  <c r="BK25" i="16"/>
  <c r="BJ25" i="16"/>
  <c r="BI25" i="16"/>
  <c r="BR24" i="16"/>
  <c r="BQ24" i="16"/>
  <c r="BP24" i="16"/>
  <c r="BO24" i="16"/>
  <c r="BN24" i="16"/>
  <c r="BM24" i="16"/>
  <c r="BL24" i="16"/>
  <c r="BK24" i="16"/>
  <c r="BJ24" i="16"/>
  <c r="BI24" i="16"/>
  <c r="BR23" i="16"/>
  <c r="BQ23" i="16"/>
  <c r="BP23" i="16"/>
  <c r="BO23" i="16"/>
  <c r="BN23" i="16"/>
  <c r="BM23" i="16"/>
  <c r="BL23" i="16"/>
  <c r="BK23" i="16"/>
  <c r="BJ23" i="16"/>
  <c r="BI23" i="16"/>
  <c r="BR22" i="16"/>
  <c r="BQ22" i="16"/>
  <c r="BP22" i="16"/>
  <c r="BO22" i="16"/>
  <c r="BN22" i="16"/>
  <c r="BM22" i="16"/>
  <c r="BL22" i="16"/>
  <c r="BK22" i="16"/>
  <c r="BJ22" i="16"/>
  <c r="BI22" i="16"/>
  <c r="BR21" i="16"/>
  <c r="BQ21" i="16"/>
  <c r="BP21" i="16"/>
  <c r="BO21" i="16"/>
  <c r="BN21" i="16"/>
  <c r="BM21" i="16"/>
  <c r="BL21" i="16"/>
  <c r="BK21" i="16"/>
  <c r="BJ21" i="16"/>
  <c r="BI21" i="16"/>
  <c r="BR20" i="16"/>
  <c r="BQ20" i="16"/>
  <c r="BP20" i="16"/>
  <c r="BO20" i="16"/>
  <c r="BN20" i="16"/>
  <c r="BM20" i="16"/>
  <c r="BL20" i="16"/>
  <c r="BK20" i="16"/>
  <c r="BJ20" i="16"/>
  <c r="BI20" i="16"/>
  <c r="BR19" i="16"/>
  <c r="BQ19" i="16"/>
  <c r="BP19" i="16"/>
  <c r="BO19" i="16"/>
  <c r="BN19" i="16"/>
  <c r="BM19" i="16"/>
  <c r="BL19" i="16"/>
  <c r="BK19" i="16"/>
  <c r="BJ19" i="16"/>
  <c r="BI19" i="16"/>
  <c r="BR18" i="16"/>
  <c r="BQ18" i="16"/>
  <c r="BP18" i="16"/>
  <c r="BO18" i="16"/>
  <c r="BN18" i="16"/>
  <c r="BM18" i="16"/>
  <c r="BL18" i="16"/>
  <c r="BK18" i="16"/>
  <c r="BJ18" i="16"/>
  <c r="BI18" i="16"/>
  <c r="BR17" i="16"/>
  <c r="BQ17" i="16"/>
  <c r="BP17" i="16"/>
  <c r="BO17" i="16"/>
  <c r="BN17" i="16"/>
  <c r="BM17" i="16"/>
  <c r="BL17" i="16"/>
  <c r="BK17" i="16"/>
  <c r="BJ17" i="16"/>
  <c r="BI17" i="16"/>
  <c r="BV16" i="16"/>
  <c r="BR16" i="16"/>
  <c r="BQ16" i="16"/>
  <c r="BP16" i="16"/>
  <c r="BO16" i="16"/>
  <c r="BN16" i="16"/>
  <c r="BM16" i="16"/>
  <c r="BL16" i="16"/>
  <c r="BK16" i="16"/>
  <c r="BJ16" i="16"/>
  <c r="BI16" i="16"/>
  <c r="BR15" i="16"/>
  <c r="BQ15" i="16"/>
  <c r="BP15" i="16"/>
  <c r="BO15" i="16"/>
  <c r="BN15" i="16"/>
  <c r="BM15" i="16"/>
  <c r="BM8" i="16" s="1"/>
  <c r="BL15" i="16"/>
  <c r="BK15" i="16"/>
  <c r="BJ15" i="16"/>
  <c r="BI15" i="16"/>
  <c r="BR14" i="16"/>
  <c r="BQ14" i="16"/>
  <c r="BP14" i="16"/>
  <c r="BO14" i="16"/>
  <c r="BN14" i="16"/>
  <c r="BM14" i="16"/>
  <c r="BL14" i="16"/>
  <c r="BK14" i="16"/>
  <c r="BJ14" i="16"/>
  <c r="BI14" i="16"/>
  <c r="BR13" i="16"/>
  <c r="BQ13" i="16"/>
  <c r="BP13" i="16"/>
  <c r="BO13" i="16"/>
  <c r="BN13" i="16"/>
  <c r="BM13" i="16"/>
  <c r="BL13" i="16"/>
  <c r="BK13" i="16"/>
  <c r="BJ13" i="16"/>
  <c r="BI13" i="16"/>
  <c r="BR12" i="16"/>
  <c r="BQ12" i="16"/>
  <c r="BP12" i="16"/>
  <c r="BO12" i="16"/>
  <c r="BN12" i="16"/>
  <c r="BM12" i="16"/>
  <c r="BL12" i="16"/>
  <c r="BK12" i="16"/>
  <c r="BJ12" i="16"/>
  <c r="BI12" i="16"/>
  <c r="BR11" i="16"/>
  <c r="BQ11" i="16"/>
  <c r="BP11" i="16"/>
  <c r="BO11" i="16"/>
  <c r="BN11" i="16"/>
  <c r="BM11" i="16"/>
  <c r="BL11" i="16"/>
  <c r="BL8" i="16" s="1"/>
  <c r="BK11" i="16"/>
  <c r="BJ11" i="16"/>
  <c r="BI11" i="16"/>
  <c r="BV10" i="16"/>
  <c r="BR10" i="16"/>
  <c r="BQ10" i="16"/>
  <c r="BP10" i="16"/>
  <c r="BO10" i="16"/>
  <c r="BN10" i="16"/>
  <c r="BM10" i="16"/>
  <c r="BL10" i="16"/>
  <c r="BK10" i="16"/>
  <c r="BK8" i="16" s="1"/>
  <c r="BJ10" i="16"/>
  <c r="BI10" i="16"/>
  <c r="BV9" i="16"/>
  <c r="BR9" i="16"/>
  <c r="BQ9" i="16"/>
  <c r="BP9" i="16"/>
  <c r="BO9" i="16"/>
  <c r="BN9" i="16"/>
  <c r="BN8" i="16" s="1"/>
  <c r="BM9" i="16"/>
  <c r="BL9" i="16"/>
  <c r="BK9" i="16"/>
  <c r="BJ9" i="16"/>
  <c r="BI9" i="16"/>
  <c r="BH8" i="16"/>
  <c r="BG8" i="16"/>
  <c r="BF8" i="16"/>
  <c r="BE8" i="16"/>
  <c r="BD8" i="16"/>
  <c r="BC8" i="16"/>
  <c r="BB8" i="16"/>
  <c r="BA8" i="16"/>
  <c r="AZ8" i="16"/>
  <c r="AY8" i="16"/>
  <c r="AX8" i="16"/>
  <c r="AW8" i="16"/>
  <c r="AV8" i="16"/>
  <c r="AU8" i="16"/>
  <c r="AT8" i="16"/>
  <c r="AS8" i="16"/>
  <c r="AR8" i="16"/>
  <c r="AQ8" i="16"/>
  <c r="AP8" i="16"/>
  <c r="AO8" i="16"/>
  <c r="AN8" i="16"/>
  <c r="AM8" i="16"/>
  <c r="AL8" i="16"/>
  <c r="AK8" i="16"/>
  <c r="AJ8" i="16"/>
  <c r="AI8" i="16"/>
  <c r="AH8" i="16"/>
  <c r="AG8" i="16"/>
  <c r="AF8" i="16"/>
  <c r="AE8" i="16"/>
  <c r="AD8" i="16"/>
  <c r="AC8" i="16"/>
  <c r="AB8" i="16"/>
  <c r="AA8" i="16"/>
  <c r="Z8" i="16"/>
  <c r="Y8" i="16"/>
  <c r="X8" i="16"/>
  <c r="W8" i="16"/>
  <c r="V8" i="16"/>
  <c r="U8" i="16"/>
  <c r="T8" i="16"/>
  <c r="S8" i="16"/>
  <c r="R8" i="16"/>
  <c r="Q8" i="16"/>
  <c r="O8" i="16"/>
  <c r="N8" i="16"/>
  <c r="M8" i="16"/>
  <c r="L8" i="16"/>
  <c r="K8" i="16"/>
  <c r="J8" i="16"/>
  <c r="I8" i="16"/>
  <c r="H8" i="16"/>
  <c r="G8" i="16"/>
  <c r="F8" i="16"/>
  <c r="E8" i="16"/>
  <c r="BO8" i="16" l="1"/>
  <c r="BS33" i="16"/>
  <c r="BS29" i="16"/>
  <c r="BI8" i="16"/>
  <c r="BJ8" i="16"/>
  <c r="BS17" i="16"/>
  <c r="BT17" i="16" s="1"/>
  <c r="BS18" i="16"/>
  <c r="BT18" i="16" s="1"/>
  <c r="BS20" i="16"/>
  <c r="BS9" i="16"/>
  <c r="BS10" i="16"/>
  <c r="BT10" i="16" s="1"/>
  <c r="BS11" i="16"/>
  <c r="BT11" i="16" s="1"/>
  <c r="BS12" i="16"/>
  <c r="BT12" i="16" s="1"/>
  <c r="BS13" i="16"/>
  <c r="BT13" i="16" s="1"/>
  <c r="BS14" i="16"/>
  <c r="BT14" i="16" s="1"/>
  <c r="BS15" i="16"/>
  <c r="BT15" i="16" s="1"/>
  <c r="BS16" i="16"/>
  <c r="BT16" i="16" s="1"/>
  <c r="BS19" i="16"/>
  <c r="BT19" i="16" s="1"/>
  <c r="BS21" i="16"/>
  <c r="BS22" i="16"/>
  <c r="BS23" i="16"/>
  <c r="BS24" i="16"/>
  <c r="BS25" i="16"/>
  <c r="BS26" i="16"/>
  <c r="BT26" i="16" s="1"/>
  <c r="BS27" i="16"/>
  <c r="BT27" i="16" s="1"/>
  <c r="BS28" i="16"/>
  <c r="BT28" i="16" s="1"/>
  <c r="BS30" i="16"/>
  <c r="BT30" i="16" s="1"/>
  <c r="BS32" i="16"/>
  <c r="BT32" i="16" s="1"/>
  <c r="BS34" i="16"/>
  <c r="BT34" i="16" s="1"/>
  <c r="BS35" i="16"/>
  <c r="BT35" i="16" s="1"/>
  <c r="BS36" i="16"/>
  <c r="BT36" i="16" s="1"/>
  <c r="BT20" i="16"/>
  <c r="BT21" i="16"/>
  <c r="BT22" i="16"/>
  <c r="BT23" i="16"/>
  <c r="BT24" i="16"/>
  <c r="BT25" i="16"/>
  <c r="BT29" i="16"/>
  <c r="BT31" i="16"/>
  <c r="BT33" i="16"/>
  <c r="BT9" i="16"/>
  <c r="AR53" i="15"/>
  <c r="AN53" i="15"/>
  <c r="AM53" i="15"/>
  <c r="AL53" i="15"/>
  <c r="AK53" i="15"/>
  <c r="AJ53" i="15"/>
  <c r="AI53" i="15"/>
  <c r="AH53" i="15"/>
  <c r="AG53" i="15"/>
  <c r="AR52" i="15"/>
  <c r="AN52" i="15"/>
  <c r="AM52" i="15"/>
  <c r="AL52" i="15"/>
  <c r="AK52" i="15"/>
  <c r="AJ52" i="15"/>
  <c r="AI52" i="15"/>
  <c r="AH52" i="15"/>
  <c r="AG52" i="15"/>
  <c r="AR51" i="15"/>
  <c r="AN51" i="15"/>
  <c r="AM51" i="15"/>
  <c r="AL51" i="15"/>
  <c r="AK51" i="15"/>
  <c r="AJ51" i="15"/>
  <c r="AI51" i="15"/>
  <c r="AH51" i="15"/>
  <c r="AG51" i="15"/>
  <c r="AR50" i="15"/>
  <c r="AN50" i="15"/>
  <c r="AM50" i="15"/>
  <c r="AL50" i="15"/>
  <c r="AK50" i="15"/>
  <c r="AJ50" i="15"/>
  <c r="AI50" i="15"/>
  <c r="AH50" i="15"/>
  <c r="AG50" i="15"/>
  <c r="AR49" i="15"/>
  <c r="AN49" i="15"/>
  <c r="AM49" i="15"/>
  <c r="AL49" i="15"/>
  <c r="AK49" i="15"/>
  <c r="AJ49" i="15"/>
  <c r="AI49" i="15"/>
  <c r="AH49" i="15"/>
  <c r="AG49" i="15"/>
  <c r="AR48" i="15"/>
  <c r="AN48" i="15"/>
  <c r="AM48" i="15"/>
  <c r="AL48" i="15"/>
  <c r="AK48" i="15"/>
  <c r="AJ48" i="15"/>
  <c r="AI48" i="15"/>
  <c r="AH48" i="15"/>
  <c r="AG48" i="15"/>
  <c r="AR47" i="15"/>
  <c r="AN47" i="15"/>
  <c r="AM47" i="15"/>
  <c r="AL47" i="15"/>
  <c r="AK47" i="15"/>
  <c r="AJ47" i="15"/>
  <c r="AI47" i="15"/>
  <c r="AH47" i="15"/>
  <c r="AG47" i="15"/>
  <c r="AR46" i="15"/>
  <c r="AN46" i="15"/>
  <c r="AM46" i="15"/>
  <c r="AL46" i="15"/>
  <c r="AK46" i="15"/>
  <c r="AJ46" i="15"/>
  <c r="AI46" i="15"/>
  <c r="AH46" i="15"/>
  <c r="AG46" i="15"/>
  <c r="AR45" i="15"/>
  <c r="AN45" i="15"/>
  <c r="AM45" i="15"/>
  <c r="AL45" i="15"/>
  <c r="AK45" i="15"/>
  <c r="AJ45" i="15"/>
  <c r="AI45" i="15"/>
  <c r="AH45" i="15"/>
  <c r="AG45" i="15"/>
  <c r="AR44" i="15"/>
  <c r="AN44" i="15"/>
  <c r="AM44" i="15"/>
  <c r="AL44" i="15"/>
  <c r="AK44" i="15"/>
  <c r="AJ44" i="15"/>
  <c r="AI44" i="15"/>
  <c r="AH44" i="15"/>
  <c r="AG44" i="15"/>
  <c r="AR43" i="15"/>
  <c r="AN43" i="15"/>
  <c r="AM43" i="15"/>
  <c r="AL43" i="15"/>
  <c r="AK43" i="15"/>
  <c r="AJ43" i="15"/>
  <c r="AI43" i="15"/>
  <c r="AH43" i="15"/>
  <c r="AG43" i="15"/>
  <c r="AR42" i="15"/>
  <c r="AN42" i="15"/>
  <c r="AM42" i="15"/>
  <c r="AL42" i="15"/>
  <c r="AK42" i="15"/>
  <c r="AJ42" i="15"/>
  <c r="AI42" i="15"/>
  <c r="AH42" i="15"/>
  <c r="AG42" i="15"/>
  <c r="AR41" i="15"/>
  <c r="AN41" i="15"/>
  <c r="AM41" i="15"/>
  <c r="AL41" i="15"/>
  <c r="AK41" i="15"/>
  <c r="AJ41" i="15"/>
  <c r="AI41" i="15"/>
  <c r="AH41" i="15"/>
  <c r="AG41" i="15"/>
  <c r="AR40" i="15"/>
  <c r="AN40" i="15"/>
  <c r="AM40" i="15"/>
  <c r="AL40" i="15"/>
  <c r="AK40" i="15"/>
  <c r="AJ40" i="15"/>
  <c r="AI40" i="15"/>
  <c r="AH40" i="15"/>
  <c r="AG40" i="15"/>
  <c r="AR39" i="15"/>
  <c r="AN39" i="15"/>
  <c r="AM39" i="15"/>
  <c r="AL39" i="15"/>
  <c r="AK39" i="15"/>
  <c r="AJ39" i="15"/>
  <c r="AI39" i="15"/>
  <c r="AH39" i="15"/>
  <c r="AG39" i="15"/>
  <c r="AR38" i="15"/>
  <c r="AN38" i="15"/>
  <c r="AM38" i="15"/>
  <c r="AL38" i="15"/>
  <c r="AK38" i="15"/>
  <c r="AJ38" i="15"/>
  <c r="AI38" i="15"/>
  <c r="AH38" i="15"/>
  <c r="AG38" i="15"/>
  <c r="AR37" i="15"/>
  <c r="AN37" i="15"/>
  <c r="AM37" i="15"/>
  <c r="AL37" i="15"/>
  <c r="AK37" i="15"/>
  <c r="AJ37" i="15"/>
  <c r="AI37" i="15"/>
  <c r="AH37" i="15"/>
  <c r="AG37" i="15"/>
  <c r="AR36" i="15"/>
  <c r="AN36" i="15"/>
  <c r="AM36" i="15"/>
  <c r="AL36" i="15"/>
  <c r="AK36" i="15"/>
  <c r="AJ36" i="15"/>
  <c r="AI36" i="15"/>
  <c r="AH36" i="15"/>
  <c r="AG36" i="15"/>
  <c r="AR35" i="15"/>
  <c r="AN35" i="15"/>
  <c r="AM35" i="15"/>
  <c r="AL35" i="15"/>
  <c r="AK35" i="15"/>
  <c r="AJ35" i="15"/>
  <c r="AI35" i="15"/>
  <c r="AH35" i="15"/>
  <c r="AG35" i="15"/>
  <c r="AR34" i="15"/>
  <c r="AN34" i="15"/>
  <c r="AM34" i="15"/>
  <c r="AL34" i="15"/>
  <c r="AK34" i="15"/>
  <c r="AJ34" i="15"/>
  <c r="AI34" i="15"/>
  <c r="AH34" i="15"/>
  <c r="AG34" i="15"/>
  <c r="AR33" i="15"/>
  <c r="AN33" i="15"/>
  <c r="AM33" i="15"/>
  <c r="AL33" i="15"/>
  <c r="AK33" i="15"/>
  <c r="AJ33" i="15"/>
  <c r="AI33" i="15"/>
  <c r="AH33" i="15"/>
  <c r="AG33" i="15"/>
  <c r="AR32" i="15"/>
  <c r="AN32" i="15"/>
  <c r="AM32" i="15"/>
  <c r="AL32" i="15"/>
  <c r="AK32" i="15"/>
  <c r="AJ32" i="15"/>
  <c r="AI32" i="15"/>
  <c r="AH32" i="15"/>
  <c r="AG32" i="15"/>
  <c r="AR31" i="15"/>
  <c r="AN31" i="15"/>
  <c r="AM31" i="15"/>
  <c r="AL31" i="15"/>
  <c r="AK31" i="15"/>
  <c r="AJ31" i="15"/>
  <c r="AI31" i="15"/>
  <c r="AH31" i="15"/>
  <c r="AG31" i="15"/>
  <c r="AR30" i="15"/>
  <c r="AN30" i="15"/>
  <c r="AM30" i="15"/>
  <c r="AL30" i="15"/>
  <c r="AK30" i="15"/>
  <c r="AJ30" i="15"/>
  <c r="AI30" i="15"/>
  <c r="AH30" i="15"/>
  <c r="AG30" i="15"/>
  <c r="AR29" i="15"/>
  <c r="AN29" i="15"/>
  <c r="AM29" i="15"/>
  <c r="AL29" i="15"/>
  <c r="AK29" i="15"/>
  <c r="AJ29" i="15"/>
  <c r="AI29" i="15"/>
  <c r="AH29" i="15"/>
  <c r="AG29" i="15"/>
  <c r="AR28" i="15"/>
  <c r="AN28" i="15"/>
  <c r="AM28" i="15"/>
  <c r="AL28" i="15"/>
  <c r="AK28" i="15"/>
  <c r="AJ28" i="15"/>
  <c r="AI28" i="15"/>
  <c r="AH28" i="15"/>
  <c r="AG28" i="15"/>
  <c r="AR27" i="15"/>
  <c r="AN27" i="15"/>
  <c r="AM27" i="15"/>
  <c r="AL27" i="15"/>
  <c r="AK27" i="15"/>
  <c r="AJ27" i="15"/>
  <c r="AI27" i="15"/>
  <c r="AH27" i="15"/>
  <c r="AG27" i="15"/>
  <c r="AR26" i="15"/>
  <c r="AN26" i="15"/>
  <c r="AM26" i="15"/>
  <c r="AL26" i="15"/>
  <c r="AK26" i="15"/>
  <c r="AJ26" i="15"/>
  <c r="AI26" i="15"/>
  <c r="AH26" i="15"/>
  <c r="AG26" i="15"/>
  <c r="AR25" i="15"/>
  <c r="AN25" i="15"/>
  <c r="AM25" i="15"/>
  <c r="AL25" i="15"/>
  <c r="AK25" i="15"/>
  <c r="AJ25" i="15"/>
  <c r="AI25" i="15"/>
  <c r="AH25" i="15"/>
  <c r="AG25" i="15"/>
  <c r="AR24" i="15"/>
  <c r="AN24" i="15"/>
  <c r="AM24" i="15"/>
  <c r="AL24" i="15"/>
  <c r="AK24" i="15"/>
  <c r="AJ24" i="15"/>
  <c r="AI24" i="15"/>
  <c r="AH24" i="15"/>
  <c r="AG24" i="15"/>
  <c r="AR23" i="15"/>
  <c r="AN23" i="15"/>
  <c r="AM23" i="15"/>
  <c r="AL23" i="15"/>
  <c r="AK23" i="15"/>
  <c r="AJ23" i="15"/>
  <c r="AI23" i="15"/>
  <c r="AH23" i="15"/>
  <c r="AG23" i="15"/>
  <c r="AR22" i="15"/>
  <c r="AN22" i="15"/>
  <c r="AM22" i="15"/>
  <c r="AL22" i="15"/>
  <c r="AK22" i="15"/>
  <c r="AJ22" i="15"/>
  <c r="AI22" i="15"/>
  <c r="AH22" i="15"/>
  <c r="AG22" i="15"/>
  <c r="AR21" i="15"/>
  <c r="AN21" i="15"/>
  <c r="AM21" i="15"/>
  <c r="AL21" i="15"/>
  <c r="AK21" i="15"/>
  <c r="AJ21" i="15"/>
  <c r="AI21" i="15"/>
  <c r="AH21" i="15"/>
  <c r="AG21" i="15"/>
  <c r="AR20" i="15"/>
  <c r="AN20" i="15"/>
  <c r="AM20" i="15"/>
  <c r="AL20" i="15"/>
  <c r="AK20" i="15"/>
  <c r="AJ20" i="15"/>
  <c r="AI20" i="15"/>
  <c r="AH20" i="15"/>
  <c r="AG20" i="15"/>
  <c r="AR19" i="15"/>
  <c r="AN19" i="15"/>
  <c r="AM19" i="15"/>
  <c r="AL19" i="15"/>
  <c r="AK19" i="15"/>
  <c r="AJ19" i="15"/>
  <c r="AI19" i="15"/>
  <c r="AH19" i="15"/>
  <c r="AG19" i="15"/>
  <c r="AR18" i="15"/>
  <c r="AN18" i="15"/>
  <c r="AM18" i="15"/>
  <c r="AL18" i="15"/>
  <c r="AK18" i="15"/>
  <c r="AJ18" i="15"/>
  <c r="AI18" i="15"/>
  <c r="AH18" i="15"/>
  <c r="AG18" i="15"/>
  <c r="AR17" i="15"/>
  <c r="AN17" i="15"/>
  <c r="AM17" i="15"/>
  <c r="AL17" i="15"/>
  <c r="AK17" i="15"/>
  <c r="AJ17" i="15"/>
  <c r="AI17" i="15"/>
  <c r="AH17" i="15"/>
  <c r="AG17" i="15"/>
  <c r="AR16" i="15"/>
  <c r="AN16" i="15"/>
  <c r="AM16" i="15"/>
  <c r="AL16" i="15"/>
  <c r="AK16" i="15"/>
  <c r="AJ16" i="15"/>
  <c r="AI16" i="15"/>
  <c r="AH16" i="15"/>
  <c r="AG16" i="15"/>
  <c r="AR15" i="15"/>
  <c r="AN15" i="15"/>
  <c r="AM15" i="15"/>
  <c r="AL15" i="15"/>
  <c r="AK15" i="15"/>
  <c r="AJ15" i="15"/>
  <c r="AI15" i="15"/>
  <c r="AH15" i="15"/>
  <c r="AG15" i="15"/>
  <c r="AR14" i="15"/>
  <c r="AN14" i="15"/>
  <c r="AM14" i="15"/>
  <c r="AL14" i="15"/>
  <c r="AK14" i="15"/>
  <c r="AJ14" i="15"/>
  <c r="AI14" i="15"/>
  <c r="AH14" i="15"/>
  <c r="AG14" i="15"/>
  <c r="AR13" i="15"/>
  <c r="AN13" i="15"/>
  <c r="AM13" i="15"/>
  <c r="AL13" i="15"/>
  <c r="AK13" i="15"/>
  <c r="AJ13" i="15"/>
  <c r="AI13" i="15"/>
  <c r="AH13" i="15"/>
  <c r="AG13" i="15"/>
  <c r="AR12" i="15"/>
  <c r="AN12" i="15"/>
  <c r="AM12" i="15"/>
  <c r="AL12" i="15"/>
  <c r="AK12" i="15"/>
  <c r="AJ12" i="15"/>
  <c r="AI12" i="15"/>
  <c r="AH12" i="15"/>
  <c r="AG12" i="15"/>
  <c r="AR11" i="15"/>
  <c r="AN11" i="15"/>
  <c r="AM11" i="15"/>
  <c r="AL11" i="15"/>
  <c r="AK11" i="15"/>
  <c r="AJ11" i="15"/>
  <c r="AI11" i="15"/>
  <c r="AH11" i="15"/>
  <c r="AG11" i="15"/>
  <c r="AR10" i="15"/>
  <c r="AN10" i="15"/>
  <c r="AM10" i="15"/>
  <c r="AL10" i="15"/>
  <c r="AK10" i="15"/>
  <c r="AJ10" i="15"/>
  <c r="AI10" i="15"/>
  <c r="AH10" i="15"/>
  <c r="AG10" i="15"/>
  <c r="AN9" i="15"/>
  <c r="AM9" i="15"/>
  <c r="AL9" i="15"/>
  <c r="AK9" i="15"/>
  <c r="AK8" i="15" s="1"/>
  <c r="AJ9" i="15"/>
  <c r="AI9" i="15"/>
  <c r="AH9" i="15"/>
  <c r="AG9" i="15"/>
  <c r="AG8" i="15" s="1"/>
  <c r="AF8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K8" i="15"/>
  <c r="J8" i="15"/>
  <c r="I8" i="15"/>
  <c r="H8" i="15"/>
  <c r="G8" i="15"/>
  <c r="F8" i="15"/>
  <c r="E8" i="15"/>
  <c r="AK31" i="11"/>
  <c r="AJ31" i="11"/>
  <c r="AI31" i="11"/>
  <c r="AH31" i="11"/>
  <c r="AG31" i="11"/>
  <c r="AF31" i="11"/>
  <c r="AE31" i="11"/>
  <c r="AD31" i="11"/>
  <c r="AK30" i="11"/>
  <c r="AJ30" i="11"/>
  <c r="AI30" i="11"/>
  <c r="AH30" i="11"/>
  <c r="AG30" i="11"/>
  <c r="AF30" i="11"/>
  <c r="AE30" i="11"/>
  <c r="AD30" i="11"/>
  <c r="AK29" i="11"/>
  <c r="AJ29" i="11"/>
  <c r="AI29" i="11"/>
  <c r="AH29" i="11"/>
  <c r="AG29" i="11"/>
  <c r="AF29" i="11"/>
  <c r="AE29" i="11"/>
  <c r="AD29" i="11"/>
  <c r="AK28" i="11"/>
  <c r="AJ28" i="11"/>
  <c r="AI28" i="11"/>
  <c r="AH28" i="11"/>
  <c r="AG28" i="11"/>
  <c r="AF28" i="11"/>
  <c r="AE28" i="11"/>
  <c r="AD28" i="11"/>
  <c r="AK27" i="11"/>
  <c r="AJ27" i="11"/>
  <c r="AI27" i="11"/>
  <c r="AH27" i="11"/>
  <c r="AG27" i="11"/>
  <c r="AF27" i="11"/>
  <c r="AE27" i="11"/>
  <c r="AD27" i="11"/>
  <c r="AK26" i="11"/>
  <c r="AJ26" i="11"/>
  <c r="AI26" i="11"/>
  <c r="AH26" i="11"/>
  <c r="AG26" i="11"/>
  <c r="AF26" i="11"/>
  <c r="AE26" i="11"/>
  <c r="AD26" i="11"/>
  <c r="AK25" i="11"/>
  <c r="AJ25" i="11"/>
  <c r="AI25" i="11"/>
  <c r="AH25" i="11"/>
  <c r="AG25" i="11"/>
  <c r="AF25" i="11"/>
  <c r="AE25" i="11"/>
  <c r="AD25" i="11"/>
  <c r="AK24" i="11"/>
  <c r="AJ24" i="11"/>
  <c r="AI24" i="11"/>
  <c r="AH24" i="11"/>
  <c r="AG24" i="11"/>
  <c r="AF24" i="11"/>
  <c r="AE24" i="11"/>
  <c r="AD24" i="11"/>
  <c r="AK23" i="11"/>
  <c r="AJ23" i="11"/>
  <c r="AI23" i="11"/>
  <c r="AH23" i="11"/>
  <c r="AG23" i="11"/>
  <c r="AF23" i="11"/>
  <c r="AE23" i="11"/>
  <c r="AD23" i="11"/>
  <c r="AK22" i="11"/>
  <c r="AJ22" i="11"/>
  <c r="AI22" i="11"/>
  <c r="AH22" i="11"/>
  <c r="AG22" i="11"/>
  <c r="AF22" i="11"/>
  <c r="AE22" i="11"/>
  <c r="AD22" i="11"/>
  <c r="AK21" i="11"/>
  <c r="AJ21" i="11"/>
  <c r="AI21" i="11"/>
  <c r="AH21" i="11"/>
  <c r="AG21" i="11"/>
  <c r="AF21" i="11"/>
  <c r="AE21" i="11"/>
  <c r="AD21" i="11"/>
  <c r="AK20" i="11"/>
  <c r="AJ20" i="11"/>
  <c r="AI20" i="11"/>
  <c r="AH20" i="11"/>
  <c r="AG20" i="11"/>
  <c r="AF20" i="11"/>
  <c r="AE20" i="11"/>
  <c r="AD20" i="11"/>
  <c r="AK19" i="11"/>
  <c r="AJ19" i="11"/>
  <c r="AI19" i="11"/>
  <c r="AH19" i="11"/>
  <c r="AG19" i="11"/>
  <c r="AF19" i="11"/>
  <c r="AE19" i="11"/>
  <c r="AD19" i="11"/>
  <c r="AK18" i="11"/>
  <c r="AJ18" i="11"/>
  <c r="AI18" i="11"/>
  <c r="AH18" i="11"/>
  <c r="AG18" i="11"/>
  <c r="AF18" i="11"/>
  <c r="AE18" i="11"/>
  <c r="AD18" i="11"/>
  <c r="AK17" i="11"/>
  <c r="AJ17" i="11"/>
  <c r="AI17" i="11"/>
  <c r="AH17" i="11"/>
  <c r="AG17" i="11"/>
  <c r="AF17" i="11"/>
  <c r="AE17" i="11"/>
  <c r="AD17" i="11"/>
  <c r="AK16" i="11"/>
  <c r="AJ16" i="11"/>
  <c r="AI16" i="11"/>
  <c r="AH16" i="11"/>
  <c r="AG16" i="11"/>
  <c r="AF16" i="11"/>
  <c r="AE16" i="11"/>
  <c r="AD16" i="11"/>
  <c r="AK15" i="11"/>
  <c r="AJ15" i="11"/>
  <c r="AI15" i="11"/>
  <c r="AH15" i="11"/>
  <c r="AG15" i="11"/>
  <c r="AF15" i="11"/>
  <c r="AE15" i="11"/>
  <c r="AD15" i="11"/>
  <c r="AK14" i="11"/>
  <c r="AJ14" i="11"/>
  <c r="AI14" i="11"/>
  <c r="AH14" i="11"/>
  <c r="AG14" i="11"/>
  <c r="AF14" i="11"/>
  <c r="AE14" i="11"/>
  <c r="AD14" i="11"/>
  <c r="AK13" i="11"/>
  <c r="AJ13" i="11"/>
  <c r="AI13" i="11"/>
  <c r="AH13" i="11"/>
  <c r="AG13" i="11"/>
  <c r="AF13" i="11"/>
  <c r="AE13" i="11"/>
  <c r="AD13" i="11"/>
  <c r="AK12" i="11"/>
  <c r="AJ12" i="11"/>
  <c r="AI12" i="11"/>
  <c r="AH12" i="11"/>
  <c r="AG12" i="11"/>
  <c r="AF12" i="11"/>
  <c r="AE12" i="11"/>
  <c r="AD12" i="11"/>
  <c r="AK11" i="11"/>
  <c r="AJ11" i="11"/>
  <c r="AI11" i="11"/>
  <c r="AH11" i="11"/>
  <c r="AG11" i="11"/>
  <c r="AF11" i="11"/>
  <c r="AE11" i="11"/>
  <c r="AD11" i="11"/>
  <c r="AK10" i="11"/>
  <c r="AJ10" i="11"/>
  <c r="AI10" i="11"/>
  <c r="AH10" i="11"/>
  <c r="AG10" i="11"/>
  <c r="AF10" i="11"/>
  <c r="AE10" i="11"/>
  <c r="AD10" i="11"/>
  <c r="AK9" i="11"/>
  <c r="AJ9" i="11"/>
  <c r="AI9" i="11"/>
  <c r="AH9" i="11"/>
  <c r="AG9" i="11"/>
  <c r="AF9" i="11"/>
  <c r="AE9" i="11"/>
  <c r="AD9" i="11"/>
  <c r="AK8" i="11"/>
  <c r="AJ8" i="11"/>
  <c r="AI8" i="11"/>
  <c r="AH8" i="11"/>
  <c r="AG8" i="11"/>
  <c r="AF8" i="11"/>
  <c r="AE8" i="11"/>
  <c r="AE7" i="11" s="1"/>
  <c r="AD8" i="11"/>
  <c r="AD7" i="11" s="1"/>
  <c r="AC7" i="11"/>
  <c r="M7" i="11"/>
  <c r="L7" i="11"/>
  <c r="K7" i="11"/>
  <c r="J7" i="11"/>
  <c r="I7" i="11"/>
  <c r="H7" i="11"/>
  <c r="G7" i="11"/>
  <c r="F7" i="11"/>
  <c r="E7" i="11"/>
  <c r="AO41" i="15" l="1"/>
  <c r="AO45" i="15"/>
  <c r="AO49" i="15"/>
  <c r="AO53" i="15"/>
  <c r="AH7" i="11"/>
  <c r="AO39" i="15"/>
  <c r="AO43" i="15"/>
  <c r="AO47" i="15"/>
  <c r="AP47" i="15" s="1"/>
  <c r="AO51" i="15"/>
  <c r="AP51" i="15" s="1"/>
  <c r="AH8" i="15"/>
  <c r="AI8" i="15"/>
  <c r="AJ8" i="15"/>
  <c r="AO9" i="15"/>
  <c r="AY9" i="15" s="1"/>
  <c r="AO11" i="15"/>
  <c r="AP11" i="15" s="1"/>
  <c r="AO13" i="15"/>
  <c r="AP13" i="15" s="1"/>
  <c r="AO15" i="15"/>
  <c r="AO17" i="15"/>
  <c r="AO19" i="15"/>
  <c r="AP19" i="15" s="1"/>
  <c r="AO21" i="15"/>
  <c r="AO23" i="15"/>
  <c r="AO25" i="15"/>
  <c r="AO27" i="15"/>
  <c r="AO29" i="15"/>
  <c r="AO31" i="15"/>
  <c r="AO33" i="15"/>
  <c r="AO35" i="15"/>
  <c r="AO37" i="15"/>
  <c r="AL25" i="11"/>
  <c r="AL29" i="11"/>
  <c r="AM29" i="11" s="1"/>
  <c r="AP15" i="15"/>
  <c r="AP17" i="15"/>
  <c r="AP21" i="15"/>
  <c r="AP23" i="15"/>
  <c r="AP25" i="15"/>
  <c r="AP27" i="15"/>
  <c r="AP29" i="15"/>
  <c r="AP31" i="15"/>
  <c r="AP33" i="15"/>
  <c r="AP35" i="15"/>
  <c r="AP37" i="15"/>
  <c r="AP39" i="15"/>
  <c r="AP41" i="15"/>
  <c r="AP43" i="15"/>
  <c r="AP45" i="15"/>
  <c r="AP49" i="15"/>
  <c r="AP53" i="15"/>
  <c r="AO16" i="15"/>
  <c r="AP16" i="15" s="1"/>
  <c r="AO18" i="15"/>
  <c r="AP18" i="15" s="1"/>
  <c r="AO20" i="15"/>
  <c r="AP20" i="15" s="1"/>
  <c r="AO22" i="15"/>
  <c r="AP22" i="15" s="1"/>
  <c r="AO24" i="15"/>
  <c r="AP24" i="15" s="1"/>
  <c r="AO26" i="15"/>
  <c r="AP26" i="15" s="1"/>
  <c r="AO28" i="15"/>
  <c r="AP28" i="15" s="1"/>
  <c r="AO30" i="15"/>
  <c r="AP30" i="15" s="1"/>
  <c r="AO32" i="15"/>
  <c r="AP32" i="15" s="1"/>
  <c r="AO34" i="15"/>
  <c r="AP34" i="15" s="1"/>
  <c r="AO36" i="15"/>
  <c r="AP36" i="15" s="1"/>
  <c r="AO38" i="15"/>
  <c r="AP38" i="15" s="1"/>
  <c r="AO40" i="15"/>
  <c r="AP40" i="15" s="1"/>
  <c r="AO42" i="15"/>
  <c r="AP42" i="15" s="1"/>
  <c r="AO44" i="15"/>
  <c r="AP44" i="15" s="1"/>
  <c r="AO46" i="15"/>
  <c r="AP46" i="15" s="1"/>
  <c r="AO48" i="15"/>
  <c r="AP48" i="15" s="1"/>
  <c r="AO50" i="15"/>
  <c r="AP50" i="15" s="1"/>
  <c r="AO52" i="15"/>
  <c r="AP52" i="15" s="1"/>
  <c r="AO10" i="15"/>
  <c r="AP10" i="15" s="1"/>
  <c r="AO12" i="15"/>
  <c r="AP12" i="15" s="1"/>
  <c r="AO14" i="15"/>
  <c r="AP14" i="15" s="1"/>
  <c r="AL26" i="11"/>
  <c r="AL27" i="11"/>
  <c r="AL28" i="11"/>
  <c r="AM28" i="11" s="1"/>
  <c r="AM25" i="11"/>
  <c r="AM26" i="11"/>
  <c r="AM27" i="11"/>
  <c r="AL30" i="11"/>
  <c r="AM30" i="11" s="1"/>
  <c r="AL31" i="11"/>
  <c r="AM31" i="11" s="1"/>
  <c r="AL8" i="11"/>
  <c r="AM8" i="11" s="1"/>
  <c r="AL9" i="11"/>
  <c r="AM9" i="11" s="1"/>
  <c r="AL10" i="11"/>
  <c r="AM10" i="11" s="1"/>
  <c r="AL11" i="11"/>
  <c r="AM11" i="11" s="1"/>
  <c r="AL12" i="11"/>
  <c r="AM12" i="11" s="1"/>
  <c r="AL13" i="11"/>
  <c r="AM13" i="11" s="1"/>
  <c r="AL14" i="11"/>
  <c r="AM14" i="11" s="1"/>
  <c r="AL15" i="11"/>
  <c r="AM15" i="11" s="1"/>
  <c r="AL16" i="11"/>
  <c r="AM16" i="11" s="1"/>
  <c r="AL17" i="11"/>
  <c r="AM17" i="11" s="1"/>
  <c r="AL18" i="11"/>
  <c r="AM18" i="11" s="1"/>
  <c r="AL19" i="11"/>
  <c r="AM19" i="11" s="1"/>
  <c r="AL20" i="11"/>
  <c r="AM20" i="11" s="1"/>
  <c r="AL21" i="11"/>
  <c r="AM21" i="11" s="1"/>
  <c r="AL22" i="11"/>
  <c r="AM22" i="11" s="1"/>
  <c r="AL23" i="11"/>
  <c r="AM23" i="11" s="1"/>
  <c r="AL24" i="11"/>
  <c r="AM24" i="11" s="1"/>
  <c r="AP9" i="15" l="1"/>
  <c r="AX9" i="15"/>
  <c r="AZ9" i="15"/>
  <c r="AX15" i="11"/>
  <c r="AZ15" i="11"/>
  <c r="AY15" i="11"/>
  <c r="AX14" i="11"/>
  <c r="AZ14" i="11"/>
  <c r="AY14" i="11"/>
  <c r="AX13" i="11"/>
  <c r="AZ13" i="11"/>
  <c r="AY13" i="11"/>
  <c r="AX12" i="11"/>
  <c r="AZ12" i="11"/>
  <c r="AY12" i="11"/>
  <c r="AX11" i="11"/>
  <c r="AZ11" i="11"/>
  <c r="AY11" i="11"/>
  <c r="AX10" i="11"/>
  <c r="AZ10" i="11"/>
  <c r="AY10" i="11"/>
  <c r="AX9" i="11"/>
  <c r="AZ9" i="11"/>
  <c r="AY9" i="11"/>
  <c r="AX8" i="11"/>
  <c r="AZ8" i="11"/>
  <c r="AY8" i="11"/>
  <c r="AL27" i="9"/>
  <c r="AK27" i="9"/>
  <c r="AJ27" i="9"/>
  <c r="AI27" i="9"/>
  <c r="AH27" i="9"/>
  <c r="AG27" i="9"/>
  <c r="AF27" i="9"/>
  <c r="AE27" i="9"/>
  <c r="AL26" i="9"/>
  <c r="AK26" i="9"/>
  <c r="AJ26" i="9"/>
  <c r="AI26" i="9"/>
  <c r="AH26" i="9"/>
  <c r="AG26" i="9"/>
  <c r="AF26" i="9"/>
  <c r="AE26" i="9"/>
  <c r="AL25" i="9"/>
  <c r="AK25" i="9"/>
  <c r="AJ25" i="9"/>
  <c r="AI25" i="9"/>
  <c r="AH25" i="9"/>
  <c r="AG25" i="9"/>
  <c r="AF25" i="9"/>
  <c r="AE25" i="9"/>
  <c r="AL24" i="9"/>
  <c r="AK24" i="9"/>
  <c r="AJ24" i="9"/>
  <c r="AI24" i="9"/>
  <c r="AH24" i="9"/>
  <c r="AG24" i="9"/>
  <c r="AF24" i="9"/>
  <c r="AE24" i="9"/>
  <c r="AL23" i="9"/>
  <c r="AK23" i="9"/>
  <c r="AJ23" i="9"/>
  <c r="AI23" i="9"/>
  <c r="AH23" i="9"/>
  <c r="AG23" i="9"/>
  <c r="AF23" i="9"/>
  <c r="AE23" i="9"/>
  <c r="AL22" i="9"/>
  <c r="AK22" i="9"/>
  <c r="AJ22" i="9"/>
  <c r="AI22" i="9"/>
  <c r="AH22" i="9"/>
  <c r="AG22" i="9"/>
  <c r="AF22" i="9"/>
  <c r="AE22" i="9"/>
  <c r="AL21" i="9"/>
  <c r="AK21" i="9"/>
  <c r="AJ21" i="9"/>
  <c r="AI21" i="9"/>
  <c r="AH21" i="9"/>
  <c r="AG21" i="9"/>
  <c r="AF21" i="9"/>
  <c r="AE21" i="9"/>
  <c r="AL20" i="9"/>
  <c r="AK20" i="9"/>
  <c r="AJ20" i="9"/>
  <c r="AI20" i="9"/>
  <c r="AH20" i="9"/>
  <c r="AG20" i="9"/>
  <c r="AF20" i="9"/>
  <c r="AE20" i="9"/>
  <c r="AL19" i="9"/>
  <c r="AK19" i="9"/>
  <c r="AJ19" i="9"/>
  <c r="AI19" i="9"/>
  <c r="AH19" i="9"/>
  <c r="AG19" i="9"/>
  <c r="AF19" i="9"/>
  <c r="AE19" i="9"/>
  <c r="AL18" i="9"/>
  <c r="AK18" i="9"/>
  <c r="AJ18" i="9"/>
  <c r="AI18" i="9"/>
  <c r="AH18" i="9"/>
  <c r="AG18" i="9"/>
  <c r="AF18" i="9"/>
  <c r="AE18" i="9"/>
  <c r="AL17" i="9"/>
  <c r="AK17" i="9"/>
  <c r="AJ17" i="9"/>
  <c r="AI17" i="9"/>
  <c r="AH17" i="9"/>
  <c r="AG17" i="9"/>
  <c r="AF17" i="9"/>
  <c r="AE17" i="9"/>
  <c r="AL16" i="9"/>
  <c r="AK16" i="9"/>
  <c r="AJ16" i="9"/>
  <c r="AI16" i="9"/>
  <c r="AH16" i="9"/>
  <c r="AG16" i="9"/>
  <c r="AF16" i="9"/>
  <c r="AE16" i="9"/>
  <c r="AL15" i="9"/>
  <c r="AK15" i="9"/>
  <c r="AJ15" i="9"/>
  <c r="AI15" i="9"/>
  <c r="AH15" i="9"/>
  <c r="AG15" i="9"/>
  <c r="AF15" i="9"/>
  <c r="AE15" i="9"/>
  <c r="AL14" i="9"/>
  <c r="AK14" i="9"/>
  <c r="AJ14" i="9"/>
  <c r="AI14" i="9"/>
  <c r="AH14" i="9"/>
  <c r="AG14" i="9"/>
  <c r="AF14" i="9"/>
  <c r="AE14" i="9"/>
  <c r="AL13" i="9"/>
  <c r="AK13" i="9"/>
  <c r="AJ13" i="9"/>
  <c r="AI13" i="9"/>
  <c r="AH13" i="9"/>
  <c r="AG13" i="9"/>
  <c r="AF13" i="9"/>
  <c r="AE13" i="9"/>
  <c r="AL12" i="9"/>
  <c r="AK12" i="9"/>
  <c r="AJ12" i="9"/>
  <c r="AI12" i="9"/>
  <c r="AH12" i="9"/>
  <c r="AG12" i="9"/>
  <c r="AF12" i="9"/>
  <c r="AE12" i="9"/>
  <c r="AL11" i="9"/>
  <c r="AK11" i="9"/>
  <c r="AJ11" i="9"/>
  <c r="AI11" i="9"/>
  <c r="AH11" i="9"/>
  <c r="AG11" i="9"/>
  <c r="AF11" i="9"/>
  <c r="AE11" i="9"/>
  <c r="AL10" i="9"/>
  <c r="AK10" i="9"/>
  <c r="AJ10" i="9"/>
  <c r="AI10" i="9"/>
  <c r="AH10" i="9"/>
  <c r="AG10" i="9"/>
  <c r="AF10" i="9"/>
  <c r="AE10" i="9"/>
  <c r="AL9" i="9"/>
  <c r="AK9" i="9"/>
  <c r="AJ9" i="9"/>
  <c r="AI9" i="9"/>
  <c r="AH9" i="9"/>
  <c r="AG9" i="9"/>
  <c r="AF9" i="9"/>
  <c r="AE9" i="9"/>
  <c r="AL8" i="9"/>
  <c r="AK8" i="9"/>
  <c r="AJ8" i="9"/>
  <c r="AI8" i="9"/>
  <c r="AI7" i="9" s="1"/>
  <c r="AH8" i="9"/>
  <c r="AG8" i="9"/>
  <c r="AF8" i="9"/>
  <c r="AE8" i="9"/>
  <c r="AE7" i="9" s="1"/>
  <c r="AD7" i="9"/>
  <c r="O7" i="9"/>
  <c r="M7" i="9"/>
  <c r="L7" i="9"/>
  <c r="K7" i="9"/>
  <c r="J7" i="9"/>
  <c r="I7" i="9"/>
  <c r="H7" i="9"/>
  <c r="G7" i="9"/>
  <c r="F7" i="9"/>
  <c r="E7" i="9"/>
  <c r="AY22" i="9" l="1"/>
  <c r="AM25" i="9"/>
  <c r="AY25" i="9"/>
  <c r="AZ22" i="9"/>
  <c r="AZ25" i="9"/>
  <c r="AX25" i="9"/>
  <c r="AF7" i="9"/>
  <c r="AZ21" i="9"/>
  <c r="AZ27" i="9"/>
  <c r="AM24" i="9"/>
  <c r="AX24" i="9" s="1"/>
  <c r="AM8" i="9"/>
  <c r="AN8" i="9" s="1"/>
  <c r="AM9" i="9"/>
  <c r="AN9" i="9" s="1"/>
  <c r="AM10" i="9"/>
  <c r="AN10" i="9" s="1"/>
  <c r="AM11" i="9"/>
  <c r="AN11" i="9" s="1"/>
  <c r="AM12" i="9"/>
  <c r="AN12" i="9" s="1"/>
  <c r="AM13" i="9"/>
  <c r="AN13" i="9" s="1"/>
  <c r="AM14" i="9"/>
  <c r="AN14" i="9" s="1"/>
  <c r="AM15" i="9"/>
  <c r="AN15" i="9" s="1"/>
  <c r="AM16" i="9"/>
  <c r="AN16" i="9" s="1"/>
  <c r="AM17" i="9"/>
  <c r="AN17" i="9" s="1"/>
  <c r="AM18" i="9"/>
  <c r="AN18" i="9" s="1"/>
  <c r="AM19" i="9"/>
  <c r="AN19" i="9" s="1"/>
  <c r="AM20" i="9"/>
  <c r="AN20" i="9" s="1"/>
  <c r="AM21" i="9"/>
  <c r="AX21" i="9" s="1"/>
  <c r="AM22" i="9"/>
  <c r="AX22" i="9" s="1"/>
  <c r="AN25" i="9"/>
  <c r="AM26" i="9"/>
  <c r="AN26" i="9" s="1"/>
  <c r="AM27" i="9"/>
  <c r="AN27" i="9" s="1"/>
  <c r="AN21" i="9"/>
  <c r="AN22" i="9"/>
  <c r="AM23" i="9"/>
  <c r="AN23" i="9" s="1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X23" i="9" l="1"/>
  <c r="AZ24" i="9"/>
  <c r="AY27" i="9"/>
  <c r="AN24" i="9"/>
  <c r="AY24" i="9"/>
  <c r="AY21" i="9"/>
  <c r="AX26" i="9"/>
  <c r="AX27" i="9"/>
  <c r="AZ26" i="9"/>
  <c r="AZ23" i="9"/>
  <c r="AY26" i="9"/>
  <c r="AY23" i="9"/>
  <c r="AY19" i="9"/>
  <c r="AY17" i="9"/>
  <c r="AY15" i="9"/>
  <c r="AY13" i="9"/>
  <c r="AY11" i="9"/>
  <c r="AY9" i="9"/>
  <c r="AX9" i="9"/>
  <c r="AZ20" i="9"/>
  <c r="AZ19" i="9"/>
  <c r="AZ18" i="9"/>
  <c r="AZ17" i="9"/>
  <c r="AZ16" i="9"/>
  <c r="AZ15" i="9"/>
  <c r="AZ14" i="9"/>
  <c r="AZ13" i="9"/>
  <c r="AZ12" i="9"/>
  <c r="AZ11" i="9"/>
  <c r="AZ10" i="9"/>
  <c r="AZ9" i="9"/>
  <c r="AY20" i="9"/>
  <c r="AY18" i="9"/>
  <c r="AY16" i="9"/>
  <c r="AY14" i="9"/>
  <c r="AY12" i="9"/>
  <c r="AY10" i="9"/>
  <c r="AY8" i="9"/>
  <c r="AX8" i="9"/>
  <c r="AX20" i="9"/>
  <c r="AX19" i="9"/>
  <c r="AX18" i="9"/>
  <c r="AX17" i="9"/>
  <c r="AX16" i="9"/>
  <c r="AX15" i="9"/>
  <c r="AX14" i="9"/>
  <c r="AX13" i="9"/>
  <c r="AX12" i="9"/>
  <c r="AX11" i="9"/>
  <c r="AX10" i="9"/>
  <c r="AZ8" i="9"/>
  <c r="AX9" i="7" l="1"/>
  <c r="AY9" i="7"/>
  <c r="AZ9" i="7"/>
  <c r="BA9" i="7" s="1"/>
  <c r="AX10" i="7"/>
  <c r="AY10" i="7"/>
  <c r="AZ10" i="7"/>
  <c r="AX11" i="7"/>
  <c r="AY11" i="7"/>
  <c r="AZ11" i="7"/>
  <c r="BA11" i="7" s="1"/>
  <c r="AX12" i="7"/>
  <c r="AY12" i="7"/>
  <c r="AZ12" i="7"/>
  <c r="AX13" i="7"/>
  <c r="AY13" i="7"/>
  <c r="AZ13" i="7"/>
  <c r="BA13" i="7" s="1"/>
  <c r="AZ8" i="7"/>
  <c r="AY8" i="7"/>
  <c r="AX8" i="7"/>
  <c r="AS9" i="7"/>
  <c r="AT9" i="7"/>
  <c r="AU9" i="7"/>
  <c r="AV9" i="7"/>
  <c r="AS10" i="7"/>
  <c r="AT10" i="7"/>
  <c r="AU10" i="7"/>
  <c r="AV10" i="7"/>
  <c r="AS11" i="7"/>
  <c r="AT11" i="7"/>
  <c r="AU11" i="7"/>
  <c r="AV11" i="7"/>
  <c r="AS12" i="7"/>
  <c r="AT12" i="7"/>
  <c r="AU12" i="7"/>
  <c r="AV12" i="7"/>
  <c r="AS13" i="7"/>
  <c r="AT13" i="7"/>
  <c r="AU13" i="7"/>
  <c r="AV13" i="7"/>
  <c r="AU8" i="7"/>
  <c r="AV8" i="7"/>
  <c r="AT8" i="7"/>
  <c r="L7" i="7"/>
  <c r="M7" i="7"/>
  <c r="N7" i="7"/>
  <c r="BA8" i="7" l="1"/>
  <c r="BA12" i="7"/>
  <c r="BA10" i="7"/>
  <c r="AB12" i="6" l="1"/>
  <c r="AF12" i="6"/>
  <c r="AG12" i="6"/>
  <c r="AH12" i="6"/>
  <c r="AI12" i="6"/>
  <c r="AB13" i="6"/>
  <c r="AF13" i="6"/>
  <c r="AG13" i="6"/>
  <c r="AH13" i="6"/>
  <c r="AI13" i="6"/>
  <c r="AB14" i="6"/>
  <c r="AF14" i="6"/>
  <c r="AG14" i="6"/>
  <c r="AH14" i="6"/>
  <c r="AI14" i="6"/>
  <c r="AB15" i="6"/>
  <c r="AF15" i="6"/>
  <c r="AG15" i="6"/>
  <c r="AH15" i="6"/>
  <c r="AI15" i="6"/>
  <c r="AB16" i="6"/>
  <c r="AF16" i="6"/>
  <c r="AG16" i="6"/>
  <c r="AH16" i="6"/>
  <c r="AI16" i="6"/>
  <c r="AB17" i="6"/>
  <c r="AF17" i="6"/>
  <c r="AG17" i="6"/>
  <c r="AH17" i="6"/>
  <c r="AI17" i="6"/>
  <c r="AB18" i="6"/>
  <c r="AF18" i="6"/>
  <c r="AG18" i="6"/>
  <c r="AH18" i="6"/>
  <c r="AI18" i="6"/>
  <c r="AB19" i="6"/>
  <c r="AF19" i="6"/>
  <c r="AG19" i="6"/>
  <c r="AH19" i="6"/>
  <c r="AI19" i="6"/>
  <c r="AB20" i="6"/>
  <c r="AF20" i="6"/>
  <c r="AG20" i="6"/>
  <c r="AH20" i="6"/>
  <c r="AI20" i="6"/>
  <c r="AB21" i="6"/>
  <c r="AF21" i="6"/>
  <c r="AG21" i="6"/>
  <c r="AH21" i="6"/>
  <c r="AI21" i="6"/>
  <c r="AJ14" i="6" l="1"/>
  <c r="AK14" i="6" s="1"/>
  <c r="AJ21" i="6"/>
  <c r="AK21" i="6" s="1"/>
  <c r="AJ17" i="6"/>
  <c r="AK17" i="6" s="1"/>
  <c r="AJ15" i="6"/>
  <c r="AK15" i="6" s="1"/>
  <c r="AJ19" i="6"/>
  <c r="AK19" i="6" s="1"/>
  <c r="AJ18" i="6"/>
  <c r="AK18" i="6" s="1"/>
  <c r="AJ16" i="6"/>
  <c r="AK16" i="6" s="1"/>
  <c r="AJ13" i="6"/>
  <c r="AK13" i="6" s="1"/>
  <c r="AJ12" i="6"/>
  <c r="AK12" i="6" s="1"/>
  <c r="AJ20" i="6"/>
  <c r="AK20" i="6" s="1"/>
  <c r="AY12" i="6" l="1"/>
  <c r="AZ13" i="6"/>
  <c r="AX15" i="6"/>
  <c r="AY16" i="6"/>
  <c r="AZ17" i="6"/>
  <c r="AX19" i="6"/>
  <c r="AY20" i="6"/>
  <c r="AZ21" i="6"/>
  <c r="AZ12" i="6"/>
  <c r="AX14" i="6"/>
  <c r="AY15" i="6"/>
  <c r="AZ16" i="6"/>
  <c r="AX18" i="6"/>
  <c r="AY19" i="6"/>
  <c r="AZ20" i="6"/>
  <c r="AX13" i="6"/>
  <c r="AY14" i="6"/>
  <c r="AZ15" i="6"/>
  <c r="AX17" i="6"/>
  <c r="AY18" i="6"/>
  <c r="AZ19" i="6"/>
  <c r="AX21" i="6"/>
  <c r="AX12" i="6"/>
  <c r="AY13" i="6"/>
  <c r="AZ14" i="6"/>
  <c r="AX16" i="6"/>
  <c r="AY17" i="6"/>
  <c r="AZ18" i="6"/>
  <c r="AX20" i="6"/>
  <c r="AY21" i="6"/>
  <c r="J7" i="7"/>
  <c r="K7" i="6" l="1"/>
  <c r="M7" i="6"/>
  <c r="AA7" i="6"/>
  <c r="AW8" i="7" l="1"/>
  <c r="AS8" i="7"/>
  <c r="AB9" i="6"/>
  <c r="AB11" i="6"/>
  <c r="AB10" i="6"/>
  <c r="AB8" i="6"/>
  <c r="AB7" i="6" l="1"/>
  <c r="E7" i="7"/>
  <c r="F7" i="7"/>
  <c r="G7" i="7"/>
  <c r="H7" i="7"/>
  <c r="I7" i="7"/>
  <c r="K7" i="7"/>
  <c r="AS7" i="7"/>
  <c r="J7" i="6" l="1"/>
  <c r="AF9" i="6"/>
  <c r="AG9" i="6"/>
  <c r="AH9" i="6"/>
  <c r="AI9" i="6"/>
  <c r="AF11" i="6"/>
  <c r="AG11" i="6"/>
  <c r="AH11" i="6"/>
  <c r="AI11" i="6"/>
  <c r="AF10" i="6"/>
  <c r="AG10" i="6"/>
  <c r="AH10" i="6"/>
  <c r="AI10" i="6"/>
  <c r="F7" i="6"/>
  <c r="G7" i="6"/>
  <c r="H7" i="6"/>
  <c r="I7" i="6"/>
  <c r="E7" i="6"/>
  <c r="AW13" i="7"/>
  <c r="AW12" i="7"/>
  <c r="AW11" i="7"/>
  <c r="AW10" i="7"/>
  <c r="AW9" i="7"/>
  <c r="AW7" i="7" s="1"/>
  <c r="AI8" i="6"/>
  <c r="AH8" i="6"/>
  <c r="AG8" i="6"/>
  <c r="AF8" i="6"/>
  <c r="AV7" i="7" l="1"/>
  <c r="AC7" i="6"/>
  <c r="BB9" i="7"/>
  <c r="BB10" i="7"/>
  <c r="BB11" i="7"/>
  <c r="BB13" i="7"/>
  <c r="BB8" i="7"/>
  <c r="BB12" i="7"/>
  <c r="AJ9" i="6"/>
  <c r="AK9" i="6" s="1"/>
  <c r="AF7" i="6"/>
  <c r="AJ8" i="6"/>
  <c r="AK8" i="6" s="1"/>
  <c r="AJ10" i="6"/>
  <c r="AK10" i="6" s="1"/>
  <c r="AJ11" i="6"/>
  <c r="AK11" i="6" s="1"/>
  <c r="AY9" i="6" l="1"/>
  <c r="AY10" i="6"/>
  <c r="AX8" i="6"/>
  <c r="AZ9" i="6"/>
  <c r="AZ11" i="6"/>
  <c r="AZ10" i="6"/>
  <c r="AY11" i="6"/>
  <c r="AZ8" i="6"/>
  <c r="AX9" i="6"/>
  <c r="AX11" i="6"/>
  <c r="AX10" i="6"/>
  <c r="AY8" i="6"/>
</calcChain>
</file>

<file path=xl/sharedStrings.xml><?xml version="1.0" encoding="utf-8"?>
<x:sst xmlns:x="http://schemas.openxmlformats.org/spreadsheetml/2006/main" count="502" uniqueCount="224">
  <x:si>
    <x:t>1 курс</x:t>
  </x:si>
  <x:si>
    <x:t>1 семестр</x:t>
  </x:si>
  <x:si>
    <x:t>№ п/п</x:t>
  </x:si>
  <x:si>
    <x:t>П.І.Б.</x:t>
  </x:si>
  <x:si>
    <x:t>Комерч</x:t>
  </x:si>
  <x:si>
    <x:t>Группа</x:t>
  </x:si>
  <x:si>
    <x:t>Ср. бал 1 семестр</x:t>
  </x:si>
  <x:si>
    <x:t>Ср.балл</x:t>
  </x:si>
  <x:si>
    <x:t>оценок «отлично»</x:t>
  </x:si>
  <x:si>
    <x:t>оценок «хорошо»</x:t>
  </x:si>
  <x:si>
    <x:t>оценок «удовлетворительно»</x:t>
  </x:si>
  <x:si>
    <x:t>Всего оценок</x:t>
  </x:si>
  <x:si>
    <x:t>% оценок «отлично»</x:t>
  </x:si>
  <x:si>
    <x:t>ПМК/ІСПИТ</x:t>
  </x:si>
  <x:si>
    <x:t>ПМК</x:t>
  </x:si>
  <x:si>
    <x:t>Іспит</x:t>
  </x:si>
  <x:si>
    <x:t>СЕРЕДНІЙ БАЛ ПО ПРЕДМ,</x:t>
  </x:si>
  <x:si>
    <x:t>ИТОГИ</x:t>
  </x:si>
  <x:si>
    <x:t>Абсолютная успеваемость</x:t>
  </x:si>
  <x:si>
    <x:t>Качественная успеваемость</x:t>
  </x:si>
  <x:si>
    <x:t>ІСПИТ</x:t>
  </x:si>
  <x:si>
    <x:t>Финан</x:t>
  </x:si>
  <x:si>
    <x:t>Ср. бал 2 семестр</x:t>
  </x:si>
  <x:si>
    <x:t>2 семестр</x:t>
  </x:si>
  <x:si>
    <x:t>Ср. бал 3 семестр</x:t>
  </x:si>
  <x:si>
    <x:t>3 семестр</x:t>
  </x:si>
  <x:si>
    <x:t>2 курс</x:t>
  </x:si>
  <x:si>
    <x:t>ВИКЛАДАЧ</x:t>
  </x:si>
  <x:si>
    <x:t>Кількість годин</x:t>
  </x:si>
  <x:si>
    <x:t>Тип дисципліни</x:t>
  </x:si>
  <x:si>
    <x:t>СЕРЕДНІЙ БАЛ</x:t>
  </x:si>
  <x:si>
    <x:t>Аналіз успішності студентів</x:t>
  </x:si>
  <x:si>
    <x:t>Ср. бал 4 семестр</x:t>
  </x:si>
  <x:si>
    <x:t>Кількість годин на семестр</x:t>
  </x:si>
  <x:si>
    <x:t>Всього годин за навчальний рік</x:t>
  </x:si>
  <x:si>
    <x:t>4 семестр</x:t>
  </x:si>
  <x:si>
    <x:t>Ср. бал 5 семестр</x:t>
  </x:si>
  <x:si>
    <x:t>Ср. бал 6 семестр</x:t>
  </x:si>
  <x:si>
    <x:t>3 курс</x:t>
  </x:si>
  <x:si>
    <x:t>5 семестр</x:t>
  </x:si>
  <x:si>
    <x:t>6 семестр</x:t>
  </x:si>
  <x:si>
    <x:t>Видавнича справа і технічне редагування Сисоєва Ю.А.</x:t>
  </x:si>
  <x:si>
    <x:t>Технологія фотореєстраційних процесів Грабовський Є.М.</x:t>
  </x:si>
  <x:si>
    <x:t>Додрукарське опрацювання інформації  Назарова С.О.</x:t>
  </x:si>
  <x:si>
    <x:t>Системи перетворення та обробки інформації у видавничій справі  Пандорін О.К., Грабовський Є.М.</x:t>
  </x:si>
  <x:si>
    <x:t>Політологія Коротков Д.С.</x:t>
  </x:si>
  <x:si>
    <x:t>Соціологія і психологія Мажник Н.І.</x:t>
  </x:si>
  <x:si>
    <x:t>Основи проектування Web-видань                  Молчанов В.П.</x:t>
  </x:si>
  <x:si>
    <x:t>Українська  мова (за професійним спрямуванням) Казимир І.І.</x:t>
  </x:si>
  <x:si>
    <x:t>Філософія  Коротков Д.Ю.</x:t>
  </x:si>
  <x:si>
    <x:t>Технології ООП Бондар І.О.</x:t>
  </x:si>
  <x:si>
    <x:t>Ср. бал1 семестр</x:t>
  </x:si>
  <x:si>
    <x:t>Ср. бал2 семестр</x:t>
  </x:si>
  <x:si>
    <x:t>Ср. бал3 семестр</x:t>
  </x:si>
  <x:si>
    <x:t>7 семестр</x:t>
  </x:si>
  <x:si>
    <x:t>8 семестр</x:t>
  </x:si>
  <x:si>
    <x:t>Ср. бал 7 семестр</x:t>
  </x:si>
  <x:si>
    <x:t>Ср. бал 8 семестр</x:t>
  </x:si>
  <x:si>
    <x:t>Виробнича практика</x:t>
  </x:si>
  <x:si>
    <x:t>Комп'ютерні мережі та захист інформації</x:t>
  </x:si>
  <x:si>
    <x:t>Основи підприємницької діяльності Кривобок К.В.</x:t>
  </x:si>
  <x:si>
    <x:t>Технологія WEB-дизайну Молчанов В.П.</x:t>
  </x:si>
  <x:si>
    <x:t>Економічна теорія Пивавар І.В.</x:t>
  </x:si>
  <x:si>
    <x:t>Материалознавство Дитиненко С.О.</x:t>
  </x:si>
  <x:si>
    <x:t>Междисциплінарний курсовий проект Сисоєва Ю.А.</x:t>
  </x:si>
  <x:si>
    <x:t>Технологічні процеси видавничо-поліграфічної справи Оленич М.М.</x:t>
  </x:si>
  <x:si>
    <x:t>Тримірне моделювання Гаврилов В.П.</x:t>
  </x:si>
  <x:si>
    <x:t>Додрукарське опрацювання інформації Назарова С.О.</x:t>
  </x:si>
  <x:si>
    <x:t>6.04.122.012.18.01</x:t>
  </x:si>
  <x:si>
    <x:t>Інформатика Бринза Н.О.</x:t>
  </x:si>
  <x:si>
    <x:t>Вища математика Воронін А.В.</x:t>
  </x:si>
  <x:si>
    <x:t>К</x:t>
  </x:si>
  <x:si>
    <x:t>Технології паралельного програмування Аксак Н.Г.</x:t>
  </x:si>
  <x:si>
    <x:t>Комп'ютерні мережі Мінухін С.В.</x:t>
  </x:si>
  <x:si>
    <x:t>Веб-технології та веб-дизайн Алексієв В.О.</x:t>
  </x:si>
  <x:si>
    <x:t>Моделювання інформаційних систем Беседовський О.М.</x:t>
  </x:si>
  <x:si>
    <x:t>Видавнича справа і технічне редагування Андрющенко Т.Ю.</x:t>
  </x:si>
  <x:si>
    <x:t>Видавничо-поліграфічні матеріали Дитиненко С.О.</x:t>
  </x:si>
  <x:si>
    <x:t>Основи проектування Web-видань Молчанов В.П.</x:t>
  </x:si>
  <x:si>
    <x:t>Іноземна мова (за професійним спрямуванням)</x:t>
  </x:si>
  <x:si>
    <x:t>Майнор або вільний майнор</x:t>
  </x:si>
  <x:si>
    <x:t>6.04.051.100.19.01</x:t>
  </x:si>
  <x:si>
    <x:t>6.04.121.012.19.01</x:t>
  </x:si>
  <x:si>
    <x:t>6.04.122.012.19.01</x:t>
  </x:si>
  <x:si>
    <x:t>6.04.125.012.19.01</x:t>
  </x:si>
  <x:si>
    <x:t>6.04.186.012.19.01</x:t>
  </x:si>
  <x:si>
    <x:t>Навчальна дисципліна технологічного спрямування</x:t>
  </x:si>
  <x:si>
    <x:t>Бочарнікова Дар`я Романівна</x:t>
  </x:si>
  <x:si>
    <x:t>Віксман Марія Олександрівна</x:t>
  </x:si>
  <x:si>
    <x:t>Дорошок Владислав Олегович</x:t>
  </x:si>
  <x:si>
    <x:t>Касьяненко Катерина Дмитрівна</x:t>
  </x:si>
  <x:si>
    <x:t>Косенко Максим Олександрович</x:t>
  </x:si>
  <x:si>
    <x:t>Кравцова Анастасія Миколаївна</x:t>
  </x:si>
  <x:si>
    <x:t>Маленко Олександр Олегович</x:t>
  </x:si>
  <x:si>
    <x:t>Матвіїва Інеса Анатоліївна</x:t>
  </x:si>
  <x:si>
    <x:t>Мєсєчко Олег Денисович</x:t>
  </x:si>
  <x:si>
    <x:t>Рябокобила Роман Олегович</x:t>
  </x:si>
  <x:si>
    <x:t>Солопіхіна Карина Віталіївна</x:t>
  </x:si>
  <x:si>
    <x:t>Навчальна практика Університетська освіта Сєрова І.А.</x:t>
  </x:si>
  <x:si>
    <x:t>Українська мова (за професійним спрямуванням) Карікова Н.М.</x:t>
  </x:si>
  <x:si>
    <x:t>Андрющенко Михайло Андрійович</x:t>
  </x:si>
  <x:si>
    <x:t>Богданов Владислав Олександрович</x:t>
  </x:si>
  <x:si>
    <x:t>Бур'ян Богдан Сергійович</x:t>
  </x:si>
  <x:si>
    <x:t>Веретенніков Сергій Сергійович</x:t>
  </x:si>
  <x:si>
    <x:t>Константинов Владислав Ігорович</x:t>
  </x:si>
  <x:si>
    <x:t xml:space="preserve">Коржевих Вероніка Ігорівна </x:t>
  </x:si>
  <x:si>
    <x:t>Коцюба Вячеслав Васильович</x:t>
  </x:si>
  <x:si>
    <x:t>Крижановський Максим Михайлович</x:t>
  </x:si>
  <x:si>
    <x:t>Лещенко Андрій Сергійович</x:t>
  </x:si>
  <x:si>
    <x:t>Муржа Дмитро Юрійович</x:t>
  </x:si>
  <x:si>
    <x:t>Роздайбіда Олег Юрійович</x:t>
  </x:si>
  <x:si>
    <x:t>Стеценко Руслан Тімурович</x:t>
  </x:si>
  <x:si>
    <x:t>Стеценко Максим Тімурович</x:t>
  </x:si>
  <x:si>
    <x:t>Чайкін Віктор Владиславович</x:t>
  </x:si>
  <x:si>
    <x:t>Якість програмного забезпечення та тестування Ушакова І.О.</x:t>
  </x:si>
  <x:si>
    <x:t>Об`єктно-орієнтоване програмування Гриньов Д.В.</x:t>
  </x:si>
  <x:si>
    <x:t xml:space="preserve">
Веб-технології та веб-дизайн Алексієв В.О.</x:t>
  </x:si>
  <x:si>
    <x:t xml:space="preserve"> Системне програмування Голубничий Д.Ю.</x:t>
  </x:si>
  <x:si>
    <x:t xml:space="preserve">Гайворонський Михайло Володимирович </x:t>
  </x:si>
  <x:si>
    <x:t>Дробот Олександр Олександрович</x:t>
  </x:si>
  <x:si>
    <x:t xml:space="preserve">Єршова Анна Олександрівна </x:t>
  </x:si>
  <x:si>
    <x:t>Кальченко Ілля Євгенович</x:t>
  </x:si>
  <x:si>
    <x:t>Колеснік Іван Валерійович</x:t>
  </x:si>
  <x:si>
    <x:t xml:space="preserve">Моісеєнко Лія Олександрівна </x:t>
  </x:si>
  <x:si>
    <x:t>Онищенко Богдан Петрович</x:t>
  </x:si>
  <x:si>
    <x:t>Павленко Максим Русланович</x:t>
  </x:si>
  <x:si>
    <x:t>Полозюк Сергій Володимирович</x:t>
  </x:si>
  <x:si>
    <x:t>Соколов Ростислав Артурович</x:t>
  </x:si>
  <x:si>
    <x:t>Степаненко Сергій Олексійович</x:t>
  </x:si>
  <x:si>
    <x:t>Циганко Олександр Сергійович</x:t>
  </x:si>
  <x:si>
    <x:t>Методи та засоби коп'ютерних обчислень Корабльов М.М.</x:t>
  </x:si>
  <x:si>
    <x:t xml:space="preserve"> Моделювання систем та методи оптимізацій Задачин В.М.</x:t>
  </x:si>
  <x:si>
    <x:t>Системний аналіз та проектування інформаційних систем Ушакова І.О.</x:t>
  </x:si>
  <x:si>
    <x:t>Основи математичного моделювання Мілов О.В.</x:t>
  </x:si>
  <x:si>
    <x:t>Комплексні системи захисту інформації Корольов Р.В.</x:t>
  </x:si>
  <x:si>
    <x:t>Основи криптографічного захисту  Мілов О.В.</x:t>
  </x:si>
  <x:si>
    <x:t>Основи побудови та захисту сучасних операційних систем Погасій С.С.</x:t>
  </x:si>
  <x:si>
    <x:t>Організація і забезпечення баз даних Мілевський С.В.</x:t>
  </x:si>
  <x:si>
    <x:t xml:space="preserve">Андріянов Олександр Олександрович </x:t>
  </x:si>
  <x:si>
    <x:t xml:space="preserve">Будицька Тетяна Віталіївна </x:t>
  </x:si>
  <x:si>
    <x:t xml:space="preserve">Дробот Андрій Васильович </x:t>
  </x:si>
  <x:si>
    <x:t xml:space="preserve">Кругляк Володимир Сергійович </x:t>
  </x:si>
  <x:si>
    <x:t xml:space="preserve">Німченко Анастасія Євгеніївна </x:t>
  </x:si>
  <x:si>
    <x:t xml:space="preserve">Плотнікова Єлизавета Сергіївна </x:t>
  </x:si>
  <x:si>
    <x:t xml:space="preserve">Рудєв Владислав Віталійович </x:t>
  </x:si>
  <x:si>
    <x:t xml:space="preserve">Хмельницький Даниїл Олександрович </x:t>
  </x:si>
  <x:si>
    <x:t>Ковальчук Аліна Ігорівна</x:t>
  </x:si>
  <x:si>
    <x:t>Економіка та менеджмент бізнесу Кривобок К.В.</x:t>
  </x:si>
  <x:si>
    <x:t xml:space="preserve"> Соціальна та економічна історія України Свинаренко Н.О.</x:t>
  </x:si>
  <x:si>
    <x:t>Тренінг з основ управління IT-проектами Плеханова Г.О., Плоха О.Б.</x:t>
  </x:si>
  <x:si>
    <x:t xml:space="preserve">Виробнича практика </x:t>
  </x:si>
  <x:si>
    <x:t>Алгоритми та структури даних Колгатін О.Г.</x:t>
  </x:si>
  <x:si>
    <x:t>Сучасні JAVA-технології  Поляков А.О.</x:t>
  </x:si>
  <x:si>
    <x:t>Комплексний курсовий проект з проектування</x:t>
  </x:si>
  <x:si>
    <x:t>Технології БД Лосєв М.Ю.</x:t>
  </x:si>
  <x:si>
    <x:t>Інтелектуальна власність Хвостенко В.С.</x:t>
  </x:si>
  <x:si>
    <x:t>Технології розробки та тестування програмного забезпечення Золотарьова І.О.</x:t>
  </x:si>
  <x:si>
    <x:t>Макроекономіка Бріль М.С.</x:t>
  </x:si>
  <x:si>
    <x:t>Тренінг-курс Безпека життєдіяльності Безсонний В.Л.</x:t>
  </x:si>
  <x:si>
    <x:t>Теорія ймовірностей і математична статистика Воронін А.В.</x:t>
  </x:si>
  <x:si>
    <x:t xml:space="preserve">Іноземна мова (за професійним спрямуванням) </x:t>
  </x:si>
  <x:si>
    <x:t xml:space="preserve">Соціальна та економічна історія України Мацюцький В.М. </x:t>
  </x:si>
  <x:si>
    <x:t>Філософія Потоцька Ю.І.</x:t>
  </x:si>
  <x:si>
    <x:t>Мікроекономіка Литвиненко А.В.</x:t>
  </x:si>
  <x:si>
    <x:t>Програмування графіки Бурдаєв В.П.</x:t>
  </x:si>
  <x:si>
    <x:t>Управління IT проектами Плоха О.Б.</x:t>
  </x:si>
  <x:si>
    <x:t>Інженерія програмного забезпечення Золотарьова І.О.</x:t>
  </x:si>
  <x:si>
    <x:t>Виробнича практика Коц Г.П.</x:t>
  </x:si>
  <x:si>
    <x:t>Захист систем електронної комерції та мультисервісних систем Погасій С.С.</x:t>
  </x:si>
  <x:si>
    <x:t>BLOCKCHAINE: основи та приклади застосування Шматко О.В.</x:t>
  </x:si>
  <x:si>
    <x:t>Організація та інформаційне забезпечення управлінської діяльності Томах В.В.</x:t>
  </x:si>
  <x:si>
    <x:t>Забезпечення інформаційної безпеки Євсеєв С.П.</x:t>
  </x:si>
  <x:si>
    <x:t>Технологічна практика Грабовський Є.М.</x:t>
  </x:si>
  <x:si>
    <x:t>Междисциплінарний курсовий проект ІІІ курсу</x:t>
  </x:si>
  <x:si>
    <x:t>Обладнання видавничо-поліграфічного виробництва Грабовський Є.М.</x:t>
  </x:si>
  <x:si>
    <x:t>Системи керування вмістом (CMS) Хорошевська І.О.</x:t>
  </x:si>
  <x:si>
    <x:t>Технології розробки Web-ресурсів Молчанов В.П.</x:t>
  </x:si>
  <x:si>
    <x:t>Паралельні та розподільні обчислення Аксак Н.Г.</x:t>
  </x:si>
  <x:si>
    <x:t>Іноземна мова академічної та професійної комунікації</x:t>
  </x:si>
  <x:si>
    <x:t>Безпека програм та даних Євсеєв С.П.</x:t>
  </x:si>
  <x:si>
    <x:t>Мобільні технології Поляков А.О.</x:t>
  </x:si>
  <x:si>
    <x:t>Програмування інтернет Парфьонов Ю.Е.</x:t>
  </x:si>
  <x:si>
    <x:t>Мельтюхов Богдан Максимович</x:t>
  </x:si>
  <x:si>
    <x:t>Програмування для мобільних пристроїв Поляков А.О.</x:t>
  </x:si>
  <x:si>
    <x:t xml:space="preserve">Іноземна мова академічної та професійної комунікації </x:t>
  </x:si>
  <x:si>
    <x:t>Розподілені та паралельні обчислення Мінухін С.В.</x:t>
  </x:si>
  <x:si>
    <x:t>Системи штучного інтелекту Задачин В.М.</x:t>
  </x:si>
  <x:si>
    <x:t>Веб-програмування Ткачов А.М.</x:t>
  </x:si>
  <x:si>
    <x:t>Захист інформації Євсеєв С.П.</x:t>
  </x:si>
  <x:si>
    <x:t>Основи Смарт-контрактів Євсеєв С.П.</x:t>
  </x:si>
  <x:si>
    <x:t>Технологічний захист інформації: Курсовий проект</x:t>
  </x:si>
  <x:si>
    <x:t>Основи технічного захисту інформації Корольов Р.В.</x:t>
  </x:si>
  <x:si>
    <x:t>Організаційне забезпечення захисту інформації Ткачов А.М.</x:t>
  </x:si>
  <x:si>
    <x:t>Основи стеганографічного захисту інформації Корольов Р.В.</x:t>
  </x:si>
  <x:si>
    <x:t>Безпека в DEVOPS Алексієв В.О.</x:t>
  </x:si>
  <x:si>
    <x:t xml:space="preserve"> Проектування баз даних та баз знань Гордєєв А.С.</x:t>
  </x:si>
  <x:si>
    <x:t>Междисциплінарний курсовий проект ІV курсу</x:t>
  </x:si>
  <x:si>
    <x:t>Управління конфліктами Писаревська Г.І.</x:t>
  </x:si>
  <x:si>
    <x:t>Розробка WEB-додатків Пандорін О.К.</x:t>
  </x:si>
  <x:si>
    <x:t>Технології електронного видавництва Хорошевська І.О.</x:t>
  </x:si>
  <x:si>
    <x:t>7семестр</x:t>
  </x:si>
  <x:si>
    <x:t>8семестр</x:t>
  </x:si>
  <x:si>
    <x:t>Тренінг-курс "Основи охорони праці" Безсонний В.Л.</x:t>
  </x:si>
  <x:si>
    <x:t>Технології прогмування  Поляков А.О.</x:t>
  </x:si>
  <x:si>
    <x:t>Архітектура та проектування програмного забезпечення Золотарьова І.О.</x:t>
  </x:si>
  <x:si>
    <x:t>Комплексний тренінг Ушакова І.О.</x:t>
  </x:si>
  <x:si>
    <x:t>Переддипломна практика</x:t>
  </x:si>
  <x:si>
    <x:t>Дипломний проект</x:t>
  </x:si>
  <x:si>
    <x:t>ТехнологіЇ тестування ПЗ Скорін Ю.І.</x:t>
  </x:si>
  <x:si>
    <x:t>Крос-платформне програмування Поляков А.О.</x:t>
  </x:si>
  <x:si>
    <x:t>Комплексний тренінг Знахур Л.В.</x:t>
  </x:si>
  <x:si>
    <x:t>ОСНОВИ РОЗРОБКИ ДЕЦЕНТРАЛІЗОВАНИХ ЗАСТОСУВАНЬ (DECENTRALIZED APPLICATIONS (DAPPS)) Корольов Р.В.</x:t>
  </x:si>
  <x:si>
    <x:t>Безпека банківських систем Євсеєв С.П.</x:t>
  </x:si>
  <x:si>
    <x:t>Комплексний тренінг Король О.Г.</x:t>
  </x:si>
  <x:si>
    <x:t>Мультимедійні технології Грабовський Є.М.</x:t>
  </x:si>
  <x:si>
    <x:t>Комплексний тренінг Бережна О.Б., Браткевич В.В.</x:t>
  </x:si>
  <x:si>
    <x:t>A, %</x:t>
  </x:si>
  <x:si>
    <x:t>B.%</x:t>
  </x:si>
  <x:si>
    <x:t>C.%</x:t>
  </x:si>
  <x:si>
    <x:t>D,%</x:t>
  </x:si>
  <x:si>
    <x:t>E,%</x:t>
  </x:si>
  <x:si>
    <x:t>Відм</x:t>
  </x:si>
  <x:si>
    <x:t>Добре</x:t>
  </x:si>
  <x:si>
    <x:t>Задов</x:t>
  </x:si>
  <x:si>
    <x:t xml:space="preserve">Template</x:t>
  </x:si>
  <x:si>
    <x:t xml:space="preserve">@hideAll
@printer Dialogue
@camera zoom:0 offset:0,0 roll:0 time:0
@showUI BedroomUI
@set mapStage=1
@if talkMode&lt;3
@set talkMode=0
@endif
@if "questFlowerStart &amp;&amp; !questFlowerEnd"
	@goto FlowerQuest.CheckState
@endif
# Continue
@stop</x:t>
  </x:si>
  <x:si>
    <x:t xml:space="preserve">@set talkMode=1
@if "questFlower_part3_FlowerTake"
	@goto .FlowerTook
@endif
@if "!haveTheKey"
	@goto .NeedTheKey
@endif
{name}: {0}[skipInput]
</x:t>
  </x:si>
  <x:si>
    <x:t xml:space="preserve">@choice {0} goto:.OpenCage
</x:t>
  </x:si>
  <x:si>
    <x:t xml:space="preserve">@choice {0} goto:Library
</x:t>
  </x:si>
  <x:si>
    <x:t xml:space="preserve">@stop
# OpenCage
@sfx OpenCage fade:0.5 loop:false
@set questFlower_part3_FlowerTake=true
@set haveTheFlower=true
@set haveTheKey=false
@set talkMode=3
{name}: {0}[i]{1}
</x:t>
  </x:si>
  <x:si>
    <x:t xml:space="preserve"/>
  </x:si>
  <x:si>
    <x:t xml:space="preserve">
@goto Library
# NeedTheKey
{name}: {0}[i]
</x:t>
  </x:si>
  <x:si>
    <x:t xml:space="preserve">
@goto Library
# FlowerTook
{name}: {0}[i]
</x:t>
  </x:si>
  <x:si>
    <x:t xml:space="preserve">
@goto Library</x:t>
  </x:si>
  <x:si>
    <x:t xml:space="preserve">Arguments</x:t>
  </x:si>
  <x:si>
    <x:t xml:space="preserve">I have a key!</x:t>
  </x:si>
  <x:si>
    <x:t xml:space="preserve">"Use the key"</x:t>
  </x:si>
  <x:si>
    <x:t xml:space="preserve">"I won't to use key"</x:t>
  </x:si>
  <x:si>
    <x:t xml:space="preserve">Ops key, is broken</x:t>
  </x:si>
  <x:si>
    <x:t xml:space="preserve">, but i have a Rose!</x:t>
  </x:si>
  <x:si>
    <x:t xml:space="preserve">I need the key!</x:t>
  </x:si>
  <x:si>
    <x:t xml:space="preserve">I took all from there!</x:t>
  </x:si>
  <x:si>
    <x:t xml:space="preserve">;--------------------------------------------------------------------
# CheckState
@if "questFlowerStart &amp;&amp; !questFlower_part1_KingTalk &amp;&amp; mapStage==1"
@goto King.Quest_Flower_Part_1
@endif
@if "questFlower_part1_KingTalk &amp;&amp; !questFlower_part2_QueenTalk &amp;&amp; mapStage==2"
@goto Queen.Quest_Flower_Part_2
@endif
@if "questFlower_part3_FlowerTake &amp;&amp; !questFlower_part4_YourDialogue &amp;&amp; mapStage==2"
@goto YourselfDialogue.Quest_Flower_Part_4
@endif
@if "questFlower_part4_YourDialogue &amp;&amp; !questFlower_part5_Gift &amp;&amp; mapStage==1"
@goto King.Quest_Flower_Part_5
@endif
@if "questFlower_part5_Gift"
@set questFlowerEnd=true
@endif
@goto .Back
@stop
;--------------------------------------------------------------------
# Back
@if mapStage==1
@goto Bedroom.Continue
@endif
@if mapStage==2
@goto Wardrobe.Continue
@endif
@if mapStage==3
@goto Library.Continue
@endif
@stop
;--------------------------------------------------------------------
# Answer
{0}[skipInput]
</x:t>
  </x:si>
  <x:si>
    <x:t xml:space="preserve">@choice {0} goto:.AnswerYourself
</x:t>
  </x:si>
  <x:si>
    <x:t xml:space="preserve">@choice {0} goto:.AnswerKing
</x:t>
  </x:si>
  <x:si>
    <x:t xml:space="preserve">@choice {0} goto:.AnswerQueen
</x:t>
  </x:si>
  <x:si>
    <x:t xml:space="preserve">@stop
# AnswerYourself
@set kingSpeech=2
@set queenSpeech=2
@goto King.Continue_Quest_Flower_Part_5
# AnswerKing
@set kingSpeech=1
@set queenSpeech=2
@goto King.Continue_Quest_Flower_Part_5
# AnswerQueen
@set kingSpeech=2
@set queenSpeech=1
@goto King.Continue_Quest_Flower_Part_5</x:t>
  </x:si>
  <x:si>
    <x:t xml:space="preserve">Take the gift</x:t>
  </x:si>
  <x:si>
    <x:t xml:space="preserve">"Take Yourself the Rose"</x:t>
  </x:si>
  <x:si>
    <x:t xml:space="preserve">"Take King the Rose"</x:t>
  </x:si>
  <x:si>
    <x:t xml:space="preserve">"Take Queen the Rose"</x:t>
  </x:si>
  <x:si>
    <x:t xml:space="preserve">;------------------Start-------------------------
@if "kingSpeech==0"
	@goto .NextTime
@endif
@if "kingSpeech==1"
	@goto .MyBoy
@endif
@if "kingSpeech==2"
	@goto .DontTalk
@endif
@stop
;------------------------------------------------
# Quest_Flower_Part_1
@set talkMode=2
@back Bedroom id:Bedroom
@hideUI BedroomUI
@char k
@sfx HelloThere fade:0.5 loop:false
k: {0}[i]{1}[i]
</x:t>
  </x:si>
  <x:si>
    <x:t xml:space="preserve">{0}
</x:t>
  </x:si>
  <x:si>
    <x:t xml:space="preserve">{name}: {0}[i]{1}
</x:t>
  </x:si>
  <x:si>
    <x:t xml:space="preserve">k: {0}[i]{1}
</x:t>
  </x:si>
  <x:si>
    <x:t xml:space="preserve">{name}: {0}
</x:t>
  </x:si>
  <x:si>
    <x:t xml:space="preserve">
@char k visible:false
@hide Bedroom
@set questFlower_part1_KingTalk=true
@goto Bedroom
;------------------------------------------------
# Quest_Flower_Part_5
@set talkMode=2
@back Bedroom id:Bedroom
@hideUI BedroomUI
@char k
@char q
@sfx HelloThere fade:0.5 loop:false
k: {0}[i]
</x:t>
  </x:si>
  <x:si>
    <x:t xml:space="preserve">q: {0}
</x:t>
  </x:si>
  <x:si>
    <x:t xml:space="preserve">@goto FlowerQuest.Answer
@stop
# Continue_Quest_Flower_Part_5
@set haveTheFlower=false
@char q visible:false
@char k visible:false
@hide Bedroom
@set questFlower_part5_Gift=true
@goto Bedroom
;------------------------------------------------
# NextTime
@set talkMode=1
k: {0}
</x:t>
  </x:si>
  <x:si>
    <x:t xml:space="preserve">
@goto Bedroom
;------------------------------------------------
# MyBoy
@set talkMode=1
k: {0}
</x:t>
  </x:si>
  <x:si>
    <x:t xml:space="preserve">
@goto Bedroom
;------------------------------------------------
# DontTalk
@set talkMode=1
k: {0}
</x:t>
  </x:si>
  <x:si>
    <x:t xml:space="preserve">
@goto Bedroom</x:t>
  </x:si>
  <x:si>
    <x:t xml:space="preserve">For the honor!</x:t>
  </x:si>
  <x:si>
    <x:t xml:space="preserve"> Sunrise wake upping us. </x:t>
  </x:si>
  <x:si>
    <x:t xml:space="preserve">I Have big dick.</x:t>
  </x:si>
  <x:si>
    <x:t xml:space="preserve">Incredible </x:t>
  </x:si>
  <x:si>
    <x:t xml:space="preserve"> I want to see!</x:t>
  </x:si>
  <x:si>
    <x:t xml:space="preserve">Sure? Maybe later</x:t>
  </x:si>
  <x:si>
    <x:t xml:space="preserve">,see ya!</x:t>
  </x:si>
  <x:si>
    <x:t xml:space="preserve">For the honor my king :)</x:t>
  </x:si>
  <x:si>
    <x:t xml:space="preserve">I'm going to Queen.</x:t>
  </x:si>
  <x:si>
    <x:t xml:space="preserve">Ou you see us. We there </x:t>
  </x:si>
  <x:si>
    <x:t xml:space="preserve">yes we there my kingt.</x:t>
  </x:si>
  <x:si>
    <x:t xml:space="preserve">I glad too see you</x:t>
  </x:si>
  <x:si>
    <x:t xml:space="preserve">Next time. Find Queen, maybe in Wardrobe Room.</x:t>
  </x:si>
  <x:si>
    <x:t xml:space="preserve">You my hero i know, I saw some things togniht.</x:t>
  </x:si>
  <x:si>
    <x:t xml:space="preserve">I won't to talk with you.</x:t>
  </x:si>
  <x:si>
    <x:t xml:space="preserve">@hideAll
@printer Dialogue
@camera zoom:0 offset:0,0 roll:0 time:0
@showUI LibraryUI
@set mapStage=3
@if talkMode&lt;3
@set talkMode=0
@endif
@if "questFlowerStart &amp;&amp; !questFlowerEnd"
	@goto FlowerQuest.CheckState
@endif
# Continue
@stop</x:t>
  </x:si>
  <x:si>
    <x:t xml:space="preserve">@hideAll
@camera zoom:0 offset:0,0 roll:0 time:0
@hideUI BedroomUI
@showUI MapUI
@stop</x:t>
  </x:si>
  <x:si>
    <x:t xml:space="preserve">@if "mapStage==1"
	@hideUI BedroomUI
@endif
@if "mapStage==2"
	@hideUI WardrobeUI
@endif
@if "mapStage==3"
	@hideUI LibraryUI
@endif
@goto Map</x:t>
  </x:si>
  <x:si>
    <x:t xml:space="preserve">;------------------Start-------------------------
@if "queenSpeech==0"
	@goto .NextTime
@endif
@if "queenSpeech==1"
	@goto .MyBoy
@endif
@if "queenSpeech==2"
	@goto .DontTalk
@endif
@stop
;------------------------------------------------
# Quest_Flower_Part_2
@set talkMode=2
@back Wardrobe id:Wardrobe
@hideUI WardrobeUI
@char q
@sfx HelloThere fade:0.5 loop:false
q: {0}
</x:t>
  </x:si>
  <x:si>
    <x:t xml:space="preserve">{name}: {0}
</x:t>
  </x:si>
  <x:si>
    <x:t xml:space="preserve">q: {0}[i]{1}
</x:t>
  </x:si>
  <x:si>
    <x:t xml:space="preserve">
@set miniGameStage=true
@showUI MiniGameUI
{name}: {0}[skipInput]
</x:t>
  </x:si>
  <x:si>
    <x:t xml:space="preserve">@wait 30
@set hide_MiniGame=false
@hideUI MiniGameUI
q: {0}
</x:t>
  </x:si>
  <x:si>
    <x:t xml:space="preserve">
@char q visible:false
@hide Wardrobe
@set questFlower_part2_QueenTalk=true
@set haveTheKey=true
@goto Wardrobe
;------------------------------------------------
# NextTime
@set talkMode=1
q: {0}
</x:t>
  </x:si>
  <x:si>
    <x:t xml:space="preserve">
@goto Wardrobe
;------------------------------------------------
# MyBoy
@set talkMode=1
q: {0}
</x:t>
  </x:si>
  <x:si>
    <x:t xml:space="preserve">
@goto Wardrobe
;------------------------------------------------
# DontTalk
@set talkMode=1
q: {0}
</x:t>
  </x:si>
  <x:si>
    <x:t xml:space="preserve">
@goto Wardrobe</x:t>
  </x:si>
  <x:si>
    <x:t xml:space="preserve">Hello sir {name}</x:t>
  </x:si>
  <x:si>
    <x:t xml:space="preserve">Hello my queen!</x:t>
  </x:si>
  <x:si>
    <x:t xml:space="preserve">Can you help me?) </x:t>
  </x:si>
  <x:si>
    <x:t xml:space="preserve"> Please, put jewelry on me.</x:t>
  </x:si>
  <x:si>
    <x:t xml:space="preserve">Seams Easy</x:t>
  </x:si>
  <x:si>
    <x:t xml:space="preserve">Thanks you my sir. take this gift from me. This is key of flower.</x:t>
  </x:si>
  <x:si>
    <x:t xml:space="preserve">I'll get the flower. My way to the library.</x:t>
  </x:si>
  <x:si>
    <x:t xml:space="preserve">Next time. Find Flower use the key, maybe in Library Room.</x:t>
  </x:si>
  <x:si>
    <x:t xml:space="preserve">I've got a special outfit for you, so come over tonight and try it on.</x:t>
  </x:si>
  <x:si>
    <x:t xml:space="preserve">@hideUI BedroomUI
@hideUI WardrobeUI
@hideUI LibraryUI
@showUI MyHeroUI
@bgm MainMusic volume:0.5
@printer Dialogue
{name}: {0}[i]{1}
</x:t>
  </x:si>
  <x:si>
    <x:t xml:space="preserve">@input name summary:{0}
</x:t>
  </x:si>
  <x:si>
    <x:t xml:space="preserve">@stop
{name}: {0}
</x:t>
  </x:si>
  <x:si>
    <x:t xml:space="preserve">
@char k
{name}: {0}
</x:t>
  </x:si>
  <x:si>
    <x:t xml:space="preserve">k: {0}
</x:t>
  </x:si>
  <x:si>
    <x:t xml:space="preserve">
@set playerInput=true
@set questFlowerStart=true
@goto Bedroom</x:t>
  </x:si>
  <x:si>
    <x:t xml:space="preserve">Oh, I'm sleeping?</x:t>
  </x:si>
  <x:si>
    <x:t xml:space="preserve"> My name ...</x:t>
  </x:si>
  <x:si>
    <x:t xml:space="preserve">"Input your name!"</x:t>
  </x:si>
  <x:si>
    <x:t xml:space="preserve">My name is {name}.</x:t>
  </x:si>
  <x:si>
    <x:t xml:space="preserve">Goodmorning my King!!!.</x:t>
  </x:si>
  <x:si>
    <x:t xml:space="preserve">Hello my knight, sir {name}.</x:t>
  </x:si>
  <x:si>
    <x:t xml:space="preserve">@hideAll
@printer Dialogue
@camera zoom:0 offset:0,0 roll:0 time:0
@showUI WardrobeUI
@set mapStage=2
@if talkMode&lt;3
@set talkMode=0
@endif
@if "questFlowerStart &amp;&amp; !questFlowerEnd"
	@goto FlowerQuest.CheckState
@endif
# Continue
@stop</x:t>
  </x:si>
  <x:si>
    <x:t xml:space="preserve"># Quest_Flower_Part_4
{name}: {0}
</x:t>
  </x:si>
  <x:si>
    <x:t xml:space="preserve">@set questFlower_part4_YourDialogue=true
@goto Wardrobe</x:t>
  </x:si>
  <x:si>
    <x:t xml:space="preserve">I'm a loser :(((.</x:t>
  </x:si>
  <x:si>
    <x:t xml:space="preserve">@hideAll
@printer Dialogue
@camera zoom:0 offset:0,0 roll:0 time:0
@showUI BedroomUI
@set mapStage=1
@if talkMode&lt;3
@set talkMode=0
@endif
@if "questFlowerStart &amp;&amp; !questFlowerEnd"
	@goto FlowerQuest.CheckState
@endif
# Continue
@stop</x:t>
  </x:si>
  <x:si>
    <x:t xml:space="preserve">@set talkMode=1
@if "questFlower_part3_FlowerTake"
	@goto .FlowerTook
@endif
@if "!haveTheKey"
	@goto .NeedTheKey
@endif
{name}: {0}[skipInput]
</x:t>
  </x:si>
  <x:si>
    <x:t xml:space="preserve">@choice {0} goto:.OpenCage
</x:t>
  </x:si>
  <x:si>
    <x:t xml:space="preserve">@choice {0} goto:Library
</x:t>
  </x:si>
  <x:si>
    <x:t xml:space="preserve">@stop
# OpenCage
@sfx OpenCage fade:0.5 loop:false
@set questFlower_part3_FlowerTake=true
@set haveTheFlower=true
@set haveTheKey=false
@set talkMode=3
{name}: {0}[i]{1}
</x:t>
  </x:si>
  <x:si>
    <x:t xml:space="preserve">
@goto Library
# NeedTheKey
{name}: {0}[i]
</x:t>
  </x:si>
  <x:si>
    <x:t xml:space="preserve">
@goto Library
# FlowerTook
{name}: {0}[i]
</x:t>
  </x:si>
  <x:si>
    <x:t xml:space="preserve">
@goto Library</x:t>
  </x:si>
  <x:si>
    <x:t xml:space="preserve">;--------------------------------------------------------------------
# CheckState
@if "questFlowerStart &amp;&amp; !questFlower_part1_KingTalk &amp;&amp; mapStage==1"
@goto King.Quest_Flower_Part_1
@endif
@if "questFlower_part1_KingTalk &amp;&amp; !questFlower_part2_QueenTalk &amp;&amp; mapStage==2"
@goto Queen.Quest_Flower_Part_2
@endif
@if "questFlower_part3_FlowerTake &amp;&amp; !questFlower_part4_YourDialogue &amp;&amp; mapStage==2"
@goto YourselfDialogue.Quest_Flower_Part_4
@endif
@if "questFlower_part4_YourDialogue &amp;&amp; !questFlower_part5_Gift &amp;&amp; mapStage==1"
@goto King.Quest_Flower_Part_5
@endif
@if "questFlower_part5_Gift"
@set questFlowerEnd=true
@endif
@goto .Back
@stop
;--------------------------------------------------------------------
# Back
@if mapStage==1
@goto Bedroom.Continue
@endif
@if mapStage==2
@goto Wardrobe.Continue
@endif
@if mapStage==3
@goto Library.Continue
@endif
@stop
;--------------------------------------------------------------------
# Answer
{0}[skipInput]
</x:t>
  </x:si>
  <x:si>
    <x:t xml:space="preserve">@choice {0} goto:.AnswerYourself
</x:t>
  </x:si>
  <x:si>
    <x:t xml:space="preserve">@choice {0} goto:.AnswerKing
</x:t>
  </x:si>
  <x:si>
    <x:t xml:space="preserve">@choice {0} goto:.AnswerQueen
</x:t>
  </x:si>
  <x:si>
    <x:t xml:space="preserve">@stop
# AnswerYourself
@set kingSpeech=2
@set queenSpeech=2
@goto King.Continue_Quest_Flower_Part_5
# AnswerKing
@set kingSpeech=1
@set queenSpeech=2
@goto King.Continue_Quest_Flower_Part_5
# AnswerQueen
@set kingSpeech=2
@set queenSpeech=1
@goto King.Continue_Quest_Flower_Part_5</x:t>
  </x:si>
  <x:si>
    <x:t xml:space="preserve">;------------------Start-------------------------
@if "kingSpeech==0"
	@goto .NextTime
@endif
@if "kingSpeech==1"
	@goto .MyBoy
@endif
@if "kingSpeech==2"
	@goto .DontTalk
@endif
@stop
;------------------------------------------------
# Quest_Flower_Part_1
@set talkMode=2
@back Bedroom id:Bedroom
@hideUI BedroomUI
@char k
@sfx HelloThere fade:0.5 loop:false
k: {0}[i]{1}[i]
</x:t>
  </x:si>
  <x:si>
    <x:t xml:space="preserve">{0}
</x:t>
  </x:si>
  <x:si>
    <x:t xml:space="preserve">{name}: {0}[i]{1}
</x:t>
  </x:si>
  <x:si>
    <x:t xml:space="preserve">k: {0}[i]{1}
</x:t>
  </x:si>
  <x:si>
    <x:t xml:space="preserve">{name}: {0}
</x:t>
  </x:si>
  <x:si>
    <x:t xml:space="preserve">
@char k visible:false
@hide Bedroom
@set questFlower_part1_KingTalk=true
@goto Bedroom
;------------------------------------------------
# Quest_Flower_Part_5
@set talkMode=2
@back Bedroom id:Bedroom
@hideUI BedroomUI
@char k
@char q
@sfx HelloThere fade:0.5 loop:false
k: {0}[i]
</x:t>
  </x:si>
  <x:si>
    <x:t xml:space="preserve">q: {0}
</x:t>
  </x:si>
  <x:si>
    <x:t xml:space="preserve">@goto FlowerQuest.Answer
@stop
# Continue_Quest_Flower_Part_5
@set haveTheFlower=false
@char q visible:false
@char k visible:false
@hide Bedroom
@set questFlower_part5_Gift=true
@goto Bedroom
;------------------------------------------------
# NextTime
@set talkMode=1
k: {0}
</x:t>
  </x:si>
  <x:si>
    <x:t xml:space="preserve">
@goto Bedroom
;------------------------------------------------
# MyBoy
@set talkMode=1
k: {0}
</x:t>
  </x:si>
  <x:si>
    <x:t xml:space="preserve">
@goto Bedroom
;------------------------------------------------
# DontTalk
@set talkMode=1
k: {0}
</x:t>
  </x:si>
  <x:si>
    <x:t xml:space="preserve">
@goto Bedroom</x:t>
  </x:si>
  <x:si>
    <x:t xml:space="preserve">@hideAll
@printer Dialogue
@camera zoom:0 offset:0,0 roll:0 time:0
@showUI LibraryUI
@set mapStage=3
@if talkMode&lt;3
@set talkMode=0
@endif
@if "questFlowerStart &amp;&amp; !questFlowerEnd"
	@goto FlowerQuest.CheckState
@endif
# Continue
@stop</x:t>
  </x:si>
  <x:si>
    <x:t xml:space="preserve">@hideAll
@camera zoom:0 offset:0,0 roll:0 time:0
@hideUI BedroomUI
@showUI MapUI
@stop</x:t>
  </x:si>
  <x:si>
    <x:t xml:space="preserve">@if "mapStage==1"
	@hideUI BedroomUI
@endif
@if "mapStage==2"
	@hideUI WardrobeUI
@endif
@if "mapStage==3"
	@hideUI LibraryUI
@endif
@goto Map</x:t>
  </x:si>
  <x:si>
    <x:t xml:space="preserve">;------------------Start-------------------------
@if "queenSpeech==0"
	@goto .NextTime
@endif
@if "queenSpeech==1"
	@goto .MyBoy
@endif
@if "queenSpeech==2"
	@goto .DontTalk
@endif
@stop
;------------------------------------------------
# Quest_Flower_Part_2
@set talkMode=2
@back Wardrobe id:Wardrobe
@hideUI WardrobeUI
@char q
@sfx HelloThere fade:0.5 loop:false
q: {0}
</x:t>
  </x:si>
  <x:si>
    <x:t xml:space="preserve">{name}: {0}
</x:t>
  </x:si>
  <x:si>
    <x:t xml:space="preserve">q: {0}[i]{1}
</x:t>
  </x:si>
  <x:si>
    <x:t xml:space="preserve">
@set miniGameStage=true
@showUI MiniGameUI
{name}: {0}[skipInput]
</x:t>
  </x:si>
  <x:si>
    <x:t xml:space="preserve">@wait 30
@set hide_MiniGame=false
@hideUI MiniGameUI
q: {0}
</x:t>
  </x:si>
  <x:si>
    <x:t xml:space="preserve">
@char q visible:false
@hide Wardrobe
@set questFlower_part2_QueenTalk=true
@set haveTheKey=true
@goto Wardrobe
;------------------------------------------------
# NextTime
@set talkMode=1
q: {0}
</x:t>
  </x:si>
  <x:si>
    <x:t xml:space="preserve">
@goto Wardrobe
;------------------------------------------------
# MyBoy
@set talkMode=1
q: {0}
</x:t>
  </x:si>
  <x:si>
    <x:t xml:space="preserve">
@goto Wardrobe
;------------------------------------------------
# DontTalk
@set talkMode=1
q: {0}
</x:t>
  </x:si>
  <x:si>
    <x:t xml:space="preserve">
@goto Wardrobe</x:t>
  </x:si>
  <x:si>
    <x:t xml:space="preserve">@hideUI BedroomUI
@hideUI WardrobeUI
@hideUI LibraryUI
@showUI MyHeroUI
@bgm MainMusic volume:0.5
@printer Dialogue
{name}: {0}[i]{1}
</x:t>
  </x:si>
  <x:si>
    <x:t xml:space="preserve">@input name summary:{0}
</x:t>
  </x:si>
  <x:si>
    <x:t xml:space="preserve">@stop
{name}: {0}
</x:t>
  </x:si>
  <x:si>
    <x:t xml:space="preserve">
@char k
{name}: {0}
</x:t>
  </x:si>
  <x:si>
    <x:t xml:space="preserve">k: {0}
</x:t>
  </x:si>
  <x:si>
    <x:t xml:space="preserve">
@set playerInput=true
@set questFlowerStart=true
@goto Bedroom</x:t>
  </x:si>
  <x:si>
    <x:t xml:space="preserve">@hideAll
@printer Dialogue
@camera zoom:0 offset:0,0 roll:0 time:0
@showUI WardrobeUI
@set mapStage=2
@if talkMode&lt;3
@set talkMode=0
@endif
@if "questFlowerStart &amp;&amp; !questFlowerEnd"
	@goto FlowerQuest.CheckState
@endif
# Continue
@stop</x:t>
  </x:si>
  <x:si>
    <x:t xml:space="preserve"># Quest_Flower_Part_4
{name}: {0}
</x:t>
  </x:si>
  <x:si>
    <x:t xml:space="preserve">@set questFlower_part4_YourDialogue=true
@goto Wardrobe</x:t>
  </x:si>
</x:sst>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_(* #,##0.00_);_(* \(#,##0.00\);_(* \-??_);_(@_)"/>
    <numFmt numFmtId="166" formatCode="_-* #,##0.0_р_._-;\-* #,##0.0_р_._-;_-* \-??_р_._-;_-@_-"/>
  </numFmts>
  <fonts count="91" x14ac:knownFonts="1"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4"/>
      <name val="Times New Roman"/>
      <family val="1"/>
    </font>
    <font>
      <b/>
      <sz val="15"/>
      <name val="Times New Roman"/>
      <family val="1"/>
    </font>
    <font>
      <b/>
      <sz val="12"/>
      <name val="Times New Roman"/>
      <family val="1"/>
    </font>
    <font>
      <b/>
      <sz val="16"/>
      <color indexed="8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  <charset val="204"/>
    </font>
    <font>
      <sz val="9"/>
      <name val="Times New Roman"/>
      <family val="1"/>
    </font>
    <font>
      <b/>
      <sz val="8"/>
      <name val="Times New Roman"/>
      <family val="1"/>
    </font>
    <font>
      <b/>
      <i/>
      <sz val="8"/>
      <name val="Times New Roman"/>
      <family val="1"/>
    </font>
    <font>
      <sz val="12"/>
      <name val="Times New Roman"/>
      <family val="1"/>
    </font>
    <font>
      <sz val="14"/>
      <name val="Arial"/>
      <family val="2"/>
      <charset val="204"/>
    </font>
    <font>
      <sz val="14"/>
      <name val="Arial Cyr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</font>
    <font>
      <sz val="10"/>
      <name val="Arial"/>
      <family val="2"/>
      <charset val="204"/>
    </font>
    <font>
      <b/>
      <sz val="13"/>
      <name val="Times New Roman"/>
      <family val="1"/>
    </font>
    <font>
      <b/>
      <sz val="14"/>
      <name val="Times New Roman"/>
      <family val="1"/>
    </font>
    <font>
      <sz val="11"/>
      <color indexed="8"/>
      <name val="Tahoma"/>
      <family val="2"/>
      <charset val="204"/>
    </font>
    <font>
      <sz val="12"/>
      <name val="Arial"/>
      <family val="2"/>
      <charset val="204"/>
    </font>
    <font>
      <sz val="12"/>
      <color indexed="8"/>
      <name val="Tahoma"/>
      <family val="2"/>
      <charset val="204"/>
    </font>
    <font>
      <b/>
      <sz val="14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8"/>
      <name val="Times New Roman"/>
      <family val="1"/>
      <charset val="204"/>
    </font>
    <font>
      <b/>
      <sz val="22"/>
      <name val="Times New Roman"/>
      <family val="1"/>
      <charset val="204"/>
    </font>
    <font>
      <b/>
      <sz val="28"/>
      <name val="Times New Roman"/>
      <family val="1"/>
      <charset val="204"/>
    </font>
    <font>
      <b/>
      <sz val="15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20"/>
      <name val="Times New Roman"/>
      <family val="1"/>
      <charset val="204"/>
    </font>
    <font>
      <b/>
      <sz val="14"/>
      <name val="Tahoma"/>
      <family val="2"/>
      <charset val="204"/>
    </font>
    <font>
      <sz val="14"/>
      <color indexed="8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5"/>
      <color indexed="62"/>
      <name val="Calibri"/>
      <family val="2"/>
      <charset val="204"/>
      <scheme val="minor"/>
    </font>
    <font>
      <b/>
      <sz val="13"/>
      <color indexed="62"/>
      <name val="Calibri"/>
      <family val="2"/>
      <charset val="204"/>
      <scheme val="minor"/>
    </font>
    <font>
      <b/>
      <sz val="13"/>
      <color indexed="56"/>
      <name val="Calibri"/>
      <family val="2"/>
      <charset val="204"/>
      <scheme val="minor"/>
    </font>
    <font>
      <b/>
      <sz val="11"/>
      <color indexed="62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indexed="62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5"/>
      <color rgb="FFFF0000"/>
      <name val="Times New Roman"/>
      <family val="1"/>
    </font>
    <font>
      <b/>
      <sz val="15"/>
      <color theme="1"/>
      <name val="Times New Roman"/>
      <family val="1"/>
    </font>
    <font>
      <b/>
      <sz val="10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2"/>
      <name val="Tahoma"/>
      <family val="2"/>
      <charset val="204"/>
    </font>
    <font>
      <sz val="12"/>
      <color rgb="FFFF0000"/>
      <name val="Tahoma"/>
      <family val="2"/>
      <charset val="204"/>
    </font>
    <font>
      <sz val="14"/>
      <color rgb="FFFF0000"/>
      <name val="Arial"/>
      <family val="2"/>
      <charset val="204"/>
    </font>
  </fonts>
  <fills count="7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  <bgColor indexed="9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  <bgColor indexed="4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  <bgColor indexed="2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24"/>
        <bgColor indexed="44"/>
      </patternFill>
    </fill>
    <fill>
      <patternFill patternType="solid">
        <fgColor indexed="51"/>
      </patternFill>
    </fill>
    <fill>
      <patternFill patternType="solid">
        <fgColor indexed="49"/>
        <bgColor indexed="40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4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51"/>
        <bgColor indexed="13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7"/>
      </patternFill>
    </fill>
    <fill>
      <patternFill patternType="solid">
        <fgColor rgb="FFF2F2F2"/>
      </patternFill>
    </fill>
  </fills>
  <borders count="10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8"/>
      </bottom>
      <diagonal/>
    </border>
    <border>
      <left style="thin">
        <color indexed="64"/>
      </left>
      <right style="thin">
        <color indexed="64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/>
      <top style="thin">
        <color indexed="8"/>
      </top>
      <bottom style="thick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8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</borders>
  <cellStyleXfs count="2115">
    <xf numFmtId="0" fontId="0" fillId="0" borderId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3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3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3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40" borderId="0" applyNumberFormat="0" applyBorder="0" applyAlignment="0" applyProtection="0"/>
    <xf numFmtId="0" fontId="61" fillId="3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40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6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6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6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6" borderId="0" applyNumberFormat="0" applyBorder="0" applyAlignment="0" applyProtection="0"/>
    <xf numFmtId="0" fontId="61" fillId="6" borderId="0" applyNumberFormat="0" applyBorder="0" applyAlignment="0" applyProtection="0"/>
    <xf numFmtId="0" fontId="61" fillId="6" borderId="0" applyNumberFormat="0" applyBorder="0" applyAlignment="0" applyProtection="0"/>
    <xf numFmtId="0" fontId="61" fillId="6" borderId="0" applyNumberFormat="0" applyBorder="0" applyAlignment="0" applyProtection="0"/>
    <xf numFmtId="0" fontId="61" fillId="6" borderId="0" applyNumberFormat="0" applyBorder="0" applyAlignment="0" applyProtection="0"/>
    <xf numFmtId="0" fontId="61" fillId="5" borderId="0" applyNumberFormat="0" applyBorder="0" applyAlignment="0" applyProtection="0"/>
    <xf numFmtId="0" fontId="61" fillId="6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6" borderId="0" applyNumberFormat="0" applyBorder="0" applyAlignment="0" applyProtection="0"/>
    <xf numFmtId="0" fontId="61" fillId="6" borderId="0" applyNumberFormat="0" applyBorder="0" applyAlignment="0" applyProtection="0"/>
    <xf numFmtId="0" fontId="61" fillId="6" borderId="0" applyNumberFormat="0" applyBorder="0" applyAlignment="0" applyProtection="0"/>
    <xf numFmtId="0" fontId="61" fillId="6" borderId="0" applyNumberFormat="0" applyBorder="0" applyAlignment="0" applyProtection="0"/>
    <xf numFmtId="0" fontId="61" fillId="6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9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9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9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9" borderId="0" applyNumberFormat="0" applyBorder="0" applyAlignment="0" applyProtection="0"/>
    <xf numFmtId="0" fontId="61" fillId="9" borderId="0" applyNumberFormat="0" applyBorder="0" applyAlignment="0" applyProtection="0"/>
    <xf numFmtId="0" fontId="61" fillId="9" borderId="0" applyNumberFormat="0" applyBorder="0" applyAlignment="0" applyProtection="0"/>
    <xf numFmtId="0" fontId="61" fillId="9" borderId="0" applyNumberFormat="0" applyBorder="0" applyAlignment="0" applyProtection="0"/>
    <xf numFmtId="0" fontId="61" fillId="9" borderId="0" applyNumberFormat="0" applyBorder="0" applyAlignment="0" applyProtection="0"/>
    <xf numFmtId="0" fontId="61" fillId="8" borderId="0" applyNumberFormat="0" applyBorder="0" applyAlignment="0" applyProtection="0"/>
    <xf numFmtId="0" fontId="61" fillId="9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9" borderId="0" applyNumberFormat="0" applyBorder="0" applyAlignment="0" applyProtection="0"/>
    <xf numFmtId="0" fontId="61" fillId="9" borderId="0" applyNumberFormat="0" applyBorder="0" applyAlignment="0" applyProtection="0"/>
    <xf numFmtId="0" fontId="61" fillId="9" borderId="0" applyNumberFormat="0" applyBorder="0" applyAlignment="0" applyProtection="0"/>
    <xf numFmtId="0" fontId="61" fillId="9" borderId="0" applyNumberFormat="0" applyBorder="0" applyAlignment="0" applyProtection="0"/>
    <xf numFmtId="0" fontId="61" fillId="9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8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10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10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10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10" borderId="0" applyNumberFormat="0" applyBorder="0" applyAlignment="0" applyProtection="0"/>
    <xf numFmtId="0" fontId="61" fillId="10" borderId="0" applyNumberFormat="0" applyBorder="0" applyAlignment="0" applyProtection="0"/>
    <xf numFmtId="0" fontId="61" fillId="10" borderId="0" applyNumberFormat="0" applyBorder="0" applyAlignment="0" applyProtection="0"/>
    <xf numFmtId="0" fontId="61" fillId="10" borderId="0" applyNumberFormat="0" applyBorder="0" applyAlignment="0" applyProtection="0"/>
    <xf numFmtId="0" fontId="61" fillId="10" borderId="0" applyNumberFormat="0" applyBorder="0" applyAlignment="0" applyProtection="0"/>
    <xf numFmtId="0" fontId="61" fillId="3" borderId="0" applyNumberFormat="0" applyBorder="0" applyAlignment="0" applyProtection="0"/>
    <xf numFmtId="0" fontId="61" fillId="10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10" borderId="0" applyNumberFormat="0" applyBorder="0" applyAlignment="0" applyProtection="0"/>
    <xf numFmtId="0" fontId="61" fillId="10" borderId="0" applyNumberFormat="0" applyBorder="0" applyAlignment="0" applyProtection="0"/>
    <xf numFmtId="0" fontId="61" fillId="10" borderId="0" applyNumberFormat="0" applyBorder="0" applyAlignment="0" applyProtection="0"/>
    <xf numFmtId="0" fontId="61" fillId="10" borderId="0" applyNumberFormat="0" applyBorder="0" applyAlignment="0" applyProtection="0"/>
    <xf numFmtId="0" fontId="61" fillId="10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3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1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3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43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6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6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6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6" borderId="0" applyNumberFormat="0" applyBorder="0" applyAlignment="0" applyProtection="0"/>
    <xf numFmtId="0" fontId="61" fillId="16" borderId="0" applyNumberFormat="0" applyBorder="0" applyAlignment="0" applyProtection="0"/>
    <xf numFmtId="0" fontId="61" fillId="16" borderId="0" applyNumberFormat="0" applyBorder="0" applyAlignment="0" applyProtection="0"/>
    <xf numFmtId="0" fontId="61" fillId="16" borderId="0" applyNumberFormat="0" applyBorder="0" applyAlignment="0" applyProtection="0"/>
    <xf numFmtId="0" fontId="61" fillId="16" borderId="0" applyNumberFormat="0" applyBorder="0" applyAlignment="0" applyProtection="0"/>
    <xf numFmtId="0" fontId="61" fillId="15" borderId="0" applyNumberFormat="0" applyBorder="0" applyAlignment="0" applyProtection="0"/>
    <xf numFmtId="0" fontId="61" fillId="16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6" borderId="0" applyNumberFormat="0" applyBorder="0" applyAlignment="0" applyProtection="0"/>
    <xf numFmtId="0" fontId="61" fillId="16" borderId="0" applyNumberFormat="0" applyBorder="0" applyAlignment="0" applyProtection="0"/>
    <xf numFmtId="0" fontId="61" fillId="16" borderId="0" applyNumberFormat="0" applyBorder="0" applyAlignment="0" applyProtection="0"/>
    <xf numFmtId="0" fontId="61" fillId="16" borderId="0" applyNumberFormat="0" applyBorder="0" applyAlignment="0" applyProtection="0"/>
    <xf numFmtId="0" fontId="61" fillId="16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5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0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12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44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18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1" fillId="5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1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4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6" borderId="0" applyNumberFormat="0" applyBorder="0" applyAlignment="0" applyProtection="0"/>
    <xf numFmtId="0" fontId="62" fillId="16" borderId="0" applyNumberFormat="0" applyBorder="0" applyAlignment="0" applyProtection="0"/>
    <xf numFmtId="0" fontId="62" fillId="16" borderId="0" applyNumberFormat="0" applyBorder="0" applyAlignment="0" applyProtection="0"/>
    <xf numFmtId="0" fontId="62" fillId="16" borderId="0" applyNumberFormat="0" applyBorder="0" applyAlignment="0" applyProtection="0"/>
    <xf numFmtId="0" fontId="62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6" borderId="0" applyNumberFormat="0" applyBorder="0" applyAlignment="0" applyProtection="0"/>
    <xf numFmtId="0" fontId="62" fillId="16" borderId="0" applyNumberFormat="0" applyBorder="0" applyAlignment="0" applyProtection="0"/>
    <xf numFmtId="0" fontId="62" fillId="16" borderId="0" applyNumberFormat="0" applyBorder="0" applyAlignment="0" applyProtection="0"/>
    <xf numFmtId="0" fontId="62" fillId="16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5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2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2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2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22" borderId="0" applyNumberFormat="0" applyBorder="0" applyAlignment="0" applyProtection="0"/>
    <xf numFmtId="0" fontId="62" fillId="22" borderId="0" applyNumberFormat="0" applyBorder="0" applyAlignment="0" applyProtection="0"/>
    <xf numFmtId="0" fontId="62" fillId="22" borderId="0" applyNumberFormat="0" applyBorder="0" applyAlignment="0" applyProtection="0"/>
    <xf numFmtId="0" fontId="62" fillId="22" borderId="0" applyNumberFormat="0" applyBorder="0" applyAlignment="0" applyProtection="0"/>
    <xf numFmtId="0" fontId="62" fillId="22" borderId="0" applyNumberFormat="0" applyBorder="0" applyAlignment="0" applyProtection="0"/>
    <xf numFmtId="0" fontId="62" fillId="12" borderId="0" applyNumberFormat="0" applyBorder="0" applyAlignment="0" applyProtection="0"/>
    <xf numFmtId="0" fontId="62" fillId="2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22" borderId="0" applyNumberFormat="0" applyBorder="0" applyAlignment="0" applyProtection="0"/>
    <xf numFmtId="0" fontId="62" fillId="22" borderId="0" applyNumberFormat="0" applyBorder="0" applyAlignment="0" applyProtection="0"/>
    <xf numFmtId="0" fontId="62" fillId="22" borderId="0" applyNumberFormat="0" applyBorder="0" applyAlignment="0" applyProtection="0"/>
    <xf numFmtId="0" fontId="62" fillId="22" borderId="0" applyNumberFormat="0" applyBorder="0" applyAlignment="0" applyProtection="0"/>
    <xf numFmtId="0" fontId="62" fillId="2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46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23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23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23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23" borderId="0" applyNumberFormat="0" applyBorder="0" applyAlignment="0" applyProtection="0"/>
    <xf numFmtId="0" fontId="62" fillId="23" borderId="0" applyNumberFormat="0" applyBorder="0" applyAlignment="0" applyProtection="0"/>
    <xf numFmtId="0" fontId="62" fillId="23" borderId="0" applyNumberFormat="0" applyBorder="0" applyAlignment="0" applyProtection="0"/>
    <xf numFmtId="0" fontId="62" fillId="23" borderId="0" applyNumberFormat="0" applyBorder="0" applyAlignment="0" applyProtection="0"/>
    <xf numFmtId="0" fontId="62" fillId="23" borderId="0" applyNumberFormat="0" applyBorder="0" applyAlignment="0" applyProtection="0"/>
    <xf numFmtId="0" fontId="62" fillId="5" borderId="0" applyNumberFormat="0" applyBorder="0" applyAlignment="0" applyProtection="0"/>
    <xf numFmtId="0" fontId="62" fillId="23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23" borderId="0" applyNumberFormat="0" applyBorder="0" applyAlignment="0" applyProtection="0"/>
    <xf numFmtId="0" fontId="62" fillId="23" borderId="0" applyNumberFormat="0" applyBorder="0" applyAlignment="0" applyProtection="0"/>
    <xf numFmtId="0" fontId="62" fillId="23" borderId="0" applyNumberFormat="0" applyBorder="0" applyAlignment="0" applyProtection="0"/>
    <xf numFmtId="0" fontId="62" fillId="23" borderId="0" applyNumberFormat="0" applyBorder="0" applyAlignment="0" applyProtection="0"/>
    <xf numFmtId="0" fontId="62" fillId="23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2" fillId="5" borderId="0" applyNumberFormat="0" applyBorder="0" applyAlignment="0" applyProtection="0"/>
    <xf numFmtId="0" fontId="6" fillId="19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4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2" fillId="20" borderId="0" applyNumberFormat="0" applyBorder="0" applyAlignment="0" applyProtection="0"/>
    <xf numFmtId="0" fontId="6" fillId="25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2" fillId="47" borderId="0" applyNumberFormat="0" applyBorder="0" applyAlignment="0" applyProtection="0"/>
    <xf numFmtId="0" fontId="6" fillId="26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2" fillId="48" borderId="0" applyNumberFormat="0" applyBorder="0" applyAlignment="0" applyProtection="0"/>
    <xf numFmtId="0" fontId="6" fillId="27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2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2" fillId="28" borderId="0" applyNumberFormat="0" applyBorder="0" applyAlignment="0" applyProtection="0"/>
    <xf numFmtId="0" fontId="6" fillId="1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2" fillId="49" borderId="0" applyNumberFormat="0" applyBorder="0" applyAlignment="0" applyProtection="0"/>
    <xf numFmtId="0" fontId="6" fillId="29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62" fillId="50" borderId="0" applyNumberFormat="0" applyBorder="0" applyAlignment="0" applyProtection="0"/>
    <xf numFmtId="0" fontId="7" fillId="4" borderId="1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63" fillId="51" borderId="88" applyNumberFormat="0" applyAlignment="0" applyProtection="0"/>
    <xf numFmtId="0" fontId="8" fillId="2" borderId="2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12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64" fillId="30" borderId="89" applyNumberFormat="0" applyAlignment="0" applyProtection="0"/>
    <xf numFmtId="0" fontId="9" fillId="2" borderId="1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12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5" fillId="30" borderId="88" applyNumberFormat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67" fillId="0" borderId="3" applyNumberFormat="0" applyFill="0" applyAlignment="0" applyProtection="0"/>
    <xf numFmtId="0" fontId="10" fillId="0" borderId="3" applyNumberFormat="0" applyFill="0" applyAlignment="0" applyProtection="0"/>
    <xf numFmtId="0" fontId="67" fillId="0" borderId="3" applyNumberFormat="0" applyFill="0" applyAlignment="0" applyProtection="0"/>
    <xf numFmtId="0" fontId="67" fillId="0" borderId="3" applyNumberFormat="0" applyFill="0" applyAlignment="0" applyProtection="0"/>
    <xf numFmtId="0" fontId="67" fillId="0" borderId="3" applyNumberFormat="0" applyFill="0" applyAlignment="0" applyProtection="0"/>
    <xf numFmtId="0" fontId="67" fillId="0" borderId="3" applyNumberFormat="0" applyFill="0" applyAlignment="0" applyProtection="0"/>
    <xf numFmtId="0" fontId="67" fillId="0" borderId="3" applyNumberFormat="0" applyFill="0" applyAlignment="0" applyProtection="0"/>
    <xf numFmtId="0" fontId="67" fillId="0" borderId="3" applyNumberFormat="0" applyFill="0" applyAlignment="0" applyProtection="0"/>
    <xf numFmtId="0" fontId="55" fillId="0" borderId="4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1" fillId="0" borderId="5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9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68" fillId="0" borderId="90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70" fillId="0" borderId="6" applyNumberFormat="0" applyFill="0" applyAlignment="0" applyProtection="0"/>
    <xf numFmtId="0" fontId="12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70" fillId="0" borderId="6" applyNumberFormat="0" applyFill="0" applyAlignment="0" applyProtection="0"/>
    <xf numFmtId="0" fontId="56" fillId="0" borderId="7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9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71" fillId="0" borderId="8" applyNumberFormat="0" applyFill="0" applyAlignment="0" applyProtection="0"/>
    <xf numFmtId="0" fontId="14" fillId="31" borderId="10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72" fillId="52" borderId="91" applyNumberFormat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14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74" fillId="53" borderId="0" applyNumberFormat="0" applyBorder="0" applyAlignment="0" applyProtection="0"/>
    <xf numFmtId="0" fontId="61" fillId="0" borderId="0"/>
    <xf numFmtId="0" fontId="17" fillId="0" borderId="0"/>
    <xf numFmtId="0" fontId="17" fillId="0" borderId="0"/>
    <xf numFmtId="0" fontId="17" fillId="0" borderId="0"/>
    <xf numFmtId="0" fontId="61" fillId="0" borderId="0"/>
    <xf numFmtId="0" fontId="61" fillId="0" borderId="0"/>
    <xf numFmtId="0" fontId="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7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7" fillId="0" borderId="0"/>
    <xf numFmtId="0" fontId="61" fillId="0" borderId="0"/>
    <xf numFmtId="0" fontId="5" fillId="0" borderId="0"/>
    <xf numFmtId="0" fontId="61" fillId="0" borderId="0"/>
    <xf numFmtId="0" fontId="5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5" fillId="0" borderId="0"/>
    <xf numFmtId="0" fontId="61" fillId="0" borderId="0"/>
    <xf numFmtId="0" fontId="61" fillId="0" borderId="0"/>
    <xf numFmtId="0" fontId="17" fillId="0" borderId="0"/>
    <xf numFmtId="0" fontId="41" fillId="0" borderId="0"/>
    <xf numFmtId="0" fontId="5" fillId="0" borderId="0"/>
    <xf numFmtId="0" fontId="17" fillId="0" borderId="0"/>
    <xf numFmtId="0" fontId="17" fillId="0" borderId="0"/>
    <xf numFmtId="0" fontId="41" fillId="0" borderId="0"/>
    <xf numFmtId="0" fontId="5" fillId="0" borderId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66" fillId="0" borderId="0" applyNumberFormat="0" applyFill="0" applyAlignment="0" applyProtection="0"/>
    <xf numFmtId="0" fontId="18" fillId="32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75" fillId="54" borderId="0" applyNumberFormat="0" applyBorder="0" applyAlignment="0" applyProtection="0"/>
    <xf numFmtId="0" fontId="19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0" fillId="7" borderId="11" applyNumberForma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8" borderId="11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5" fillId="55" borderId="92" applyNumberFormat="0" applyFont="0" applyAlignment="0" applyProtection="0"/>
    <xf numFmtId="0" fontId="20" fillId="0" borderId="12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77" fillId="0" borderId="93" applyNumberFormat="0" applyFill="0" applyAlignment="0" applyProtection="0"/>
    <xf numFmtId="0" fontId="21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165" fontId="40" fillId="0" borderId="0" applyFill="0" applyBorder="0" applyAlignment="0" applyProtection="0"/>
    <xf numFmtId="0" fontId="22" fillId="33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79" fillId="56" borderId="0" applyNumberFormat="0" applyBorder="0" applyAlignment="0" applyProtection="0"/>
    <xf numFmtId="0" fontId="4" fillId="40" borderId="0" applyNumberFormat="0" applyBorder="0" applyAlignment="0" applyProtection="0"/>
    <xf numFmtId="0" fontId="4" fillId="60" borderId="0" applyNumberFormat="0" applyBorder="0" applyAlignment="0" applyProtection="0"/>
    <xf numFmtId="0" fontId="62" fillId="61" borderId="0" applyNumberFormat="0" applyBorder="0" applyAlignment="0" applyProtection="0"/>
    <xf numFmtId="0" fontId="4" fillId="62" borderId="0" applyNumberFormat="0" applyBorder="0" applyAlignment="0" applyProtection="0"/>
    <xf numFmtId="0" fontId="4" fillId="43" borderId="0" applyNumberFormat="0" applyBorder="0" applyAlignment="0" applyProtection="0"/>
    <xf numFmtId="0" fontId="62" fillId="45" borderId="0" applyNumberFormat="0" applyBorder="0" applyAlignment="0" applyProtection="0"/>
    <xf numFmtId="0" fontId="4" fillId="63" borderId="0" applyNumberFormat="0" applyBorder="0" applyAlignment="0" applyProtection="0"/>
    <xf numFmtId="0" fontId="4" fillId="64" borderId="0" applyNumberFormat="0" applyBorder="0" applyAlignment="0" applyProtection="0"/>
    <xf numFmtId="0" fontId="62" fillId="65" borderId="0" applyNumberFormat="0" applyBorder="0" applyAlignment="0" applyProtection="0"/>
    <xf numFmtId="0" fontId="4" fillId="66" borderId="0" applyNumberFormat="0" applyBorder="0" applyAlignment="0" applyProtection="0"/>
    <xf numFmtId="0" fontId="4" fillId="67" borderId="0" applyNumberFormat="0" applyBorder="0" applyAlignment="0" applyProtection="0"/>
    <xf numFmtId="0" fontId="62" fillId="68" borderId="0" applyNumberFormat="0" applyBorder="0" applyAlignment="0" applyProtection="0"/>
    <xf numFmtId="0" fontId="4" fillId="41" borderId="0" applyNumberFormat="0" applyBorder="0" applyAlignment="0" applyProtection="0"/>
    <xf numFmtId="0" fontId="4" fillId="44" borderId="0" applyNumberFormat="0" applyBorder="0" applyAlignment="0" applyProtection="0"/>
    <xf numFmtId="0" fontId="62" fillId="46" borderId="0" applyNumberFormat="0" applyBorder="0" applyAlignment="0" applyProtection="0"/>
    <xf numFmtId="0" fontId="4" fillId="42" borderId="0" applyNumberFormat="0" applyBorder="0" applyAlignment="0" applyProtection="0"/>
    <xf numFmtId="0" fontId="4" fillId="69" borderId="0" applyNumberFormat="0" applyBorder="0" applyAlignment="0" applyProtection="0"/>
    <xf numFmtId="0" fontId="62" fillId="70" borderId="0" applyNumberFormat="0" applyBorder="0" applyAlignment="0" applyProtection="0"/>
    <xf numFmtId="0" fontId="4" fillId="0" borderId="0"/>
    <xf numFmtId="0" fontId="62" fillId="71" borderId="0" applyNumberFormat="0" applyBorder="0" applyAlignment="0" applyProtection="0"/>
    <xf numFmtId="0" fontId="62" fillId="72" borderId="0" applyNumberFormat="0" applyBorder="0" applyAlignment="0" applyProtection="0"/>
    <xf numFmtId="0" fontId="64" fillId="73" borderId="89" applyNumberFormat="0" applyAlignment="0" applyProtection="0"/>
    <xf numFmtId="0" fontId="65" fillId="73" borderId="88" applyNumberFormat="0" applyAlignment="0" applyProtection="0"/>
    <xf numFmtId="0" fontId="66" fillId="0" borderId="0" applyNumberFormat="0" applyFill="0" applyAlignment="0" applyProtection="0"/>
    <xf numFmtId="0" fontId="84" fillId="0" borderId="95" applyNumberFormat="0" applyFill="0" applyAlignment="0" applyProtection="0"/>
    <xf numFmtId="0" fontId="85" fillId="0" borderId="90" applyNumberFormat="0" applyFill="0" applyAlignment="0" applyProtection="0"/>
    <xf numFmtId="0" fontId="86" fillId="0" borderId="96" applyNumberFormat="0" applyFill="0" applyAlignment="0" applyProtection="0"/>
    <xf numFmtId="0" fontId="86" fillId="0" borderId="0" applyNumberFormat="0" applyFill="0" applyBorder="0" applyAlignment="0" applyProtection="0"/>
    <xf numFmtId="0" fontId="71" fillId="0" borderId="97" applyNumberFormat="0" applyFill="0" applyAlignment="0" applyProtection="0"/>
    <xf numFmtId="0" fontId="87" fillId="0" borderId="0" applyNumberFormat="0" applyFill="0" applyBorder="0" applyAlignment="0" applyProtection="0"/>
    <xf numFmtId="0" fontId="5" fillId="0" borderId="0"/>
    <xf numFmtId="0" fontId="66" fillId="0" borderId="0" applyNumberFormat="0" applyFill="0" applyAlignment="0" applyProtection="0"/>
    <xf numFmtId="164" fontId="5" fillId="0" borderId="0" applyFont="0" applyFill="0" applyBorder="0" applyAlignment="0" applyProtection="0"/>
    <xf numFmtId="0" fontId="3" fillId="0" borderId="0"/>
    <xf numFmtId="0" fontId="3" fillId="40" borderId="0" applyNumberFormat="0" applyBorder="0" applyAlignment="0" applyProtection="0"/>
    <xf numFmtId="0" fontId="3" fillId="62" borderId="0" applyNumberFormat="0" applyBorder="0" applyAlignment="0" applyProtection="0"/>
    <xf numFmtId="0" fontId="3" fillId="63" borderId="0" applyNumberFormat="0" applyBorder="0" applyAlignment="0" applyProtection="0"/>
    <xf numFmtId="0" fontId="3" fillId="66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3" fillId="60" borderId="0" applyNumberFormat="0" applyBorder="0" applyAlignment="0" applyProtection="0"/>
    <xf numFmtId="0" fontId="3" fillId="43" borderId="0" applyNumberFormat="0" applyBorder="0" applyAlignment="0" applyProtection="0"/>
    <xf numFmtId="0" fontId="3" fillId="64" borderId="0" applyNumberFormat="0" applyBorder="0" applyAlignment="0" applyProtection="0"/>
    <xf numFmtId="0" fontId="3" fillId="67" borderId="0" applyNumberFormat="0" applyBorder="0" applyAlignment="0" applyProtection="0"/>
    <xf numFmtId="0" fontId="3" fillId="44" borderId="0" applyNumberFormat="0" applyBorder="0" applyAlignment="0" applyProtection="0"/>
    <xf numFmtId="0" fontId="3" fillId="69" borderId="0" applyNumberFormat="0" applyBorder="0" applyAlignment="0" applyProtection="0"/>
    <xf numFmtId="0" fontId="2" fillId="0" borderId="0"/>
    <xf numFmtId="0" fontId="2" fillId="40" borderId="0" applyNumberFormat="0" applyBorder="0" applyAlignment="0" applyProtection="0"/>
    <xf numFmtId="0" fontId="2" fillId="62" borderId="0" applyNumberFormat="0" applyBorder="0" applyAlignment="0" applyProtection="0"/>
    <xf numFmtId="0" fontId="2" fillId="63" borderId="0" applyNumberFormat="0" applyBorder="0" applyAlignment="0" applyProtection="0"/>
    <xf numFmtId="0" fontId="2" fillId="66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60" borderId="0" applyNumberFormat="0" applyBorder="0" applyAlignment="0" applyProtection="0"/>
    <xf numFmtId="0" fontId="2" fillId="43" borderId="0" applyNumberFormat="0" applyBorder="0" applyAlignment="0" applyProtection="0"/>
    <xf numFmtId="0" fontId="2" fillId="64" borderId="0" applyNumberFormat="0" applyBorder="0" applyAlignment="0" applyProtection="0"/>
    <xf numFmtId="0" fontId="2" fillId="67" borderId="0" applyNumberFormat="0" applyBorder="0" applyAlignment="0" applyProtection="0"/>
    <xf numFmtId="0" fontId="2" fillId="44" borderId="0" applyNumberFormat="0" applyBorder="0" applyAlignment="0" applyProtection="0"/>
    <xf numFmtId="0" fontId="2" fillId="69" borderId="0" applyNumberFormat="0" applyBorder="0" applyAlignment="0" applyProtection="0"/>
    <xf numFmtId="0" fontId="1" fillId="0" borderId="0"/>
    <xf numFmtId="0" fontId="1" fillId="40" borderId="0" applyNumberFormat="0" applyBorder="0" applyAlignment="0" applyProtection="0"/>
    <xf numFmtId="0" fontId="1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6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60" borderId="0" applyNumberFormat="0" applyBorder="0" applyAlignment="0" applyProtection="0"/>
    <xf numFmtId="0" fontId="1" fillId="43" borderId="0" applyNumberFormat="0" applyBorder="0" applyAlignment="0" applyProtection="0"/>
    <xf numFmtId="0" fontId="1" fillId="64" borderId="0" applyNumberFormat="0" applyBorder="0" applyAlignment="0" applyProtection="0"/>
    <xf numFmtId="0" fontId="1" fillId="67" borderId="0" applyNumberFormat="0" applyBorder="0" applyAlignment="0" applyProtection="0"/>
    <xf numFmtId="0" fontId="1" fillId="44" borderId="0" applyNumberFormat="0" applyBorder="0" applyAlignment="0" applyProtection="0"/>
    <xf numFmtId="0" fontId="1" fillId="69" borderId="0" applyNumberFormat="0" applyBorder="0" applyAlignment="0" applyProtection="0"/>
  </cellStyleXfs>
  <cellXfs count="272">
    <xf numFmtId="0" fontId="0" fillId="0" borderId="0" xfId="0"/>
    <xf numFmtId="0" fontId="23" fillId="0" borderId="0" xfId="0" applyFont="1"/>
    <xf numFmtId="0" fontId="23" fillId="0" borderId="0" xfId="0" applyFont="1" applyAlignment="1">
      <alignment horizontal="center"/>
    </xf>
    <xf numFmtId="0" fontId="25" fillId="0" borderId="0" xfId="0" applyFont="1" applyAlignment="1" applyProtection="1">
      <alignment horizontal="left"/>
      <protection locked="0"/>
    </xf>
    <xf numFmtId="0" fontId="25" fillId="0" borderId="0" xfId="0" applyFont="1" applyAlignment="1" applyProtection="1">
      <alignment horizontal="center"/>
      <protection locked="0"/>
    </xf>
    <xf numFmtId="0" fontId="23" fillId="0" borderId="0" xfId="0" applyFont="1" applyBorder="1"/>
    <xf numFmtId="0" fontId="25" fillId="0" borderId="0" xfId="0" applyFont="1" applyBorder="1" applyAlignment="1" applyProtection="1">
      <alignment horizontal="left"/>
      <protection locked="0"/>
    </xf>
    <xf numFmtId="0" fontId="23" fillId="0" borderId="0" xfId="0" applyFont="1" applyAlignment="1" applyProtection="1">
      <alignment horizontal="left"/>
      <protection locked="0"/>
    </xf>
    <xf numFmtId="0" fontId="23" fillId="0" borderId="0" xfId="0" applyFont="1" applyAlignment="1" applyProtection="1">
      <alignment horizontal="center"/>
      <protection locked="0"/>
    </xf>
    <xf numFmtId="0" fontId="24" fillId="17" borderId="14" xfId="0" applyFont="1" applyFill="1" applyBorder="1" applyAlignment="1" applyProtection="1">
      <alignment horizontal="center" vertical="center" textRotation="90" wrapText="1"/>
      <protection locked="0"/>
    </xf>
    <xf numFmtId="0" fontId="29" fillId="14" borderId="15" xfId="0" applyFont="1" applyFill="1" applyBorder="1" applyAlignment="1" applyProtection="1">
      <alignment horizontal="center" vertical="center" textRotation="90" wrapText="1"/>
      <protection locked="0"/>
    </xf>
    <xf numFmtId="0" fontId="24" fillId="0" borderId="0" xfId="0" applyFont="1" applyBorder="1" applyAlignment="1" applyProtection="1">
      <alignment horizontal="center"/>
      <protection locked="0"/>
    </xf>
    <xf numFmtId="0" fontId="24" fillId="2" borderId="13" xfId="0" applyFont="1" applyFill="1" applyBorder="1" applyAlignment="1" applyProtection="1">
      <alignment horizontal="center" vertical="center" textRotation="90" wrapText="1"/>
      <protection locked="0"/>
    </xf>
    <xf numFmtId="0" fontId="24" fillId="2" borderId="13" xfId="0" applyFont="1" applyFill="1" applyBorder="1" applyAlignment="1" applyProtection="1">
      <alignment horizontal="center" vertical="center"/>
      <protection locked="0"/>
    </xf>
    <xf numFmtId="0" fontId="24" fillId="2" borderId="16" xfId="0" applyFont="1" applyFill="1" applyBorder="1" applyAlignment="1" applyProtection="1">
      <alignment horizontal="center" vertical="center" textRotation="90" wrapText="1"/>
      <protection locked="0"/>
    </xf>
    <xf numFmtId="0" fontId="30" fillId="2" borderId="17" xfId="0" applyFont="1" applyFill="1" applyBorder="1" applyAlignment="1" applyProtection="1">
      <alignment horizontal="center" vertical="center" wrapText="1"/>
      <protection locked="0"/>
    </xf>
    <xf numFmtId="0" fontId="30" fillId="2" borderId="18" xfId="0" applyFont="1" applyFill="1" applyBorder="1" applyAlignment="1" applyProtection="1">
      <alignment horizontal="center" vertical="center" wrapText="1"/>
      <protection locked="0"/>
    </xf>
    <xf numFmtId="166" fontId="31" fillId="2" borderId="19" xfId="1996" applyNumberFormat="1" applyFont="1" applyFill="1" applyBorder="1" applyAlignment="1" applyProtection="1">
      <alignment horizontal="center"/>
    </xf>
    <xf numFmtId="0" fontId="30" fillId="0" borderId="0" xfId="0" applyFont="1" applyBorder="1" applyAlignment="1">
      <alignment horizontal="center"/>
    </xf>
    <xf numFmtId="0" fontId="30" fillId="33" borderId="13" xfId="0" applyFont="1" applyFill="1" applyBorder="1" applyAlignment="1">
      <alignment horizontal="center"/>
    </xf>
    <xf numFmtId="0" fontId="35" fillId="0" borderId="0" xfId="0" applyFont="1"/>
    <xf numFmtId="0" fontId="26" fillId="0" borderId="20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2" fontId="35" fillId="0" borderId="21" xfId="0" applyNumberFormat="1" applyFont="1" applyBorder="1" applyAlignment="1">
      <alignment horizontal="center"/>
    </xf>
    <xf numFmtId="0" fontId="26" fillId="0" borderId="22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vertical="top" wrapText="1"/>
    </xf>
    <xf numFmtId="0" fontId="38" fillId="0" borderId="0" xfId="0" applyFont="1" applyBorder="1" applyAlignment="1">
      <alignment horizontal="center"/>
    </xf>
    <xf numFmtId="2" fontId="35" fillId="0" borderId="0" xfId="0" applyNumberFormat="1" applyFont="1" applyBorder="1"/>
    <xf numFmtId="2" fontId="35" fillId="0" borderId="0" xfId="0" applyNumberFormat="1" applyFont="1" applyBorder="1" applyAlignment="1">
      <alignment horizontal="center"/>
    </xf>
    <xf numFmtId="0" fontId="28" fillId="14" borderId="0" xfId="0" applyFont="1" applyFill="1" applyBorder="1" applyAlignment="1">
      <alignment horizontal="left"/>
    </xf>
    <xf numFmtId="0" fontId="35" fillId="14" borderId="0" xfId="0" applyFont="1" applyFill="1" applyAlignment="1">
      <alignment horizontal="center"/>
    </xf>
    <xf numFmtId="10" fontId="39" fillId="0" borderId="0" xfId="0" applyNumberFormat="1" applyFont="1"/>
    <xf numFmtId="0" fontId="28" fillId="34" borderId="0" xfId="0" applyFont="1" applyFill="1" applyBorder="1" applyAlignment="1">
      <alignment horizontal="left"/>
    </xf>
    <xf numFmtId="0" fontId="35" fillId="34" borderId="0" xfId="0" applyFont="1" applyFill="1" applyAlignment="1">
      <alignment horizontal="center"/>
    </xf>
    <xf numFmtId="10" fontId="35" fillId="0" borderId="0" xfId="0" applyNumberFormat="1" applyFont="1" applyBorder="1" applyAlignment="1">
      <alignment horizontal="center"/>
    </xf>
    <xf numFmtId="2" fontId="35" fillId="0" borderId="27" xfId="0" applyNumberFormat="1" applyFont="1" applyBorder="1" applyAlignment="1" applyProtection="1">
      <alignment horizontal="center"/>
    </xf>
    <xf numFmtId="0" fontId="23" fillId="0" borderId="0" xfId="0" applyFont="1" applyProtection="1"/>
    <xf numFmtId="0" fontId="35" fillId="0" borderId="0" xfId="0" applyFont="1" applyBorder="1" applyAlignment="1" applyProtection="1">
      <alignment horizontal="left"/>
      <protection locked="0"/>
    </xf>
    <xf numFmtId="0" fontId="32" fillId="33" borderId="24" xfId="0" applyFont="1" applyFill="1" applyBorder="1" applyAlignment="1">
      <alignment horizontal="center" vertical="center"/>
    </xf>
    <xf numFmtId="0" fontId="33" fillId="33" borderId="13" xfId="0" applyFont="1" applyFill="1" applyBorder="1" applyAlignment="1">
      <alignment horizontal="center" vertical="center" textRotation="90" wrapText="1"/>
    </xf>
    <xf numFmtId="166" fontId="34" fillId="33" borderId="28" xfId="1996" applyNumberFormat="1" applyFont="1" applyFill="1" applyBorder="1" applyAlignment="1" applyProtection="1">
      <alignment horizontal="center"/>
    </xf>
    <xf numFmtId="166" fontId="34" fillId="33" borderId="29" xfId="1996" applyNumberFormat="1" applyFont="1" applyFill="1" applyBorder="1" applyAlignment="1" applyProtection="1">
      <alignment horizontal="center"/>
    </xf>
    <xf numFmtId="0" fontId="35" fillId="0" borderId="0" xfId="0" applyFont="1" applyFill="1"/>
    <xf numFmtId="0" fontId="27" fillId="11" borderId="31" xfId="0" applyFont="1" applyFill="1" applyBorder="1" applyAlignment="1" applyProtection="1">
      <alignment horizontal="center" vertical="center" textRotation="90" wrapText="1"/>
      <protection locked="0"/>
    </xf>
    <xf numFmtId="0" fontId="45" fillId="0" borderId="30" xfId="1680" applyFont="1" applyBorder="1" applyAlignment="1" applyProtection="1">
      <alignment horizontal="left" vertical="center"/>
      <protection locked="0"/>
    </xf>
    <xf numFmtId="0" fontId="24" fillId="2" borderId="16" xfId="0" applyFont="1" applyFill="1" applyBorder="1" applyAlignment="1" applyProtection="1">
      <alignment horizontal="center" vertical="center"/>
      <protection locked="0"/>
    </xf>
    <xf numFmtId="0" fontId="37" fillId="2" borderId="30" xfId="1679" applyFont="1" applyFill="1" applyBorder="1" applyAlignment="1">
      <alignment horizontal="left"/>
    </xf>
    <xf numFmtId="0" fontId="37" fillId="0" borderId="30" xfId="1679" applyFont="1" applyFill="1" applyBorder="1" applyAlignment="1">
      <alignment horizontal="left"/>
    </xf>
    <xf numFmtId="0" fontId="27" fillId="35" borderId="31" xfId="0" applyFont="1" applyFill="1" applyBorder="1" applyAlignment="1" applyProtection="1">
      <alignment horizontal="center" vertical="center" textRotation="90" wrapText="1"/>
      <protection locked="0"/>
    </xf>
    <xf numFmtId="0" fontId="36" fillId="0" borderId="30" xfId="1680" applyFont="1" applyBorder="1" applyAlignment="1" applyProtection="1">
      <alignment horizontal="left" vertical="center"/>
      <protection locked="0"/>
    </xf>
    <xf numFmtId="0" fontId="36" fillId="0" borderId="30" xfId="1680" applyFont="1" applyBorder="1" applyAlignment="1" applyProtection="1">
      <alignment horizontal="left"/>
      <protection locked="0"/>
    </xf>
    <xf numFmtId="0" fontId="26" fillId="0" borderId="32" xfId="0" applyFont="1" applyBorder="1" applyAlignment="1">
      <alignment horizontal="center"/>
    </xf>
    <xf numFmtId="0" fontId="37" fillId="2" borderId="27" xfId="1683" applyFont="1" applyFill="1" applyBorder="1" applyAlignment="1">
      <alignment horizontal="center"/>
    </xf>
    <xf numFmtId="0" fontId="36" fillId="2" borderId="27" xfId="1683" applyFont="1" applyFill="1" applyBorder="1" applyAlignment="1">
      <alignment horizontal="center" vertical="top" wrapText="1"/>
    </xf>
    <xf numFmtId="0" fontId="36" fillId="0" borderId="30" xfId="1684" applyFont="1" applyBorder="1" applyAlignment="1" applyProtection="1">
      <alignment horizontal="left" vertical="center"/>
      <protection locked="0"/>
    </xf>
    <xf numFmtId="0" fontId="36" fillId="0" borderId="30" xfId="1684" applyFont="1" applyBorder="1" applyAlignment="1" applyProtection="1">
      <alignment horizontal="left"/>
      <protection locked="0"/>
    </xf>
    <xf numFmtId="0" fontId="36" fillId="0" borderId="26" xfId="1682" applyFont="1" applyFill="1" applyBorder="1" applyAlignment="1">
      <alignment horizontal="center"/>
    </xf>
    <xf numFmtId="0" fontId="46" fillId="36" borderId="26" xfId="1685" applyFont="1" applyFill="1" applyBorder="1" applyAlignment="1">
      <alignment horizontal="center" wrapText="1"/>
    </xf>
    <xf numFmtId="2" fontId="35" fillId="0" borderId="30" xfId="0" applyNumberFormat="1" applyFont="1" applyBorder="1" applyAlignment="1">
      <alignment horizontal="center"/>
    </xf>
    <xf numFmtId="0" fontId="46" fillId="36" borderId="27" xfId="1685" applyFont="1" applyFill="1" applyBorder="1" applyAlignment="1">
      <alignment horizontal="center" wrapText="1"/>
    </xf>
    <xf numFmtId="0" fontId="27" fillId="35" borderId="33" xfId="0" applyFont="1" applyFill="1" applyBorder="1" applyAlignment="1" applyProtection="1">
      <alignment horizontal="center" vertical="center" textRotation="90" wrapText="1"/>
      <protection locked="0"/>
    </xf>
    <xf numFmtId="2" fontId="35" fillId="0" borderId="34" xfId="0" applyNumberFormat="1" applyFont="1" applyBorder="1" applyAlignment="1">
      <alignment horizontal="center"/>
    </xf>
    <xf numFmtId="0" fontId="30" fillId="2" borderId="30" xfId="0" applyFont="1" applyFill="1" applyBorder="1" applyAlignment="1" applyProtection="1">
      <alignment horizontal="center" vertical="center" wrapText="1"/>
      <protection locked="0"/>
    </xf>
    <xf numFmtId="0" fontId="23" fillId="0" borderId="30" xfId="0" applyFont="1" applyBorder="1" applyAlignment="1" applyProtection="1">
      <alignment horizontal="left"/>
      <protection locked="0"/>
    </xf>
    <xf numFmtId="2" fontId="35" fillId="0" borderId="30" xfId="0" applyNumberFormat="1" applyFont="1" applyBorder="1" applyAlignment="1" applyProtection="1">
      <alignment horizontal="center"/>
    </xf>
    <xf numFmtId="0" fontId="24" fillId="11" borderId="31" xfId="0" applyFont="1" applyFill="1" applyBorder="1" applyAlignment="1" applyProtection="1">
      <alignment horizontal="center" vertical="center" textRotation="90" wrapText="1"/>
      <protection locked="0"/>
    </xf>
    <xf numFmtId="0" fontId="26" fillId="0" borderId="0" xfId="0" applyFont="1" applyAlignment="1" applyProtection="1">
      <alignment horizontal="center" vertical="center" textRotation="90" wrapText="1"/>
      <protection locked="0"/>
    </xf>
    <xf numFmtId="0" fontId="81" fillId="11" borderId="31" xfId="0" applyFont="1" applyFill="1" applyBorder="1" applyAlignment="1" applyProtection="1">
      <alignment horizontal="center" vertical="center" textRotation="90" wrapText="1"/>
      <protection locked="0"/>
    </xf>
    <xf numFmtId="0" fontId="82" fillId="2" borderId="35" xfId="0" applyFont="1" applyFill="1" applyBorder="1" applyAlignment="1" applyProtection="1">
      <alignment horizontal="center" vertical="center" wrapText="1"/>
      <protection locked="0"/>
    </xf>
    <xf numFmtId="0" fontId="24" fillId="14" borderId="36" xfId="0" applyFont="1" applyFill="1" applyBorder="1" applyAlignment="1" applyProtection="1">
      <alignment horizontal="center" vertical="center" textRotation="90" wrapText="1"/>
      <protection locked="0"/>
    </xf>
    <xf numFmtId="0" fontId="24" fillId="14" borderId="37" xfId="0" applyFont="1" applyFill="1" applyBorder="1" applyAlignment="1" applyProtection="1">
      <alignment horizontal="center" vertical="center"/>
      <protection locked="0"/>
    </xf>
    <xf numFmtId="0" fontId="24" fillId="11" borderId="36" xfId="0" applyFont="1" applyFill="1" applyBorder="1" applyAlignment="1" applyProtection="1">
      <alignment horizontal="center" vertical="center" textRotation="90" wrapText="1"/>
      <protection locked="0"/>
    </xf>
    <xf numFmtId="0" fontId="24" fillId="37" borderId="38" xfId="0" applyFont="1" applyFill="1" applyBorder="1" applyAlignment="1" applyProtection="1">
      <alignment horizontal="center" vertical="center"/>
      <protection locked="0"/>
    </xf>
    <xf numFmtId="166" fontId="47" fillId="2" borderId="30" xfId="1996" applyNumberFormat="1" applyFont="1" applyFill="1" applyBorder="1" applyAlignment="1" applyProtection="1">
      <alignment horizontal="center" wrapText="1"/>
    </xf>
    <xf numFmtId="0" fontId="24" fillId="37" borderId="39" xfId="0" applyFont="1" applyFill="1" applyBorder="1" applyAlignment="1" applyProtection="1">
      <alignment horizontal="center" vertical="center"/>
      <protection locked="0"/>
    </xf>
    <xf numFmtId="166" fontId="47" fillId="2" borderId="40" xfId="1996" applyNumberFormat="1" applyFont="1" applyFill="1" applyBorder="1" applyAlignment="1" applyProtection="1">
      <alignment horizontal="center" wrapText="1"/>
    </xf>
    <xf numFmtId="0" fontId="80" fillId="35" borderId="33" xfId="0" applyFont="1" applyFill="1" applyBorder="1" applyAlignment="1" applyProtection="1">
      <alignment horizontal="center" vertical="center" textRotation="90" wrapText="1"/>
      <protection locked="0"/>
    </xf>
    <xf numFmtId="0" fontId="29" fillId="19" borderId="15" xfId="0" applyFont="1" applyFill="1" applyBorder="1" applyAlignment="1" applyProtection="1">
      <alignment horizontal="center" vertical="center" textRotation="90" wrapText="1"/>
      <protection locked="0"/>
    </xf>
    <xf numFmtId="166" fontId="50" fillId="2" borderId="19" xfId="1996" applyNumberFormat="1" applyFont="1" applyFill="1" applyBorder="1" applyAlignment="1" applyProtection="1">
      <alignment horizontal="center"/>
    </xf>
    <xf numFmtId="166" fontId="51" fillId="33" borderId="30" xfId="1996" applyNumberFormat="1" applyFont="1" applyFill="1" applyBorder="1" applyAlignment="1" applyProtection="1">
      <alignment horizontal="center"/>
    </xf>
    <xf numFmtId="166" fontId="51" fillId="33" borderId="41" xfId="1996" applyNumberFormat="1" applyFont="1" applyFill="1" applyBorder="1" applyAlignment="1" applyProtection="1">
      <alignment horizontal="center"/>
    </xf>
    <xf numFmtId="166" fontId="51" fillId="33" borderId="25" xfId="1996" applyNumberFormat="1" applyFont="1" applyFill="1" applyBorder="1" applyAlignment="1" applyProtection="1">
      <alignment horizontal="center"/>
    </xf>
    <xf numFmtId="166" fontId="51" fillId="33" borderId="31" xfId="1996" applyNumberFormat="1" applyFont="1" applyFill="1" applyBorder="1" applyAlignment="1" applyProtection="1">
      <alignment horizontal="center"/>
    </xf>
    <xf numFmtId="0" fontId="50" fillId="33" borderId="42" xfId="0" applyFont="1" applyFill="1" applyBorder="1" applyAlignment="1">
      <alignment horizontal="center" vertical="center"/>
    </xf>
    <xf numFmtId="0" fontId="49" fillId="33" borderId="24" xfId="0" applyFont="1" applyFill="1" applyBorder="1" applyAlignment="1">
      <alignment horizontal="center" vertical="center" textRotation="90" wrapText="1"/>
    </xf>
    <xf numFmtId="0" fontId="50" fillId="33" borderId="23" xfId="0" applyFont="1" applyFill="1" applyBorder="1" applyAlignment="1">
      <alignment horizontal="center" vertical="center"/>
    </xf>
    <xf numFmtId="0" fontId="49" fillId="33" borderId="13" xfId="0" applyFont="1" applyFill="1" applyBorder="1" applyAlignment="1">
      <alignment horizontal="center"/>
    </xf>
    <xf numFmtId="0" fontId="50" fillId="0" borderId="0" xfId="0" applyFont="1"/>
    <xf numFmtId="0" fontId="24" fillId="37" borderId="0" xfId="0" applyFont="1" applyFill="1" applyBorder="1" applyAlignment="1" applyProtection="1">
      <alignment horizontal="center" vertical="center"/>
      <protection locked="0"/>
    </xf>
    <xf numFmtId="0" fontId="24" fillId="37" borderId="43" xfId="0" applyFont="1" applyFill="1" applyBorder="1" applyAlignment="1" applyProtection="1">
      <alignment horizontal="center" vertical="center"/>
      <protection locked="0"/>
    </xf>
    <xf numFmtId="0" fontId="47" fillId="57" borderId="46" xfId="0" applyFont="1" applyFill="1" applyBorder="1" applyAlignment="1" applyProtection="1">
      <alignment horizontal="center" vertical="center" textRotation="90" wrapText="1"/>
      <protection locked="0"/>
    </xf>
    <xf numFmtId="0" fontId="47" fillId="57" borderId="48" xfId="0" applyFont="1" applyFill="1" applyBorder="1" applyAlignment="1" applyProtection="1">
      <alignment horizontal="center" vertical="center" textRotation="90" wrapText="1"/>
      <protection locked="0"/>
    </xf>
    <xf numFmtId="0" fontId="49" fillId="2" borderId="29" xfId="0" applyFont="1" applyFill="1" applyBorder="1" applyAlignment="1" applyProtection="1">
      <alignment horizontal="center" vertical="center" wrapText="1"/>
      <protection locked="0"/>
    </xf>
    <xf numFmtId="0" fontId="49" fillId="2" borderId="28" xfId="0" applyFont="1" applyFill="1" applyBorder="1" applyAlignment="1" applyProtection="1">
      <alignment horizontal="center" vertical="center" wrapText="1"/>
      <protection locked="0"/>
    </xf>
    <xf numFmtId="0" fontId="24" fillId="14" borderId="0" xfId="0" applyFont="1" applyFill="1" applyBorder="1" applyAlignment="1" applyProtection="1">
      <alignment horizontal="center" vertical="center"/>
      <protection locked="0"/>
    </xf>
    <xf numFmtId="0" fontId="42" fillId="11" borderId="31" xfId="0" applyFont="1" applyFill="1" applyBorder="1" applyAlignment="1" applyProtection="1">
      <alignment horizontal="center" vertical="center" textRotation="90" wrapText="1"/>
      <protection locked="0"/>
    </xf>
    <xf numFmtId="0" fontId="83" fillId="38" borderId="45" xfId="0" applyFont="1" applyFill="1" applyBorder="1" applyAlignment="1" applyProtection="1">
      <alignment horizontal="center" vertical="center" textRotation="90" wrapText="1"/>
      <protection locked="0"/>
    </xf>
    <xf numFmtId="0" fontId="42" fillId="38" borderId="45" xfId="0" applyFont="1" applyFill="1" applyBorder="1" applyAlignment="1" applyProtection="1">
      <alignment horizontal="center" vertical="center" textRotation="90" wrapText="1"/>
      <protection locked="0"/>
    </xf>
    <xf numFmtId="0" fontId="23" fillId="0" borderId="51" xfId="0" applyFont="1" applyBorder="1" applyAlignment="1" applyProtection="1">
      <alignment horizontal="left"/>
      <protection locked="0"/>
    </xf>
    <xf numFmtId="0" fontId="24" fillId="0" borderId="44" xfId="0" applyFont="1" applyBorder="1" applyAlignment="1" applyProtection="1">
      <alignment horizontal="center" wrapText="1"/>
      <protection locked="0"/>
    </xf>
    <xf numFmtId="0" fontId="47" fillId="57" borderId="53" xfId="0" applyFont="1" applyFill="1" applyBorder="1" applyAlignment="1" applyProtection="1">
      <alignment horizontal="center" vertical="center" textRotation="90" wrapText="1"/>
      <protection locked="0"/>
    </xf>
    <xf numFmtId="0" fontId="47" fillId="57" borderId="54" xfId="0" applyFont="1" applyFill="1" applyBorder="1" applyAlignment="1" applyProtection="1">
      <alignment horizontal="center" vertical="center" textRotation="90" wrapText="1"/>
      <protection locked="0"/>
    </xf>
    <xf numFmtId="0" fontId="23" fillId="0" borderId="0" xfId="0" applyFont="1" applyBorder="1" applyAlignment="1" applyProtection="1">
      <alignment horizontal="left"/>
      <protection locked="0"/>
    </xf>
    <xf numFmtId="2" fontId="35" fillId="0" borderId="53" xfId="0" applyNumberFormat="1" applyFont="1" applyBorder="1" applyAlignment="1">
      <alignment horizontal="center"/>
    </xf>
    <xf numFmtId="2" fontId="35" fillId="0" borderId="51" xfId="0" applyNumberFormat="1" applyFont="1" applyBorder="1" applyAlignment="1" applyProtection="1">
      <alignment horizontal="center"/>
    </xf>
    <xf numFmtId="166" fontId="34" fillId="33" borderId="49" xfId="1996" applyNumberFormat="1" applyFont="1" applyFill="1" applyBorder="1" applyAlignment="1" applyProtection="1">
      <alignment horizontal="center"/>
    </xf>
    <xf numFmtId="166" fontId="34" fillId="33" borderId="30" xfId="1996" applyNumberFormat="1" applyFont="1" applyFill="1" applyBorder="1" applyAlignment="1" applyProtection="1">
      <alignment horizontal="center"/>
    </xf>
    <xf numFmtId="0" fontId="47" fillId="57" borderId="52" xfId="0" applyFont="1" applyFill="1" applyBorder="1" applyAlignment="1" applyProtection="1">
      <alignment horizontal="center" vertical="center" textRotation="90" wrapText="1"/>
      <protection locked="0"/>
    </xf>
    <xf numFmtId="0" fontId="47" fillId="57" borderId="47" xfId="0" applyFont="1" applyFill="1" applyBorder="1" applyAlignment="1" applyProtection="1">
      <alignment horizontal="center" vertical="center" textRotation="90" wrapText="1"/>
      <protection locked="0"/>
    </xf>
    <xf numFmtId="0" fontId="27" fillId="35" borderId="47" xfId="0" applyFont="1" applyFill="1" applyBorder="1" applyAlignment="1" applyProtection="1">
      <alignment horizontal="center" vertical="center" textRotation="90" wrapText="1"/>
      <protection locked="0"/>
    </xf>
    <xf numFmtId="0" fontId="30" fillId="2" borderId="58" xfId="0" applyFont="1" applyFill="1" applyBorder="1" applyAlignment="1" applyProtection="1">
      <alignment horizontal="center" vertical="center" wrapText="1"/>
      <protection locked="0"/>
    </xf>
    <xf numFmtId="0" fontId="27" fillId="11" borderId="33" xfId="0" applyFont="1" applyFill="1" applyBorder="1" applyAlignment="1" applyProtection="1">
      <alignment horizontal="center" vertical="center" textRotation="90" wrapText="1"/>
      <protection locked="0"/>
    </xf>
    <xf numFmtId="0" fontId="47" fillId="57" borderId="59" xfId="0" applyFont="1" applyFill="1" applyBorder="1" applyAlignment="1" applyProtection="1">
      <alignment horizontal="center" vertical="center" textRotation="90" wrapText="1"/>
      <protection locked="0"/>
    </xf>
    <xf numFmtId="0" fontId="26" fillId="0" borderId="0" xfId="0" applyFont="1" applyBorder="1" applyAlignment="1" applyProtection="1">
      <alignment horizontal="center" textRotation="90" wrapText="1"/>
      <protection locked="0"/>
    </xf>
    <xf numFmtId="0" fontId="26" fillId="0" borderId="0" xfId="0" applyFont="1" applyAlignment="1" applyProtection="1">
      <alignment horizontal="center" textRotation="90" wrapText="1"/>
      <protection locked="0"/>
    </xf>
    <xf numFmtId="0" fontId="47" fillId="39" borderId="34" xfId="0" applyFont="1" applyFill="1" applyBorder="1" applyAlignment="1" applyProtection="1">
      <alignment horizontal="center" vertical="center" textRotation="90" wrapText="1"/>
      <protection locked="0"/>
    </xf>
    <xf numFmtId="0" fontId="42" fillId="38" borderId="45" xfId="1684" applyFont="1" applyFill="1" applyBorder="1" applyAlignment="1" applyProtection="1">
      <alignment horizontal="center" vertical="center" textRotation="90" wrapText="1"/>
      <protection locked="0"/>
    </xf>
    <xf numFmtId="0" fontId="28" fillId="2" borderId="28" xfId="0" applyFont="1" applyFill="1" applyBorder="1" applyAlignment="1" applyProtection="1">
      <alignment horizontal="center" vertical="center" wrapText="1"/>
      <protection locked="0"/>
    </xf>
    <xf numFmtId="0" fontId="28" fillId="2" borderId="29" xfId="0" applyFont="1" applyFill="1" applyBorder="1" applyAlignment="1" applyProtection="1">
      <alignment horizontal="center" vertical="center" wrapText="1"/>
      <protection locked="0"/>
    </xf>
    <xf numFmtId="0" fontId="28" fillId="2" borderId="30" xfId="0" applyFont="1" applyFill="1" applyBorder="1" applyAlignment="1" applyProtection="1">
      <alignment horizontal="center" vertical="center" wrapText="1"/>
      <protection locked="0"/>
    </xf>
    <xf numFmtId="166" fontId="47" fillId="2" borderId="61" xfId="1996" applyNumberFormat="1" applyFont="1" applyFill="1" applyBorder="1" applyAlignment="1" applyProtection="1">
      <alignment horizontal="center" vertical="center" wrapText="1"/>
    </xf>
    <xf numFmtId="0" fontId="24" fillId="37" borderId="30" xfId="0" applyFont="1" applyFill="1" applyBorder="1" applyAlignment="1" applyProtection="1">
      <alignment horizontal="center" vertical="center"/>
      <protection locked="0"/>
    </xf>
    <xf numFmtId="0" fontId="24" fillId="37" borderId="34" xfId="0" applyFont="1" applyFill="1" applyBorder="1" applyAlignment="1" applyProtection="1">
      <alignment horizontal="center" vertical="center"/>
      <protection locked="0"/>
    </xf>
    <xf numFmtId="0" fontId="32" fillId="33" borderId="13" xfId="0" applyFont="1" applyFill="1" applyBorder="1" applyAlignment="1">
      <alignment horizontal="center" vertical="center"/>
    </xf>
    <xf numFmtId="0" fontId="44" fillId="36" borderId="26" xfId="0" applyFont="1" applyFill="1" applyBorder="1" applyAlignment="1">
      <alignment horizontal="left" wrapText="1"/>
    </xf>
    <xf numFmtId="0" fontId="36" fillId="0" borderId="30" xfId="0" applyFont="1" applyBorder="1" applyAlignment="1">
      <alignment wrapText="1"/>
    </xf>
    <xf numFmtId="0" fontId="37" fillId="2" borderId="26" xfId="1683" applyFont="1" applyFill="1" applyBorder="1" applyAlignment="1">
      <alignment horizontal="center"/>
    </xf>
    <xf numFmtId="0" fontId="36" fillId="0" borderId="22" xfId="0" applyFont="1" applyBorder="1" applyAlignment="1">
      <alignment horizontal="center" vertical="top" wrapText="1"/>
    </xf>
    <xf numFmtId="0" fontId="59" fillId="0" borderId="30" xfId="1684" applyFont="1" applyFill="1" applyBorder="1" applyAlignment="1">
      <alignment horizontal="center" vertical="center"/>
    </xf>
    <xf numFmtId="2" fontId="35" fillId="0" borderId="26" xfId="0" applyNumberFormat="1" applyFont="1" applyBorder="1" applyAlignment="1" applyProtection="1">
      <alignment horizontal="center"/>
    </xf>
    <xf numFmtId="0" fontId="36" fillId="2" borderId="26" xfId="1683" applyFont="1" applyFill="1" applyBorder="1" applyAlignment="1">
      <alignment horizontal="center" vertical="top" wrapText="1"/>
    </xf>
    <xf numFmtId="0" fontId="43" fillId="0" borderId="63" xfId="0" applyFont="1" applyBorder="1" applyAlignment="1">
      <alignment horizontal="center" vertical="center" wrapText="1"/>
    </xf>
    <xf numFmtId="0" fontId="24" fillId="58" borderId="30" xfId="0" applyFont="1" applyFill="1" applyBorder="1" applyAlignment="1" applyProtection="1">
      <alignment horizontal="center" vertical="center"/>
      <protection locked="0"/>
    </xf>
    <xf numFmtId="0" fontId="24" fillId="38" borderId="45" xfId="1684" applyFont="1" applyFill="1" applyBorder="1" applyAlignment="1" applyProtection="1">
      <alignment horizontal="center" vertical="center" textRotation="90" wrapText="1"/>
      <protection locked="0"/>
    </xf>
    <xf numFmtId="0" fontId="24" fillId="38" borderId="60" xfId="1684" applyFont="1" applyFill="1" applyBorder="1" applyAlignment="1" applyProtection="1">
      <alignment horizontal="center" vertical="center" textRotation="90" wrapText="1"/>
      <protection locked="0"/>
    </xf>
    <xf numFmtId="0" fontId="26" fillId="0" borderId="64" xfId="0" applyFont="1" applyBorder="1" applyAlignment="1">
      <alignment horizontal="center"/>
    </xf>
    <xf numFmtId="0" fontId="36" fillId="0" borderId="65" xfId="1680" applyFont="1" applyBorder="1" applyAlignment="1" applyProtection="1">
      <alignment horizontal="left" vertical="center"/>
      <protection locked="0"/>
    </xf>
    <xf numFmtId="0" fontId="37" fillId="0" borderId="65" xfId="1679" applyFont="1" applyFill="1" applyBorder="1" applyAlignment="1">
      <alignment horizontal="left"/>
    </xf>
    <xf numFmtId="2" fontId="35" fillId="0" borderId="66" xfId="0" applyNumberFormat="1" applyFont="1" applyBorder="1" applyAlignment="1">
      <alignment horizontal="center"/>
    </xf>
    <xf numFmtId="2" fontId="35" fillId="0" borderId="65" xfId="0" applyNumberFormat="1" applyFont="1" applyBorder="1" applyAlignment="1">
      <alignment horizontal="center"/>
    </xf>
    <xf numFmtId="2" fontId="35" fillId="0" borderId="67" xfId="0" applyNumberFormat="1" applyFont="1" applyBorder="1" applyAlignment="1">
      <alignment horizontal="center"/>
    </xf>
    <xf numFmtId="0" fontId="35" fillId="0" borderId="68" xfId="0" applyFont="1" applyBorder="1" applyAlignment="1">
      <alignment horizontal="center"/>
    </xf>
    <xf numFmtId="0" fontId="23" fillId="0" borderId="69" xfId="0" applyFont="1" applyBorder="1"/>
    <xf numFmtId="0" fontId="60" fillId="0" borderId="26" xfId="1681" applyFont="1" applyFill="1" applyBorder="1" applyAlignment="1">
      <alignment horizontal="center" wrapText="1"/>
    </xf>
    <xf numFmtId="0" fontId="60" fillId="0" borderId="30" xfId="1681" applyFont="1" applyFill="1" applyBorder="1" applyAlignment="1">
      <alignment horizontal="center" wrapText="1"/>
    </xf>
    <xf numFmtId="0" fontId="60" fillId="0" borderId="26" xfId="0" applyNumberFormat="1" applyFont="1" applyFill="1" applyBorder="1" applyAlignment="1">
      <alignment horizontal="center" wrapText="1"/>
    </xf>
    <xf numFmtId="0" fontId="60" fillId="0" borderId="30" xfId="0" applyNumberFormat="1" applyFont="1" applyFill="1" applyBorder="1" applyAlignment="1">
      <alignment horizontal="center" wrapText="1"/>
    </xf>
    <xf numFmtId="0" fontId="60" fillId="0" borderId="26" xfId="0" applyFont="1" applyFill="1" applyBorder="1" applyAlignment="1">
      <alignment horizontal="center" wrapText="1"/>
    </xf>
    <xf numFmtId="0" fontId="60" fillId="0" borderId="70" xfId="0" applyFont="1" applyFill="1" applyBorder="1" applyAlignment="1">
      <alignment horizontal="center" wrapText="1"/>
    </xf>
    <xf numFmtId="0" fontId="60" fillId="0" borderId="30" xfId="0" applyFont="1" applyFill="1" applyBorder="1" applyAlignment="1">
      <alignment horizontal="center" wrapText="1"/>
    </xf>
    <xf numFmtId="0" fontId="60" fillId="0" borderId="71" xfId="1681" applyFont="1" applyFill="1" applyBorder="1" applyAlignment="1">
      <alignment horizontal="center" wrapText="1"/>
    </xf>
    <xf numFmtId="0" fontId="60" fillId="0" borderId="65" xfId="1681" applyFont="1" applyFill="1" applyBorder="1" applyAlignment="1">
      <alignment horizontal="center" wrapText="1"/>
    </xf>
    <xf numFmtId="0" fontId="60" fillId="0" borderId="71" xfId="0" applyNumberFormat="1" applyFont="1" applyFill="1" applyBorder="1" applyAlignment="1">
      <alignment horizontal="center" wrapText="1"/>
    </xf>
    <xf numFmtId="0" fontId="60" fillId="0" borderId="65" xfId="0" applyNumberFormat="1" applyFont="1" applyFill="1" applyBorder="1" applyAlignment="1">
      <alignment horizontal="center" wrapText="1"/>
    </xf>
    <xf numFmtId="0" fontId="60" fillId="0" borderId="71" xfId="0" applyFont="1" applyFill="1" applyBorder="1" applyAlignment="1">
      <alignment horizontal="center" wrapText="1"/>
    </xf>
    <xf numFmtId="0" fontId="60" fillId="0" borderId="72" xfId="0" applyFont="1" applyFill="1" applyBorder="1" applyAlignment="1">
      <alignment horizontal="center" wrapText="1"/>
    </xf>
    <xf numFmtId="0" fontId="60" fillId="0" borderId="65" xfId="0" applyFont="1" applyFill="1" applyBorder="1" applyAlignment="1">
      <alignment horizontal="center" wrapText="1"/>
    </xf>
    <xf numFmtId="0" fontId="46" fillId="0" borderId="26" xfId="1685" applyFont="1" applyFill="1" applyBorder="1" applyAlignment="1">
      <alignment horizontal="center" wrapText="1"/>
    </xf>
    <xf numFmtId="0" fontId="46" fillId="59" borderId="27" xfId="1685" applyFont="1" applyFill="1" applyBorder="1" applyAlignment="1">
      <alignment horizontal="center" wrapText="1"/>
    </xf>
    <xf numFmtId="0" fontId="60" fillId="59" borderId="26" xfId="0" applyFont="1" applyFill="1" applyBorder="1" applyAlignment="1">
      <alignment horizontal="center" wrapText="1"/>
    </xf>
    <xf numFmtId="0" fontId="43" fillId="0" borderId="0" xfId="0" applyFont="1" applyBorder="1" applyAlignment="1">
      <alignment horizontal="center" vertical="center" wrapText="1"/>
    </xf>
    <xf numFmtId="0" fontId="60" fillId="59" borderId="30" xfId="0" applyFont="1" applyFill="1" applyBorder="1" applyAlignment="1">
      <alignment horizontal="center" wrapText="1"/>
    </xf>
    <xf numFmtId="0" fontId="46" fillId="59" borderId="26" xfId="0" applyFont="1" applyFill="1" applyBorder="1" applyAlignment="1">
      <alignment horizontal="center" wrapText="1"/>
    </xf>
    <xf numFmtId="0" fontId="46" fillId="0" borderId="26" xfId="0" applyFont="1" applyFill="1" applyBorder="1" applyAlignment="1">
      <alignment horizontal="center" wrapText="1"/>
    </xf>
    <xf numFmtId="0" fontId="46" fillId="0" borderId="27" xfId="0" applyFont="1" applyFill="1" applyBorder="1" applyAlignment="1">
      <alignment horizontal="center" wrapText="1"/>
    </xf>
    <xf numFmtId="0" fontId="46" fillId="59" borderId="27" xfId="0" applyFont="1" applyFill="1" applyBorder="1" applyAlignment="1">
      <alignment horizontal="center" wrapText="1"/>
    </xf>
    <xf numFmtId="0" fontId="46" fillId="0" borderId="27" xfId="1685" applyFont="1" applyFill="1" applyBorder="1" applyAlignment="1">
      <alignment horizontal="center" wrapText="1"/>
    </xf>
    <xf numFmtId="0" fontId="36" fillId="0" borderId="30" xfId="1684" applyFont="1" applyFill="1" applyBorder="1" applyAlignment="1" applyProtection="1">
      <alignment horizontal="left" vertical="center"/>
      <protection locked="0"/>
    </xf>
    <xf numFmtId="0" fontId="88" fillId="0" borderId="27" xfId="1685" applyFont="1" applyFill="1" applyBorder="1" applyAlignment="1">
      <alignment horizontal="center" wrapText="1"/>
    </xf>
    <xf numFmtId="0" fontId="42" fillId="38" borderId="30" xfId="1684" applyFont="1" applyFill="1" applyBorder="1" applyAlignment="1" applyProtection="1">
      <alignment horizontal="center" vertical="center" textRotation="90" wrapText="1"/>
      <protection locked="0"/>
    </xf>
    <xf numFmtId="0" fontId="47" fillId="39" borderId="30" xfId="0" applyFont="1" applyFill="1" applyBorder="1" applyAlignment="1" applyProtection="1">
      <alignment horizontal="center" vertical="center" textRotation="90" wrapText="1"/>
      <protection locked="0"/>
    </xf>
    <xf numFmtId="0" fontId="47" fillId="39" borderId="57" xfId="0" applyFont="1" applyFill="1" applyBorder="1" applyAlignment="1" applyProtection="1">
      <alignment horizontal="center" vertical="center" textRotation="90" wrapText="1"/>
      <protection locked="0"/>
    </xf>
    <xf numFmtId="0" fontId="47" fillId="57" borderId="94" xfId="0" applyFont="1" applyFill="1" applyBorder="1" applyAlignment="1" applyProtection="1">
      <alignment horizontal="center" vertical="center" textRotation="90" wrapText="1"/>
      <protection locked="0"/>
    </xf>
    <xf numFmtId="0" fontId="59" fillId="59" borderId="30" xfId="1684" applyFont="1" applyFill="1" applyBorder="1" applyAlignment="1">
      <alignment horizontal="center" vertical="center"/>
    </xf>
    <xf numFmtId="0" fontId="26" fillId="0" borderId="101" xfId="0" applyFont="1" applyBorder="1" applyAlignment="1">
      <alignment horizontal="center"/>
    </xf>
    <xf numFmtId="0" fontId="83" fillId="38" borderId="50" xfId="0" applyFont="1" applyFill="1" applyBorder="1" applyAlignment="1" applyProtection="1">
      <alignment horizontal="center" vertical="center" textRotation="90" wrapText="1"/>
      <protection locked="0"/>
    </xf>
    <xf numFmtId="0" fontId="42" fillId="11" borderId="103" xfId="0" applyFont="1" applyFill="1" applyBorder="1" applyAlignment="1" applyProtection="1">
      <alignment horizontal="center" vertical="center" textRotation="90" wrapText="1"/>
      <protection locked="0"/>
    </xf>
    <xf numFmtId="0" fontId="49" fillId="2" borderId="25" xfId="0" applyFont="1" applyFill="1" applyBorder="1" applyAlignment="1" applyProtection="1">
      <alignment horizontal="center" vertical="center" wrapText="1"/>
      <protection locked="0"/>
    </xf>
    <xf numFmtId="0" fontId="42" fillId="11" borderId="55" xfId="0" applyFont="1" applyFill="1" applyBorder="1" applyAlignment="1" applyProtection="1">
      <alignment horizontal="center" vertical="center" textRotation="90" wrapText="1"/>
      <protection locked="0"/>
    </xf>
    <xf numFmtId="0" fontId="42" fillId="11" borderId="56" xfId="0" applyFont="1" applyFill="1" applyBorder="1" applyAlignment="1" applyProtection="1">
      <alignment horizontal="center" vertical="center" textRotation="90" wrapText="1"/>
      <protection locked="0"/>
    </xf>
    <xf numFmtId="0" fontId="89" fillId="0" borderId="27" xfId="1685" applyFont="1" applyFill="1" applyBorder="1" applyAlignment="1">
      <alignment horizontal="center" wrapText="1"/>
    </xf>
    <xf numFmtId="0" fontId="90" fillId="0" borderId="30" xfId="1684" applyFont="1" applyBorder="1" applyAlignment="1" applyProtection="1">
      <alignment horizontal="left" vertical="center"/>
      <protection locked="0"/>
    </xf>
    <xf numFmtId="0" fontId="26" fillId="34" borderId="0" xfId="0" applyFont="1" applyFill="1" applyAlignment="1">
      <alignment horizontal="center"/>
    </xf>
    <xf numFmtId="0" fontId="26" fillId="14" borderId="0" xfId="0" applyFont="1" applyFill="1" applyAlignment="1">
      <alignment horizontal="center"/>
    </xf>
    <xf numFmtId="0" fontId="43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2" fontId="35" fillId="0" borderId="0" xfId="0" applyNumberFormat="1" applyFont="1"/>
    <xf numFmtId="0" fontId="26" fillId="34" borderId="0" xfId="0" applyFont="1" applyFill="1" applyAlignment="1">
      <alignment horizontal="center"/>
    </xf>
    <xf numFmtId="166" fontId="47" fillId="2" borderId="23" xfId="1996" applyNumberFormat="1" applyFont="1" applyFill="1" applyBorder="1" applyAlignment="1" applyProtection="1">
      <alignment horizontal="center" wrapText="1"/>
    </xf>
    <xf numFmtId="166" fontId="47" fillId="2" borderId="84" xfId="1996" applyNumberFormat="1" applyFont="1" applyFill="1" applyBorder="1" applyAlignment="1" applyProtection="1">
      <alignment horizontal="center" wrapText="1"/>
    </xf>
    <xf numFmtId="0" fontId="26" fillId="0" borderId="47" xfId="0" applyFont="1" applyBorder="1" applyAlignment="1" applyProtection="1">
      <alignment horizontal="center"/>
      <protection locked="0"/>
    </xf>
    <xf numFmtId="0" fontId="26" fillId="14" borderId="0" xfId="0" applyFont="1" applyFill="1" applyAlignment="1">
      <alignment horizontal="center"/>
    </xf>
    <xf numFmtId="0" fontId="26" fillId="0" borderId="83" xfId="0" applyFont="1" applyBorder="1" applyAlignment="1" applyProtection="1">
      <alignment horizontal="center"/>
      <protection locked="0"/>
    </xf>
    <xf numFmtId="0" fontId="26" fillId="0" borderId="75" xfId="0" applyFont="1" applyBorder="1" applyAlignment="1" applyProtection="1">
      <alignment horizontal="center"/>
      <protection locked="0"/>
    </xf>
    <xf numFmtId="0" fontId="26" fillId="0" borderId="85" xfId="0" applyFont="1" applyBorder="1" applyAlignment="1" applyProtection="1">
      <alignment horizontal="center"/>
      <protection locked="0"/>
    </xf>
    <xf numFmtId="0" fontId="26" fillId="0" borderId="77" xfId="0" applyFont="1" applyBorder="1" applyAlignment="1" applyProtection="1">
      <alignment horizontal="center"/>
      <protection locked="0"/>
    </xf>
    <xf numFmtId="0" fontId="47" fillId="0" borderId="83" xfId="0" applyFont="1" applyBorder="1" applyAlignment="1" applyProtection="1">
      <alignment horizontal="center" vertical="center" wrapText="1"/>
      <protection locked="0"/>
    </xf>
    <xf numFmtId="0" fontId="47" fillId="0" borderId="75" xfId="0" applyFont="1" applyBorder="1" applyAlignment="1" applyProtection="1">
      <alignment horizontal="center" vertical="center" wrapText="1"/>
      <protection locked="0"/>
    </xf>
    <xf numFmtId="0" fontId="48" fillId="0" borderId="77" xfId="0" applyFont="1" applyBorder="1" applyAlignment="1">
      <alignment horizontal="center" vertical="center"/>
    </xf>
    <xf numFmtId="0" fontId="48" fillId="0" borderId="78" xfId="0" applyFont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48" fillId="0" borderId="80" xfId="0" applyFont="1" applyBorder="1" applyAlignment="1">
      <alignment horizontal="center" vertical="center"/>
    </xf>
    <xf numFmtId="0" fontId="48" fillId="0" borderId="74" xfId="0" applyFont="1" applyBorder="1" applyAlignment="1">
      <alignment horizontal="center" vertical="center"/>
    </xf>
    <xf numFmtId="0" fontId="48" fillId="0" borderId="82" xfId="0" applyFont="1" applyBorder="1" applyAlignment="1">
      <alignment horizontal="center" vertical="center"/>
    </xf>
    <xf numFmtId="0" fontId="48" fillId="0" borderId="76" xfId="0" applyFont="1" applyBorder="1" applyAlignment="1">
      <alignment horizontal="center" vertical="center" wrapText="1"/>
    </xf>
    <xf numFmtId="0" fontId="48" fillId="0" borderId="77" xfId="0" applyFont="1" applyBorder="1" applyAlignment="1">
      <alignment horizontal="center" vertical="center" wrapText="1"/>
    </xf>
    <xf numFmtId="0" fontId="48" fillId="0" borderId="78" xfId="0" applyFont="1" applyBorder="1" applyAlignment="1">
      <alignment horizontal="center" vertical="center" wrapText="1"/>
    </xf>
    <xf numFmtId="0" fontId="48" fillId="0" borderId="79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80" xfId="0" applyFont="1" applyBorder="1" applyAlignment="1">
      <alignment horizontal="center" vertical="center" wrapText="1"/>
    </xf>
    <xf numFmtId="0" fontId="48" fillId="0" borderId="81" xfId="0" applyFont="1" applyBorder="1" applyAlignment="1">
      <alignment horizontal="center" vertical="center" wrapText="1"/>
    </xf>
    <xf numFmtId="0" fontId="48" fillId="0" borderId="74" xfId="0" applyFont="1" applyBorder="1" applyAlignment="1">
      <alignment horizontal="center" vertical="center" wrapText="1"/>
    </xf>
    <xf numFmtId="0" fontId="48" fillId="0" borderId="82" xfId="0" applyFont="1" applyBorder="1" applyAlignment="1">
      <alignment horizontal="center" vertical="center" wrapText="1"/>
    </xf>
    <xf numFmtId="0" fontId="47" fillId="0" borderId="85" xfId="0" applyFont="1" applyBorder="1" applyAlignment="1" applyProtection="1">
      <alignment horizontal="center" vertical="center" wrapText="1"/>
      <protection locked="0"/>
    </xf>
    <xf numFmtId="0" fontId="43" fillId="0" borderId="77" xfId="0" applyFont="1" applyBorder="1" applyAlignment="1" applyProtection="1">
      <alignment horizontal="center" vertical="center" wrapText="1"/>
      <protection locked="0"/>
    </xf>
    <xf numFmtId="0" fontId="43" fillId="0" borderId="78" xfId="0" applyFont="1" applyBorder="1" applyAlignment="1" applyProtection="1">
      <alignment horizontal="center" vertical="center" wrapText="1"/>
      <protection locked="0"/>
    </xf>
    <xf numFmtId="0" fontId="43" fillId="0" borderId="0" xfId="0" applyFont="1" applyBorder="1" applyAlignment="1" applyProtection="1">
      <alignment horizontal="center" vertical="center" wrapText="1"/>
      <protection locked="0"/>
    </xf>
    <xf numFmtId="0" fontId="43" fillId="0" borderId="80" xfId="0" applyFont="1" applyBorder="1" applyAlignment="1" applyProtection="1">
      <alignment horizontal="center" vertical="center" wrapText="1"/>
      <protection locked="0"/>
    </xf>
    <xf numFmtId="0" fontId="43" fillId="0" borderId="74" xfId="0" applyFont="1" applyBorder="1" applyAlignment="1" applyProtection="1">
      <alignment horizontal="center" vertical="center" wrapText="1"/>
      <protection locked="0"/>
    </xf>
    <xf numFmtId="0" fontId="43" fillId="0" borderId="82" xfId="0" applyFont="1" applyBorder="1" applyAlignment="1" applyProtection="1">
      <alignment horizontal="center" vertical="center" wrapText="1"/>
      <protection locked="0"/>
    </xf>
    <xf numFmtId="0" fontId="58" fillId="0" borderId="76" xfId="0" applyFont="1" applyBorder="1" applyAlignment="1" applyProtection="1">
      <alignment horizontal="center" vertical="center" wrapText="1"/>
      <protection locked="0"/>
    </xf>
    <xf numFmtId="0" fontId="58" fillId="0" borderId="77" xfId="0" applyFont="1" applyBorder="1" applyAlignment="1" applyProtection="1">
      <alignment horizontal="center" vertical="center" wrapText="1"/>
      <protection locked="0"/>
    </xf>
    <xf numFmtId="0" fontId="58" fillId="0" borderId="78" xfId="0" applyFont="1" applyBorder="1" applyAlignment="1" applyProtection="1">
      <alignment horizontal="center" vertical="center" wrapText="1"/>
      <protection locked="0"/>
    </xf>
    <xf numFmtId="0" fontId="58" fillId="0" borderId="79" xfId="0" applyFont="1" applyBorder="1" applyAlignment="1" applyProtection="1">
      <alignment horizontal="center" vertical="center" wrapText="1"/>
      <protection locked="0"/>
    </xf>
    <xf numFmtId="0" fontId="58" fillId="0" borderId="0" xfId="0" applyFont="1" applyBorder="1" applyAlignment="1" applyProtection="1">
      <alignment horizontal="center" vertical="center" wrapText="1"/>
      <protection locked="0"/>
    </xf>
    <xf numFmtId="0" fontId="58" fillId="0" borderId="80" xfId="0" applyFont="1" applyBorder="1" applyAlignment="1" applyProtection="1">
      <alignment horizontal="center" vertical="center" wrapText="1"/>
      <protection locked="0"/>
    </xf>
    <xf numFmtId="0" fontId="58" fillId="0" borderId="81" xfId="0" applyFont="1" applyBorder="1" applyAlignment="1" applyProtection="1">
      <alignment horizontal="center" vertical="center" wrapText="1"/>
      <protection locked="0"/>
    </xf>
    <xf numFmtId="0" fontId="58" fillId="0" borderId="74" xfId="0" applyFont="1" applyBorder="1" applyAlignment="1" applyProtection="1">
      <alignment horizontal="center" vertical="center" wrapText="1"/>
      <protection locked="0"/>
    </xf>
    <xf numFmtId="0" fontId="58" fillId="0" borderId="82" xfId="0" applyFont="1" applyBorder="1" applyAlignment="1" applyProtection="1">
      <alignment horizontal="center" vertical="center" wrapText="1"/>
      <protection locked="0"/>
    </xf>
    <xf numFmtId="0" fontId="26" fillId="0" borderId="51" xfId="0" applyFont="1" applyBorder="1" applyAlignment="1" applyProtection="1">
      <alignment horizontal="center" wrapText="1"/>
      <protection locked="0"/>
    </xf>
    <xf numFmtId="0" fontId="26" fillId="0" borderId="62" xfId="0" applyFont="1" applyBorder="1" applyAlignment="1" applyProtection="1">
      <alignment horizontal="center" wrapText="1"/>
      <protection locked="0"/>
    </xf>
    <xf numFmtId="0" fontId="26" fillId="0" borderId="83" xfId="0" applyFont="1" applyBorder="1" applyAlignment="1" applyProtection="1">
      <alignment horizontal="center" wrapText="1"/>
      <protection locked="0"/>
    </xf>
    <xf numFmtId="0" fontId="26" fillId="0" borderId="75" xfId="0" applyFont="1" applyBorder="1" applyAlignment="1" applyProtection="1">
      <alignment horizontal="center" wrapText="1"/>
      <protection locked="0"/>
    </xf>
    <xf numFmtId="0" fontId="26" fillId="0" borderId="98" xfId="0" applyFont="1" applyBorder="1" applyAlignment="1" applyProtection="1">
      <alignment horizontal="center" wrapText="1"/>
      <protection locked="0"/>
    </xf>
    <xf numFmtId="0" fontId="26" fillId="0" borderId="0" xfId="0" applyFont="1" applyBorder="1" applyAlignment="1" applyProtection="1">
      <alignment horizontal="center" wrapText="1"/>
      <protection locked="0"/>
    </xf>
    <xf numFmtId="0" fontId="26" fillId="0" borderId="85" xfId="0" applyFont="1" applyBorder="1" applyAlignment="1" applyProtection="1">
      <alignment horizontal="center" wrapText="1"/>
      <protection locked="0"/>
    </xf>
    <xf numFmtId="0" fontId="54" fillId="0" borderId="76" xfId="0" applyFont="1" applyBorder="1" applyAlignment="1" applyProtection="1">
      <alignment horizontal="center" vertical="center" wrapText="1"/>
      <protection locked="0"/>
    </xf>
    <xf numFmtId="0" fontId="54" fillId="0" borderId="77" xfId="0" applyFont="1" applyBorder="1" applyAlignment="1" applyProtection="1">
      <alignment horizontal="center" vertical="center" wrapText="1"/>
      <protection locked="0"/>
    </xf>
    <xf numFmtId="0" fontId="54" fillId="0" borderId="78" xfId="0" applyFont="1" applyBorder="1" applyAlignment="1" applyProtection="1">
      <alignment horizontal="center" vertical="center" wrapText="1"/>
      <protection locked="0"/>
    </xf>
    <xf numFmtId="0" fontId="54" fillId="0" borderId="79" xfId="0" applyFont="1" applyBorder="1" applyAlignment="1" applyProtection="1">
      <alignment horizontal="center" vertical="center" wrapText="1"/>
      <protection locked="0"/>
    </xf>
    <xf numFmtId="0" fontId="54" fillId="0" borderId="0" xfId="0" applyFont="1" applyBorder="1" applyAlignment="1" applyProtection="1">
      <alignment horizontal="center" vertical="center" wrapText="1"/>
      <protection locked="0"/>
    </xf>
    <xf numFmtId="0" fontId="54" fillId="0" borderId="80" xfId="0" applyFont="1" applyBorder="1" applyAlignment="1" applyProtection="1">
      <alignment horizontal="center" vertical="center" wrapText="1"/>
      <protection locked="0"/>
    </xf>
    <xf numFmtId="0" fontId="54" fillId="0" borderId="81" xfId="0" applyFont="1" applyBorder="1" applyAlignment="1" applyProtection="1">
      <alignment horizontal="center" vertical="center" wrapText="1"/>
      <protection locked="0"/>
    </xf>
    <xf numFmtId="0" fontId="54" fillId="0" borderId="74" xfId="0" applyFont="1" applyBorder="1" applyAlignment="1" applyProtection="1">
      <alignment horizontal="center" vertical="center" wrapText="1"/>
      <protection locked="0"/>
    </xf>
    <xf numFmtId="0" fontId="54" fillId="0" borderId="82" xfId="0" applyFont="1" applyBorder="1" applyAlignment="1" applyProtection="1">
      <alignment horizontal="center" vertical="center" wrapText="1"/>
      <protection locked="0"/>
    </xf>
    <xf numFmtId="0" fontId="26" fillId="0" borderId="86" xfId="0" applyFont="1" applyBorder="1" applyAlignment="1" applyProtection="1">
      <alignment horizontal="center"/>
      <protection locked="0"/>
    </xf>
    <xf numFmtId="0" fontId="26" fillId="0" borderId="87" xfId="0" applyFont="1" applyBorder="1" applyAlignment="1" applyProtection="1">
      <alignment horizontal="center"/>
      <protection locked="0"/>
    </xf>
    <xf numFmtId="0" fontId="26" fillId="0" borderId="54" xfId="0" applyFont="1" applyBorder="1" applyAlignment="1" applyProtection="1">
      <alignment horizontal="center"/>
      <protection locked="0"/>
    </xf>
    <xf numFmtId="0" fontId="26" fillId="0" borderId="73" xfId="0" applyFont="1" applyBorder="1" applyAlignment="1" applyProtection="1">
      <alignment horizontal="center"/>
      <protection locked="0"/>
    </xf>
    <xf numFmtId="0" fontId="26" fillId="0" borderId="102" xfId="0" applyFont="1" applyBorder="1" applyAlignment="1" applyProtection="1">
      <alignment horizontal="center"/>
      <protection locked="0"/>
    </xf>
    <xf numFmtId="0" fontId="26" fillId="0" borderId="99" xfId="0" applyFont="1" applyBorder="1" applyAlignment="1" applyProtection="1">
      <alignment horizontal="center"/>
      <protection locked="0"/>
    </xf>
    <xf numFmtId="0" fontId="24" fillId="2" borderId="52" xfId="0" applyFont="1" applyFill="1" applyBorder="1" applyAlignment="1" applyProtection="1">
      <alignment horizontal="center" vertical="center" wrapText="1"/>
      <protection locked="0"/>
    </xf>
    <xf numFmtId="0" fontId="24" fillId="2" borderId="75" xfId="0" applyFont="1" applyFill="1" applyBorder="1" applyAlignment="1" applyProtection="1">
      <alignment horizontal="center" vertical="center" wrapText="1"/>
      <protection locked="0"/>
    </xf>
    <xf numFmtId="0" fontId="52" fillId="0" borderId="83" xfId="0" applyFont="1" applyBorder="1" applyAlignment="1" applyProtection="1">
      <alignment horizontal="center" vertical="center" wrapText="1"/>
      <protection locked="0"/>
    </xf>
    <xf numFmtId="0" fontId="52" fillId="0" borderId="75" xfId="0" applyFont="1" applyBorder="1" applyAlignment="1" applyProtection="1">
      <alignment horizontal="center" vertical="center" wrapText="1"/>
      <protection locked="0"/>
    </xf>
    <xf numFmtId="0" fontId="52" fillId="0" borderId="85" xfId="0" applyFont="1" applyBorder="1" applyAlignment="1" applyProtection="1">
      <alignment horizontal="center" vertical="center" wrapText="1"/>
      <protection locked="0"/>
    </xf>
    <xf numFmtId="0" fontId="26" fillId="0" borderId="81" xfId="0" applyFont="1" applyBorder="1" applyAlignment="1" applyProtection="1">
      <alignment horizontal="center"/>
      <protection locked="0"/>
    </xf>
    <xf numFmtId="0" fontId="26" fillId="0" borderId="74" xfId="0" applyFont="1" applyBorder="1" applyAlignment="1" applyProtection="1">
      <alignment horizontal="center"/>
      <protection locked="0"/>
    </xf>
    <xf numFmtId="0" fontId="25" fillId="0" borderId="81" xfId="0" applyFont="1" applyBorder="1" applyAlignment="1" applyProtection="1">
      <alignment horizontal="center"/>
      <protection locked="0"/>
    </xf>
    <xf numFmtId="0" fontId="25" fillId="0" borderId="74" xfId="0" applyFont="1" applyBorder="1" applyAlignment="1" applyProtection="1">
      <alignment horizontal="center"/>
      <protection locked="0"/>
    </xf>
    <xf numFmtId="0" fontId="53" fillId="0" borderId="77" xfId="0" applyFont="1" applyBorder="1" applyAlignment="1" applyProtection="1">
      <alignment horizontal="center" vertical="center"/>
      <protection locked="0"/>
    </xf>
    <xf numFmtId="0" fontId="53" fillId="0" borderId="78" xfId="0" applyFont="1" applyBorder="1" applyAlignment="1" applyProtection="1">
      <alignment horizontal="center" vertical="center"/>
      <protection locked="0"/>
    </xf>
    <xf numFmtId="0" fontId="53" fillId="0" borderId="0" xfId="0" applyFont="1" applyBorder="1" applyAlignment="1" applyProtection="1">
      <alignment horizontal="center" vertical="center"/>
      <protection locked="0"/>
    </xf>
    <xf numFmtId="0" fontId="53" fillId="0" borderId="80" xfId="0" applyFont="1" applyBorder="1" applyAlignment="1" applyProtection="1">
      <alignment horizontal="center" vertical="center"/>
      <protection locked="0"/>
    </xf>
    <xf numFmtId="0" fontId="53" fillId="0" borderId="74" xfId="0" applyFont="1" applyBorder="1" applyAlignment="1" applyProtection="1">
      <alignment horizontal="center" vertical="center"/>
      <protection locked="0"/>
    </xf>
    <xf numFmtId="0" fontId="53" fillId="0" borderId="82" xfId="0" applyFont="1" applyBorder="1" applyAlignment="1" applyProtection="1">
      <alignment horizontal="center" vertical="center"/>
      <protection locked="0"/>
    </xf>
    <xf numFmtId="0" fontId="26" fillId="0" borderId="100" xfId="0" applyFont="1" applyBorder="1" applyAlignment="1" applyProtection="1">
      <alignment horizontal="center" wrapText="1"/>
      <protection locked="0"/>
    </xf>
    <xf numFmtId="0" fontId="26" fillId="0" borderId="34" xfId="0" applyFont="1" applyBorder="1" applyAlignment="1" applyProtection="1">
      <alignment horizontal="center" wrapText="1"/>
      <protection locked="0"/>
    </xf>
    <xf numFmtId="0" fontId="26" fillId="0" borderId="30" xfId="0" applyFont="1" applyBorder="1" applyAlignment="1" applyProtection="1">
      <alignment horizontal="center" wrapText="1"/>
      <protection locked="0"/>
    </xf>
    <xf numFmtId="0" fontId="26" fillId="0" borderId="54" xfId="0" applyFont="1" applyBorder="1" applyAlignment="1" applyProtection="1">
      <alignment horizontal="center" wrapText="1"/>
      <protection locked="0"/>
    </xf>
    <xf numFmtId="0" fontId="26" fillId="0" borderId="73" xfId="0" applyFont="1" applyBorder="1" applyAlignment="1" applyProtection="1">
      <alignment horizontal="center" wrapText="1"/>
      <protection locked="0"/>
    </xf>
  </cellXfs>
  <cellStyles count="2115">
    <cellStyle name="20% — акцент1" xfId="2043" builtinId="30" customBuiltin="1"/>
    <cellStyle name="20% - Акцент1 10" xfId="1"/>
    <cellStyle name="20% - Акцент1 11" xfId="2"/>
    <cellStyle name="20% - Акцент1 12" xfId="3"/>
    <cellStyle name="20% - Акцент1 13" xfId="4"/>
    <cellStyle name="20% - Акцент1 14" xfId="5"/>
    <cellStyle name="20% - Акцент1 15" xfId="6"/>
    <cellStyle name="20% - Акцент1 16" xfId="7"/>
    <cellStyle name="20% - Акцент1 17" xfId="8"/>
    <cellStyle name="20% - Акцент1 18" xfId="9"/>
    <cellStyle name="20% - Акцент1 19" xfId="10"/>
    <cellStyle name="20% - Акцент1 2" xfId="11"/>
    <cellStyle name="20% - Акцент1 20" xfId="12"/>
    <cellStyle name="20% - Акцент1 21" xfId="13"/>
    <cellStyle name="20% - Акцент1 22" xfId="14"/>
    <cellStyle name="20% - Акцент1 23" xfId="15"/>
    <cellStyle name="20% - Акцент1 24" xfId="16"/>
    <cellStyle name="20% - Акцент1 25" xfId="17"/>
    <cellStyle name="20% - Акцент1 26" xfId="18"/>
    <cellStyle name="20% - Акцент1 27" xfId="19"/>
    <cellStyle name="20% - Акцент1 28" xfId="20"/>
    <cellStyle name="20% - Акцент1 29" xfId="21"/>
    <cellStyle name="20% - Акцент1 3" xfId="22"/>
    <cellStyle name="20% - Акцент1 30" xfId="23"/>
    <cellStyle name="20% - Акцент1 31" xfId="24"/>
    <cellStyle name="20% - Акцент1 32" xfId="25"/>
    <cellStyle name="20% - Акцент1 33" xfId="26"/>
    <cellStyle name="20% - Акцент1 34" xfId="27"/>
    <cellStyle name="20% - Акцент1 35" xfId="28"/>
    <cellStyle name="20% - Акцент1 36" xfId="29"/>
    <cellStyle name="20% - Акцент1 37" xfId="30"/>
    <cellStyle name="20% - Акцент1 38" xfId="31"/>
    <cellStyle name="20% - Акцент1 39" xfId="32"/>
    <cellStyle name="20% - Акцент1 4" xfId="33"/>
    <cellStyle name="20% - Акцент1 40" xfId="34"/>
    <cellStyle name="20% - Акцент1 41" xfId="35"/>
    <cellStyle name="20% - Акцент1 42" xfId="36"/>
    <cellStyle name="20% - Акцент1 43" xfId="37"/>
    <cellStyle name="20% - Акцент1 44" xfId="38"/>
    <cellStyle name="20% - Акцент1 45" xfId="39"/>
    <cellStyle name="20% - Акцент1 46" xfId="40"/>
    <cellStyle name="20% - Акцент1 47" xfId="2077"/>
    <cellStyle name="20% - Акцент1 48" xfId="2090"/>
    <cellStyle name="20% - Акцент1 49" xfId="2103"/>
    <cellStyle name="20% - Акцент1 5" xfId="41"/>
    <cellStyle name="20% - Акцент1 6" xfId="42"/>
    <cellStyle name="20% - Акцент1 7" xfId="43"/>
    <cellStyle name="20% - Акцент1 8" xfId="44"/>
    <cellStyle name="20% - Акцент1 9" xfId="45"/>
    <cellStyle name="20% — акцент2" xfId="2046" builtinId="34" customBuiltin="1"/>
    <cellStyle name="20% - Акцент2 10" xfId="46"/>
    <cellStyle name="20% - Акцент2 11" xfId="47"/>
    <cellStyle name="20% - Акцент2 12" xfId="48"/>
    <cellStyle name="20% - Акцент2 13" xfId="49"/>
    <cellStyle name="20% - Акцент2 14" xfId="50"/>
    <cellStyle name="20% - Акцент2 15" xfId="51"/>
    <cellStyle name="20% - Акцент2 16" xfId="52"/>
    <cellStyle name="20% - Акцент2 17" xfId="53"/>
    <cellStyle name="20% - Акцент2 18" xfId="54"/>
    <cellStyle name="20% - Акцент2 19" xfId="55"/>
    <cellStyle name="20% - Акцент2 2" xfId="56"/>
    <cellStyle name="20% - Акцент2 20" xfId="57"/>
    <cellStyle name="20% - Акцент2 21" xfId="58"/>
    <cellStyle name="20% - Акцент2 22" xfId="59"/>
    <cellStyle name="20% - Акцент2 23" xfId="60"/>
    <cellStyle name="20% - Акцент2 24" xfId="61"/>
    <cellStyle name="20% - Акцент2 25" xfId="62"/>
    <cellStyle name="20% - Акцент2 26" xfId="63"/>
    <cellStyle name="20% - Акцент2 27" xfId="64"/>
    <cellStyle name="20% - Акцент2 28" xfId="65"/>
    <cellStyle name="20% - Акцент2 29" xfId="66"/>
    <cellStyle name="20% - Акцент2 3" xfId="67"/>
    <cellStyle name="20% - Акцент2 30" xfId="68"/>
    <cellStyle name="20% - Акцент2 31" xfId="69"/>
    <cellStyle name="20% - Акцент2 32" xfId="70"/>
    <cellStyle name="20% - Акцент2 33" xfId="71"/>
    <cellStyle name="20% - Акцент2 34" xfId="72"/>
    <cellStyle name="20% - Акцент2 35" xfId="73"/>
    <cellStyle name="20% - Акцент2 36" xfId="74"/>
    <cellStyle name="20% - Акцент2 37" xfId="75"/>
    <cellStyle name="20% - Акцент2 38" xfId="76"/>
    <cellStyle name="20% - Акцент2 39" xfId="77"/>
    <cellStyle name="20% - Акцент2 4" xfId="78"/>
    <cellStyle name="20% - Акцент2 40" xfId="79"/>
    <cellStyle name="20% - Акцент2 41" xfId="80"/>
    <cellStyle name="20% - Акцент2 42" xfId="81"/>
    <cellStyle name="20% - Акцент2 43" xfId="82"/>
    <cellStyle name="20% - Акцент2 44" xfId="83"/>
    <cellStyle name="20% - Акцент2 45" xfId="84"/>
    <cellStyle name="20% - Акцент2 46" xfId="85"/>
    <cellStyle name="20% - Акцент2 47" xfId="2078"/>
    <cellStyle name="20% - Акцент2 48" xfId="2091"/>
    <cellStyle name="20% - Акцент2 49" xfId="2104"/>
    <cellStyle name="20% - Акцент2 5" xfId="86"/>
    <cellStyle name="20% - Акцент2 6" xfId="87"/>
    <cellStyle name="20% - Акцент2 7" xfId="88"/>
    <cellStyle name="20% - Акцент2 8" xfId="89"/>
    <cellStyle name="20% - Акцент2 9" xfId="90"/>
    <cellStyle name="20% — акцент3" xfId="2049" builtinId="38" customBuiltin="1"/>
    <cellStyle name="20% - Акцент3 10" xfId="91"/>
    <cellStyle name="20% - Акцент3 11" xfId="92"/>
    <cellStyle name="20% - Акцент3 12" xfId="93"/>
    <cellStyle name="20% - Акцент3 13" xfId="94"/>
    <cellStyle name="20% - Акцент3 14" xfId="95"/>
    <cellStyle name="20% - Акцент3 15" xfId="96"/>
    <cellStyle name="20% - Акцент3 16" xfId="97"/>
    <cellStyle name="20% - Акцент3 17" xfId="98"/>
    <cellStyle name="20% - Акцент3 18" xfId="99"/>
    <cellStyle name="20% - Акцент3 19" xfId="100"/>
    <cellStyle name="20% - Акцент3 2" xfId="101"/>
    <cellStyle name="20% - Акцент3 20" xfId="102"/>
    <cellStyle name="20% - Акцент3 21" xfId="103"/>
    <cellStyle name="20% - Акцент3 22" xfId="104"/>
    <cellStyle name="20% - Акцент3 23" xfId="105"/>
    <cellStyle name="20% - Акцент3 24" xfId="106"/>
    <cellStyle name="20% - Акцент3 25" xfId="107"/>
    <cellStyle name="20% - Акцент3 26" xfId="108"/>
    <cellStyle name="20% - Акцент3 27" xfId="109"/>
    <cellStyle name="20% - Акцент3 28" xfId="110"/>
    <cellStyle name="20% - Акцент3 29" xfId="111"/>
    <cellStyle name="20% - Акцент3 3" xfId="112"/>
    <cellStyle name="20% - Акцент3 30" xfId="113"/>
    <cellStyle name="20% - Акцент3 31" xfId="114"/>
    <cellStyle name="20% - Акцент3 32" xfId="115"/>
    <cellStyle name="20% - Акцент3 33" xfId="116"/>
    <cellStyle name="20% - Акцент3 34" xfId="117"/>
    <cellStyle name="20% - Акцент3 35" xfId="118"/>
    <cellStyle name="20% - Акцент3 36" xfId="119"/>
    <cellStyle name="20% - Акцент3 37" xfId="120"/>
    <cellStyle name="20% - Акцент3 38" xfId="121"/>
    <cellStyle name="20% - Акцент3 39" xfId="122"/>
    <cellStyle name="20% - Акцент3 4" xfId="123"/>
    <cellStyle name="20% - Акцент3 40" xfId="124"/>
    <cellStyle name="20% - Акцент3 41" xfId="125"/>
    <cellStyle name="20% - Акцент3 42" xfId="126"/>
    <cellStyle name="20% - Акцент3 43" xfId="127"/>
    <cellStyle name="20% - Акцент3 44" xfId="128"/>
    <cellStyle name="20% - Акцент3 45" xfId="129"/>
    <cellStyle name="20% - Акцент3 46" xfId="130"/>
    <cellStyle name="20% - Акцент3 47" xfId="2079"/>
    <cellStyle name="20% - Акцент3 48" xfId="2092"/>
    <cellStyle name="20% - Акцент3 49" xfId="2105"/>
    <cellStyle name="20% - Акцент3 5" xfId="131"/>
    <cellStyle name="20% - Акцент3 6" xfId="132"/>
    <cellStyle name="20% - Акцент3 7" xfId="133"/>
    <cellStyle name="20% - Акцент3 8" xfId="134"/>
    <cellStyle name="20% - Акцент3 9" xfId="135"/>
    <cellStyle name="20% — акцент4" xfId="2052" builtinId="42" customBuiltin="1"/>
    <cellStyle name="20% - Акцент4 10" xfId="136"/>
    <cellStyle name="20% - Акцент4 11" xfId="137"/>
    <cellStyle name="20% - Акцент4 12" xfId="138"/>
    <cellStyle name="20% - Акцент4 13" xfId="139"/>
    <cellStyle name="20% - Акцент4 14" xfId="140"/>
    <cellStyle name="20% - Акцент4 15" xfId="141"/>
    <cellStyle name="20% - Акцент4 16" xfId="142"/>
    <cellStyle name="20% - Акцент4 17" xfId="143"/>
    <cellStyle name="20% - Акцент4 18" xfId="144"/>
    <cellStyle name="20% - Акцент4 19" xfId="145"/>
    <cellStyle name="20% - Акцент4 2" xfId="146"/>
    <cellStyle name="20% - Акцент4 20" xfId="147"/>
    <cellStyle name="20% - Акцент4 21" xfId="148"/>
    <cellStyle name="20% - Акцент4 22" xfId="149"/>
    <cellStyle name="20% - Акцент4 23" xfId="150"/>
    <cellStyle name="20% - Акцент4 24" xfId="151"/>
    <cellStyle name="20% - Акцент4 25" xfId="152"/>
    <cellStyle name="20% - Акцент4 26" xfId="153"/>
    <cellStyle name="20% - Акцент4 27" xfId="154"/>
    <cellStyle name="20% - Акцент4 28" xfId="155"/>
    <cellStyle name="20% - Акцент4 29" xfId="156"/>
    <cellStyle name="20% - Акцент4 3" xfId="157"/>
    <cellStyle name="20% - Акцент4 30" xfId="158"/>
    <cellStyle name="20% - Акцент4 31" xfId="159"/>
    <cellStyle name="20% - Акцент4 32" xfId="160"/>
    <cellStyle name="20% - Акцент4 33" xfId="161"/>
    <cellStyle name="20% - Акцент4 34" xfId="162"/>
    <cellStyle name="20% - Акцент4 35" xfId="163"/>
    <cellStyle name="20% - Акцент4 36" xfId="164"/>
    <cellStyle name="20% - Акцент4 37" xfId="165"/>
    <cellStyle name="20% - Акцент4 38" xfId="166"/>
    <cellStyle name="20% - Акцент4 39" xfId="167"/>
    <cellStyle name="20% - Акцент4 4" xfId="168"/>
    <cellStyle name="20% - Акцент4 40" xfId="169"/>
    <cellStyle name="20% - Акцент4 41" xfId="170"/>
    <cellStyle name="20% - Акцент4 42" xfId="171"/>
    <cellStyle name="20% - Акцент4 43" xfId="172"/>
    <cellStyle name="20% - Акцент4 44" xfId="173"/>
    <cellStyle name="20% - Акцент4 45" xfId="174"/>
    <cellStyle name="20% - Акцент4 46" xfId="175"/>
    <cellStyle name="20% - Акцент4 47" xfId="2080"/>
    <cellStyle name="20% - Акцент4 48" xfId="2093"/>
    <cellStyle name="20% - Акцент4 49" xfId="2106"/>
    <cellStyle name="20% - Акцент4 5" xfId="176"/>
    <cellStyle name="20% - Акцент4 6" xfId="177"/>
    <cellStyle name="20% - Акцент4 7" xfId="178"/>
    <cellStyle name="20% - Акцент4 8" xfId="179"/>
    <cellStyle name="20% - Акцент4 9" xfId="180"/>
    <cellStyle name="20% — акцент5" xfId="2055" builtinId="46" customBuiltin="1"/>
    <cellStyle name="20% - Акцент5 10" xfId="181"/>
    <cellStyle name="20% - Акцент5 11" xfId="182"/>
    <cellStyle name="20% - Акцент5 12" xfId="183"/>
    <cellStyle name="20% - Акцент5 13" xfId="184"/>
    <cellStyle name="20% - Акцент5 14" xfId="185"/>
    <cellStyle name="20% - Акцент5 15" xfId="186"/>
    <cellStyle name="20% - Акцент5 16" xfId="187"/>
    <cellStyle name="20% - Акцент5 17" xfId="188"/>
    <cellStyle name="20% - Акцент5 18" xfId="189"/>
    <cellStyle name="20% - Акцент5 19" xfId="190"/>
    <cellStyle name="20% - Акцент5 2" xfId="191"/>
    <cellStyle name="20% - Акцент5 20" xfId="192"/>
    <cellStyle name="20% - Акцент5 21" xfId="193"/>
    <cellStyle name="20% - Акцент5 22" xfId="194"/>
    <cellStyle name="20% - Акцент5 23" xfId="195"/>
    <cellStyle name="20% - Акцент5 24" xfId="196"/>
    <cellStyle name="20% - Акцент5 25" xfId="197"/>
    <cellStyle name="20% - Акцент5 26" xfId="198"/>
    <cellStyle name="20% - Акцент5 27" xfId="199"/>
    <cellStyle name="20% - Акцент5 28" xfId="200"/>
    <cellStyle name="20% - Акцент5 29" xfId="201"/>
    <cellStyle name="20% - Акцент5 3" xfId="202"/>
    <cellStyle name="20% - Акцент5 30" xfId="203"/>
    <cellStyle name="20% - Акцент5 31" xfId="204"/>
    <cellStyle name="20% - Акцент5 32" xfId="205"/>
    <cellStyle name="20% - Акцент5 33" xfId="206"/>
    <cellStyle name="20% - Акцент5 34" xfId="207"/>
    <cellStyle name="20% - Акцент5 35" xfId="208"/>
    <cellStyle name="20% - Акцент5 36" xfId="209"/>
    <cellStyle name="20% - Акцент5 37" xfId="210"/>
    <cellStyle name="20% - Акцент5 38" xfId="211"/>
    <cellStyle name="20% - Акцент5 39" xfId="212"/>
    <cellStyle name="20% - Акцент5 4" xfId="213"/>
    <cellStyle name="20% - Акцент5 40" xfId="214"/>
    <cellStyle name="20% - Акцент5 41" xfId="215"/>
    <cellStyle name="20% - Акцент5 42" xfId="216"/>
    <cellStyle name="20% - Акцент5 43" xfId="217"/>
    <cellStyle name="20% - Акцент5 44" xfId="218"/>
    <cellStyle name="20% - Акцент5 45" xfId="219"/>
    <cellStyle name="20% - Акцент5 46" xfId="220"/>
    <cellStyle name="20% - Акцент5 47" xfId="2081"/>
    <cellStyle name="20% - Акцент5 48" xfId="2094"/>
    <cellStyle name="20% - Акцент5 49" xfId="2107"/>
    <cellStyle name="20% - Акцент5 5" xfId="221"/>
    <cellStyle name="20% - Акцент5 6" xfId="222"/>
    <cellStyle name="20% - Акцент5 7" xfId="223"/>
    <cellStyle name="20% - Акцент5 8" xfId="224"/>
    <cellStyle name="20% - Акцент5 9" xfId="225"/>
    <cellStyle name="20% — акцент6" xfId="2058" builtinId="50" customBuiltin="1"/>
    <cellStyle name="20% - Акцент6 10" xfId="226"/>
    <cellStyle name="20% - Акцент6 11" xfId="227"/>
    <cellStyle name="20% - Акцент6 12" xfId="228"/>
    <cellStyle name="20% - Акцент6 13" xfId="229"/>
    <cellStyle name="20% - Акцент6 14" xfId="230"/>
    <cellStyle name="20% - Акцент6 15" xfId="231"/>
    <cellStyle name="20% - Акцент6 16" xfId="232"/>
    <cellStyle name="20% - Акцент6 17" xfId="233"/>
    <cellStyle name="20% - Акцент6 18" xfId="234"/>
    <cellStyle name="20% - Акцент6 19" xfId="235"/>
    <cellStyle name="20% - Акцент6 2" xfId="236"/>
    <cellStyle name="20% - Акцент6 20" xfId="237"/>
    <cellStyle name="20% - Акцент6 21" xfId="238"/>
    <cellStyle name="20% - Акцент6 22" xfId="239"/>
    <cellStyle name="20% - Акцент6 23" xfId="240"/>
    <cellStyle name="20% - Акцент6 24" xfId="241"/>
    <cellStyle name="20% - Акцент6 25" xfId="242"/>
    <cellStyle name="20% - Акцент6 26" xfId="243"/>
    <cellStyle name="20% - Акцент6 27" xfId="244"/>
    <cellStyle name="20% - Акцент6 28" xfId="245"/>
    <cellStyle name="20% - Акцент6 29" xfId="246"/>
    <cellStyle name="20% - Акцент6 3" xfId="247"/>
    <cellStyle name="20% - Акцент6 30" xfId="248"/>
    <cellStyle name="20% - Акцент6 31" xfId="249"/>
    <cellStyle name="20% - Акцент6 32" xfId="250"/>
    <cellStyle name="20% - Акцент6 33" xfId="251"/>
    <cellStyle name="20% - Акцент6 34" xfId="252"/>
    <cellStyle name="20% - Акцент6 35" xfId="253"/>
    <cellStyle name="20% - Акцент6 36" xfId="254"/>
    <cellStyle name="20% - Акцент6 37" xfId="255"/>
    <cellStyle name="20% - Акцент6 38" xfId="256"/>
    <cellStyle name="20% - Акцент6 39" xfId="257"/>
    <cellStyle name="20% - Акцент6 4" xfId="258"/>
    <cellStyle name="20% - Акцент6 40" xfId="259"/>
    <cellStyle name="20% - Акцент6 41" xfId="260"/>
    <cellStyle name="20% - Акцент6 42" xfId="261"/>
    <cellStyle name="20% - Акцент6 43" xfId="262"/>
    <cellStyle name="20% - Акцент6 44" xfId="263"/>
    <cellStyle name="20% - Акцент6 45" xfId="264"/>
    <cellStyle name="20% - Акцент6 46" xfId="265"/>
    <cellStyle name="20% - Акцент6 47" xfId="2082"/>
    <cellStyle name="20% - Акцент6 48" xfId="2095"/>
    <cellStyle name="20% - Акцент6 49" xfId="2108"/>
    <cellStyle name="20% - Акцент6 5" xfId="266"/>
    <cellStyle name="20% - Акцент6 6" xfId="267"/>
    <cellStyle name="20% - Акцент6 7" xfId="268"/>
    <cellStyle name="20% - Акцент6 8" xfId="269"/>
    <cellStyle name="20% - Акцент6 9" xfId="270"/>
    <cellStyle name="40% — акцент1" xfId="2044" builtinId="31" customBuiltin="1"/>
    <cellStyle name="40% - Акцент1 10" xfId="271"/>
    <cellStyle name="40% - Акцент1 11" xfId="272"/>
    <cellStyle name="40% - Акцент1 12" xfId="273"/>
    <cellStyle name="40% - Акцент1 13" xfId="274"/>
    <cellStyle name="40% - Акцент1 14" xfId="275"/>
    <cellStyle name="40% - Акцент1 15" xfId="276"/>
    <cellStyle name="40% - Акцент1 16" xfId="277"/>
    <cellStyle name="40% - Акцент1 17" xfId="278"/>
    <cellStyle name="40% - Акцент1 18" xfId="279"/>
    <cellStyle name="40% - Акцент1 19" xfId="280"/>
    <cellStyle name="40% - Акцент1 2" xfId="281"/>
    <cellStyle name="40% - Акцент1 20" xfId="282"/>
    <cellStyle name="40% - Акцент1 21" xfId="283"/>
    <cellStyle name="40% - Акцент1 22" xfId="284"/>
    <cellStyle name="40% - Акцент1 23" xfId="285"/>
    <cellStyle name="40% - Акцент1 24" xfId="286"/>
    <cellStyle name="40% - Акцент1 25" xfId="287"/>
    <cellStyle name="40% - Акцент1 26" xfId="288"/>
    <cellStyle name="40% - Акцент1 27" xfId="289"/>
    <cellStyle name="40% - Акцент1 28" xfId="290"/>
    <cellStyle name="40% - Акцент1 29" xfId="291"/>
    <cellStyle name="40% - Акцент1 3" xfId="292"/>
    <cellStyle name="40% - Акцент1 30" xfId="293"/>
    <cellStyle name="40% - Акцент1 31" xfId="294"/>
    <cellStyle name="40% - Акцент1 32" xfId="295"/>
    <cellStyle name="40% - Акцент1 33" xfId="296"/>
    <cellStyle name="40% - Акцент1 34" xfId="297"/>
    <cellStyle name="40% - Акцент1 35" xfId="298"/>
    <cellStyle name="40% - Акцент1 36" xfId="299"/>
    <cellStyle name="40% - Акцент1 37" xfId="300"/>
    <cellStyle name="40% - Акцент1 38" xfId="301"/>
    <cellStyle name="40% - Акцент1 39" xfId="302"/>
    <cellStyle name="40% - Акцент1 4" xfId="303"/>
    <cellStyle name="40% - Акцент1 40" xfId="304"/>
    <cellStyle name="40% - Акцент1 41" xfId="305"/>
    <cellStyle name="40% - Акцент1 42" xfId="306"/>
    <cellStyle name="40% - Акцент1 43" xfId="307"/>
    <cellStyle name="40% - Акцент1 44" xfId="308"/>
    <cellStyle name="40% - Акцент1 45" xfId="309"/>
    <cellStyle name="40% - Акцент1 46" xfId="310"/>
    <cellStyle name="40% - Акцент1 47" xfId="2083"/>
    <cellStyle name="40% - Акцент1 48" xfId="2096"/>
    <cellStyle name="40% - Акцент1 49" xfId="2109"/>
    <cellStyle name="40% - Акцент1 5" xfId="311"/>
    <cellStyle name="40% - Акцент1 6" xfId="312"/>
    <cellStyle name="40% - Акцент1 7" xfId="313"/>
    <cellStyle name="40% - Акцент1 8" xfId="314"/>
    <cellStyle name="40% - Акцент1 9" xfId="315"/>
    <cellStyle name="40% — акцент2" xfId="2047" builtinId="35" customBuiltin="1"/>
    <cellStyle name="40% - Акцент2 10" xfId="316"/>
    <cellStyle name="40% - Акцент2 11" xfId="317"/>
    <cellStyle name="40% - Акцент2 12" xfId="318"/>
    <cellStyle name="40% - Акцент2 13" xfId="319"/>
    <cellStyle name="40% - Акцент2 14" xfId="320"/>
    <cellStyle name="40% - Акцент2 15" xfId="321"/>
    <cellStyle name="40% - Акцент2 16" xfId="322"/>
    <cellStyle name="40% - Акцент2 17" xfId="323"/>
    <cellStyle name="40% - Акцент2 18" xfId="324"/>
    <cellStyle name="40% - Акцент2 19" xfId="325"/>
    <cellStyle name="40% - Акцент2 2" xfId="326"/>
    <cellStyle name="40% - Акцент2 20" xfId="327"/>
    <cellStyle name="40% - Акцент2 21" xfId="328"/>
    <cellStyle name="40% - Акцент2 22" xfId="329"/>
    <cellStyle name="40% - Акцент2 23" xfId="330"/>
    <cellStyle name="40% - Акцент2 24" xfId="331"/>
    <cellStyle name="40% - Акцент2 25" xfId="332"/>
    <cellStyle name="40% - Акцент2 26" xfId="333"/>
    <cellStyle name="40% - Акцент2 27" xfId="334"/>
    <cellStyle name="40% - Акцент2 28" xfId="335"/>
    <cellStyle name="40% - Акцент2 29" xfId="336"/>
    <cellStyle name="40% - Акцент2 3" xfId="337"/>
    <cellStyle name="40% - Акцент2 30" xfId="338"/>
    <cellStyle name="40% - Акцент2 31" xfId="339"/>
    <cellStyle name="40% - Акцент2 32" xfId="340"/>
    <cellStyle name="40% - Акцент2 33" xfId="341"/>
    <cellStyle name="40% - Акцент2 34" xfId="342"/>
    <cellStyle name="40% - Акцент2 35" xfId="343"/>
    <cellStyle name="40% - Акцент2 36" xfId="344"/>
    <cellStyle name="40% - Акцент2 37" xfId="345"/>
    <cellStyle name="40% - Акцент2 38" xfId="346"/>
    <cellStyle name="40% - Акцент2 39" xfId="347"/>
    <cellStyle name="40% - Акцент2 4" xfId="348"/>
    <cellStyle name="40% - Акцент2 40" xfId="349"/>
    <cellStyle name="40% - Акцент2 41" xfId="350"/>
    <cellStyle name="40% - Акцент2 42" xfId="351"/>
    <cellStyle name="40% - Акцент2 43" xfId="352"/>
    <cellStyle name="40% - Акцент2 44" xfId="353"/>
    <cellStyle name="40% - Акцент2 45" xfId="354"/>
    <cellStyle name="40% - Акцент2 46" xfId="355"/>
    <cellStyle name="40% - Акцент2 47" xfId="2084"/>
    <cellStyle name="40% - Акцент2 48" xfId="2097"/>
    <cellStyle name="40% - Акцент2 49" xfId="2110"/>
    <cellStyle name="40% - Акцент2 5" xfId="356"/>
    <cellStyle name="40% - Акцент2 6" xfId="357"/>
    <cellStyle name="40% - Акцент2 7" xfId="358"/>
    <cellStyle name="40% - Акцент2 8" xfId="359"/>
    <cellStyle name="40% - Акцент2 9" xfId="360"/>
    <cellStyle name="40% — акцент3" xfId="2050" builtinId="39" customBuiltin="1"/>
    <cellStyle name="40% - Акцент3 10" xfId="361"/>
    <cellStyle name="40% - Акцент3 11" xfId="362"/>
    <cellStyle name="40% - Акцент3 12" xfId="363"/>
    <cellStyle name="40% - Акцент3 13" xfId="364"/>
    <cellStyle name="40% - Акцент3 14" xfId="365"/>
    <cellStyle name="40% - Акцент3 15" xfId="366"/>
    <cellStyle name="40% - Акцент3 16" xfId="367"/>
    <cellStyle name="40% - Акцент3 17" xfId="368"/>
    <cellStyle name="40% - Акцент3 18" xfId="369"/>
    <cellStyle name="40% - Акцент3 19" xfId="370"/>
    <cellStyle name="40% - Акцент3 2" xfId="371"/>
    <cellStyle name="40% - Акцент3 20" xfId="372"/>
    <cellStyle name="40% - Акцент3 21" xfId="373"/>
    <cellStyle name="40% - Акцент3 22" xfId="374"/>
    <cellStyle name="40% - Акцент3 23" xfId="375"/>
    <cellStyle name="40% - Акцент3 24" xfId="376"/>
    <cellStyle name="40% - Акцент3 25" xfId="377"/>
    <cellStyle name="40% - Акцент3 26" xfId="378"/>
    <cellStyle name="40% - Акцент3 27" xfId="379"/>
    <cellStyle name="40% - Акцент3 28" xfId="380"/>
    <cellStyle name="40% - Акцент3 29" xfId="381"/>
    <cellStyle name="40% - Акцент3 3" xfId="382"/>
    <cellStyle name="40% - Акцент3 30" xfId="383"/>
    <cellStyle name="40% - Акцент3 31" xfId="384"/>
    <cellStyle name="40% - Акцент3 32" xfId="385"/>
    <cellStyle name="40% - Акцент3 33" xfId="386"/>
    <cellStyle name="40% - Акцент3 34" xfId="387"/>
    <cellStyle name="40% - Акцент3 35" xfId="388"/>
    <cellStyle name="40% - Акцент3 36" xfId="389"/>
    <cellStyle name="40% - Акцент3 37" xfId="390"/>
    <cellStyle name="40% - Акцент3 38" xfId="391"/>
    <cellStyle name="40% - Акцент3 39" xfId="392"/>
    <cellStyle name="40% - Акцент3 4" xfId="393"/>
    <cellStyle name="40% - Акцент3 40" xfId="394"/>
    <cellStyle name="40% - Акцент3 41" xfId="395"/>
    <cellStyle name="40% - Акцент3 42" xfId="396"/>
    <cellStyle name="40% - Акцент3 43" xfId="397"/>
    <cellStyle name="40% - Акцент3 44" xfId="398"/>
    <cellStyle name="40% - Акцент3 45" xfId="399"/>
    <cellStyle name="40% - Акцент3 46" xfId="400"/>
    <cellStyle name="40% - Акцент3 47" xfId="2085"/>
    <cellStyle name="40% - Акцент3 48" xfId="2098"/>
    <cellStyle name="40% - Акцент3 49" xfId="2111"/>
    <cellStyle name="40% - Акцент3 5" xfId="401"/>
    <cellStyle name="40% - Акцент3 6" xfId="402"/>
    <cellStyle name="40% - Акцент3 7" xfId="403"/>
    <cellStyle name="40% - Акцент3 8" xfId="404"/>
    <cellStyle name="40% - Акцент3 9" xfId="405"/>
    <cellStyle name="40% — акцент4" xfId="2053" builtinId="43" customBuiltin="1"/>
    <cellStyle name="40% - Акцент4 10" xfId="406"/>
    <cellStyle name="40% - Акцент4 11" xfId="407"/>
    <cellStyle name="40% - Акцент4 12" xfId="408"/>
    <cellStyle name="40% - Акцент4 13" xfId="409"/>
    <cellStyle name="40% - Акцент4 14" xfId="410"/>
    <cellStyle name="40% - Акцент4 15" xfId="411"/>
    <cellStyle name="40% - Акцент4 16" xfId="412"/>
    <cellStyle name="40% - Акцент4 17" xfId="413"/>
    <cellStyle name="40% - Акцент4 18" xfId="414"/>
    <cellStyle name="40% - Акцент4 19" xfId="415"/>
    <cellStyle name="40% - Акцент4 2" xfId="416"/>
    <cellStyle name="40% - Акцент4 20" xfId="417"/>
    <cellStyle name="40% - Акцент4 21" xfId="418"/>
    <cellStyle name="40% - Акцент4 22" xfId="419"/>
    <cellStyle name="40% - Акцент4 23" xfId="420"/>
    <cellStyle name="40% - Акцент4 24" xfId="421"/>
    <cellStyle name="40% - Акцент4 25" xfId="422"/>
    <cellStyle name="40% - Акцент4 26" xfId="423"/>
    <cellStyle name="40% - Акцент4 27" xfId="424"/>
    <cellStyle name="40% - Акцент4 28" xfId="425"/>
    <cellStyle name="40% - Акцент4 29" xfId="426"/>
    <cellStyle name="40% - Акцент4 3" xfId="427"/>
    <cellStyle name="40% - Акцент4 30" xfId="428"/>
    <cellStyle name="40% - Акцент4 31" xfId="429"/>
    <cellStyle name="40% - Акцент4 32" xfId="430"/>
    <cellStyle name="40% - Акцент4 33" xfId="431"/>
    <cellStyle name="40% - Акцент4 34" xfId="432"/>
    <cellStyle name="40% - Акцент4 35" xfId="433"/>
    <cellStyle name="40% - Акцент4 36" xfId="434"/>
    <cellStyle name="40% - Акцент4 37" xfId="435"/>
    <cellStyle name="40% - Акцент4 38" xfId="436"/>
    <cellStyle name="40% - Акцент4 39" xfId="437"/>
    <cellStyle name="40% - Акцент4 4" xfId="438"/>
    <cellStyle name="40% - Акцент4 40" xfId="439"/>
    <cellStyle name="40% - Акцент4 41" xfId="440"/>
    <cellStyle name="40% - Акцент4 42" xfId="441"/>
    <cellStyle name="40% - Акцент4 43" xfId="442"/>
    <cellStyle name="40% - Акцент4 44" xfId="443"/>
    <cellStyle name="40% - Акцент4 45" xfId="444"/>
    <cellStyle name="40% - Акцент4 46" xfId="445"/>
    <cellStyle name="40% - Акцент4 47" xfId="2086"/>
    <cellStyle name="40% - Акцент4 48" xfId="2099"/>
    <cellStyle name="40% - Акцент4 49" xfId="2112"/>
    <cellStyle name="40% - Акцент4 5" xfId="446"/>
    <cellStyle name="40% - Акцент4 6" xfId="447"/>
    <cellStyle name="40% - Акцент4 7" xfId="448"/>
    <cellStyle name="40% - Акцент4 8" xfId="449"/>
    <cellStyle name="40% - Акцент4 9" xfId="450"/>
    <cellStyle name="40% — акцент5" xfId="2056" builtinId="47" customBuiltin="1"/>
    <cellStyle name="40% - Акцент5 10" xfId="451"/>
    <cellStyle name="40% - Акцент5 11" xfId="452"/>
    <cellStyle name="40% - Акцент5 12" xfId="453"/>
    <cellStyle name="40% - Акцент5 13" xfId="454"/>
    <cellStyle name="40% - Акцент5 14" xfId="455"/>
    <cellStyle name="40% - Акцент5 15" xfId="456"/>
    <cellStyle name="40% - Акцент5 16" xfId="457"/>
    <cellStyle name="40% - Акцент5 17" xfId="458"/>
    <cellStyle name="40% - Акцент5 18" xfId="459"/>
    <cellStyle name="40% - Акцент5 19" xfId="460"/>
    <cellStyle name="40% - Акцент5 2" xfId="461"/>
    <cellStyle name="40% - Акцент5 20" xfId="462"/>
    <cellStyle name="40% - Акцент5 21" xfId="463"/>
    <cellStyle name="40% - Акцент5 22" xfId="464"/>
    <cellStyle name="40% - Акцент5 23" xfId="465"/>
    <cellStyle name="40% - Акцент5 24" xfId="466"/>
    <cellStyle name="40% - Акцент5 25" xfId="467"/>
    <cellStyle name="40% - Акцент5 26" xfId="468"/>
    <cellStyle name="40% - Акцент5 27" xfId="469"/>
    <cellStyle name="40% - Акцент5 28" xfId="470"/>
    <cellStyle name="40% - Акцент5 29" xfId="471"/>
    <cellStyle name="40% - Акцент5 3" xfId="472"/>
    <cellStyle name="40% - Акцент5 30" xfId="473"/>
    <cellStyle name="40% - Акцент5 31" xfId="474"/>
    <cellStyle name="40% - Акцент5 32" xfId="475"/>
    <cellStyle name="40% - Акцент5 33" xfId="476"/>
    <cellStyle name="40% - Акцент5 34" xfId="477"/>
    <cellStyle name="40% - Акцент5 35" xfId="478"/>
    <cellStyle name="40% - Акцент5 36" xfId="479"/>
    <cellStyle name="40% - Акцент5 37" xfId="480"/>
    <cellStyle name="40% - Акцент5 38" xfId="481"/>
    <cellStyle name="40% - Акцент5 39" xfId="482"/>
    <cellStyle name="40% - Акцент5 4" xfId="483"/>
    <cellStyle name="40% - Акцент5 40" xfId="484"/>
    <cellStyle name="40% - Акцент5 41" xfId="485"/>
    <cellStyle name="40% - Акцент5 42" xfId="486"/>
    <cellStyle name="40% - Акцент5 43" xfId="487"/>
    <cellStyle name="40% - Акцент5 44" xfId="488"/>
    <cellStyle name="40% - Акцент5 45" xfId="489"/>
    <cellStyle name="40% - Акцент5 46" xfId="490"/>
    <cellStyle name="40% - Акцент5 47" xfId="2087"/>
    <cellStyle name="40% - Акцент5 48" xfId="2100"/>
    <cellStyle name="40% - Акцент5 49" xfId="2113"/>
    <cellStyle name="40% - Акцент5 5" xfId="491"/>
    <cellStyle name="40% - Акцент5 6" xfId="492"/>
    <cellStyle name="40% - Акцент5 7" xfId="493"/>
    <cellStyle name="40% - Акцент5 8" xfId="494"/>
    <cellStyle name="40% - Акцент5 9" xfId="495"/>
    <cellStyle name="40% — акцент6" xfId="2059" builtinId="51" customBuiltin="1"/>
    <cellStyle name="40% - Акцент6 10" xfId="496"/>
    <cellStyle name="40% - Акцент6 11" xfId="497"/>
    <cellStyle name="40% - Акцент6 12" xfId="498"/>
    <cellStyle name="40% - Акцент6 13" xfId="499"/>
    <cellStyle name="40% - Акцент6 14" xfId="500"/>
    <cellStyle name="40% - Акцент6 15" xfId="501"/>
    <cellStyle name="40% - Акцент6 16" xfId="502"/>
    <cellStyle name="40% - Акцент6 17" xfId="503"/>
    <cellStyle name="40% - Акцент6 18" xfId="504"/>
    <cellStyle name="40% - Акцент6 19" xfId="505"/>
    <cellStyle name="40% - Акцент6 2" xfId="506"/>
    <cellStyle name="40% - Акцент6 20" xfId="507"/>
    <cellStyle name="40% - Акцент6 21" xfId="508"/>
    <cellStyle name="40% - Акцент6 22" xfId="509"/>
    <cellStyle name="40% - Акцент6 23" xfId="510"/>
    <cellStyle name="40% - Акцент6 24" xfId="511"/>
    <cellStyle name="40% - Акцент6 25" xfId="512"/>
    <cellStyle name="40% - Акцент6 26" xfId="513"/>
    <cellStyle name="40% - Акцент6 27" xfId="514"/>
    <cellStyle name="40% - Акцент6 28" xfId="515"/>
    <cellStyle name="40% - Акцент6 29" xfId="516"/>
    <cellStyle name="40% - Акцент6 3" xfId="517"/>
    <cellStyle name="40% - Акцент6 30" xfId="518"/>
    <cellStyle name="40% - Акцент6 31" xfId="519"/>
    <cellStyle name="40% - Акцент6 32" xfId="520"/>
    <cellStyle name="40% - Акцент6 33" xfId="521"/>
    <cellStyle name="40% - Акцент6 34" xfId="522"/>
    <cellStyle name="40% - Акцент6 35" xfId="523"/>
    <cellStyle name="40% - Акцент6 36" xfId="524"/>
    <cellStyle name="40% - Акцент6 37" xfId="525"/>
    <cellStyle name="40% - Акцент6 38" xfId="526"/>
    <cellStyle name="40% - Акцент6 39" xfId="527"/>
    <cellStyle name="40% - Акцент6 4" xfId="528"/>
    <cellStyle name="40% - Акцент6 40" xfId="529"/>
    <cellStyle name="40% - Акцент6 41" xfId="530"/>
    <cellStyle name="40% - Акцент6 42" xfId="531"/>
    <cellStyle name="40% - Акцент6 43" xfId="532"/>
    <cellStyle name="40% - Акцент6 44" xfId="533"/>
    <cellStyle name="40% - Акцент6 45" xfId="534"/>
    <cellStyle name="40% - Акцент6 46" xfId="535"/>
    <cellStyle name="40% - Акцент6 47" xfId="2088"/>
    <cellStyle name="40% - Акцент6 48" xfId="2101"/>
    <cellStyle name="40% - Акцент6 49" xfId="2114"/>
    <cellStyle name="40% - Акцент6 5" xfId="536"/>
    <cellStyle name="40% - Акцент6 6" xfId="537"/>
    <cellStyle name="40% - Акцент6 7" xfId="538"/>
    <cellStyle name="40% - Акцент6 8" xfId="539"/>
    <cellStyle name="40% - Акцент6 9" xfId="540"/>
    <cellStyle name="60% — акцент1" xfId="2045" builtinId="32" customBuiltin="1"/>
    <cellStyle name="60% - Акцент1 10" xfId="541"/>
    <cellStyle name="60% - Акцент1 11" xfId="542"/>
    <cellStyle name="60% - Акцент1 12" xfId="543"/>
    <cellStyle name="60% - Акцент1 13" xfId="544"/>
    <cellStyle name="60% - Акцент1 14" xfId="545"/>
    <cellStyle name="60% - Акцент1 15" xfId="546"/>
    <cellStyle name="60% - Акцент1 16" xfId="547"/>
    <cellStyle name="60% - Акцент1 17" xfId="548"/>
    <cellStyle name="60% - Акцент1 18" xfId="549"/>
    <cellStyle name="60% - Акцент1 19" xfId="550"/>
    <cellStyle name="60% - Акцент1 2" xfId="551"/>
    <cellStyle name="60% - Акцент1 20" xfId="552"/>
    <cellStyle name="60% - Акцент1 21" xfId="553"/>
    <cellStyle name="60% - Акцент1 22" xfId="554"/>
    <cellStyle name="60% - Акцент1 23" xfId="555"/>
    <cellStyle name="60% - Акцент1 24" xfId="556"/>
    <cellStyle name="60% - Акцент1 25" xfId="557"/>
    <cellStyle name="60% - Акцент1 26" xfId="558"/>
    <cellStyle name="60% - Акцент1 27" xfId="559"/>
    <cellStyle name="60% - Акцент1 28" xfId="560"/>
    <cellStyle name="60% - Акцент1 29" xfId="561"/>
    <cellStyle name="60% - Акцент1 3" xfId="562"/>
    <cellStyle name="60% - Акцент1 30" xfId="563"/>
    <cellStyle name="60% - Акцент1 31" xfId="564"/>
    <cellStyle name="60% - Акцент1 32" xfId="565"/>
    <cellStyle name="60% - Акцент1 33" xfId="566"/>
    <cellStyle name="60% - Акцент1 34" xfId="567"/>
    <cellStyle name="60% - Акцент1 35" xfId="568"/>
    <cellStyle name="60% - Акцент1 36" xfId="569"/>
    <cellStyle name="60% - Акцент1 37" xfId="570"/>
    <cellStyle name="60% - Акцент1 38" xfId="571"/>
    <cellStyle name="60% - Акцент1 39" xfId="572"/>
    <cellStyle name="60% - Акцент1 4" xfId="573"/>
    <cellStyle name="60% - Акцент1 40" xfId="574"/>
    <cellStyle name="60% - Акцент1 41" xfId="575"/>
    <cellStyle name="60% - Акцент1 42" xfId="576"/>
    <cellStyle name="60% - Акцент1 43" xfId="577"/>
    <cellStyle name="60% - Акцент1 44" xfId="578"/>
    <cellStyle name="60% - Акцент1 45" xfId="579"/>
    <cellStyle name="60% - Акцент1 46" xfId="580"/>
    <cellStyle name="60% - Акцент1 5" xfId="581"/>
    <cellStyle name="60% - Акцент1 6" xfId="582"/>
    <cellStyle name="60% - Акцент1 7" xfId="583"/>
    <cellStyle name="60% - Акцент1 8" xfId="584"/>
    <cellStyle name="60% - Акцент1 9" xfId="585"/>
    <cellStyle name="60% — акцент2" xfId="2048" builtinId="36" customBuiltin="1"/>
    <cellStyle name="60% - Акцент2 10" xfId="586"/>
    <cellStyle name="60% - Акцент2 11" xfId="587"/>
    <cellStyle name="60% - Акцент2 12" xfId="588"/>
    <cellStyle name="60% - Акцент2 13" xfId="589"/>
    <cellStyle name="60% - Акцент2 14" xfId="590"/>
    <cellStyle name="60% - Акцент2 15" xfId="591"/>
    <cellStyle name="60% - Акцент2 16" xfId="592"/>
    <cellStyle name="60% - Акцент2 17" xfId="593"/>
    <cellStyle name="60% - Акцент2 18" xfId="594"/>
    <cellStyle name="60% - Акцент2 19" xfId="595"/>
    <cellStyle name="60% - Акцент2 2" xfId="596"/>
    <cellStyle name="60% - Акцент2 20" xfId="597"/>
    <cellStyle name="60% - Акцент2 21" xfId="598"/>
    <cellStyle name="60% - Акцент2 22" xfId="599"/>
    <cellStyle name="60% - Акцент2 23" xfId="600"/>
    <cellStyle name="60% - Акцент2 24" xfId="601"/>
    <cellStyle name="60% - Акцент2 25" xfId="602"/>
    <cellStyle name="60% - Акцент2 26" xfId="603"/>
    <cellStyle name="60% - Акцент2 27" xfId="604"/>
    <cellStyle name="60% - Акцент2 28" xfId="605"/>
    <cellStyle name="60% - Акцент2 29" xfId="606"/>
    <cellStyle name="60% - Акцент2 3" xfId="607"/>
    <cellStyle name="60% - Акцент2 30" xfId="608"/>
    <cellStyle name="60% - Акцент2 31" xfId="609"/>
    <cellStyle name="60% - Акцент2 32" xfId="610"/>
    <cellStyle name="60% - Акцент2 33" xfId="611"/>
    <cellStyle name="60% - Акцент2 34" xfId="612"/>
    <cellStyle name="60% - Акцент2 35" xfId="613"/>
    <cellStyle name="60% - Акцент2 36" xfId="614"/>
    <cellStyle name="60% - Акцент2 37" xfId="615"/>
    <cellStyle name="60% - Акцент2 38" xfId="616"/>
    <cellStyle name="60% - Акцент2 39" xfId="617"/>
    <cellStyle name="60% - Акцент2 4" xfId="618"/>
    <cellStyle name="60% - Акцент2 40" xfId="619"/>
    <cellStyle name="60% - Акцент2 41" xfId="620"/>
    <cellStyle name="60% - Акцент2 42" xfId="621"/>
    <cellStyle name="60% - Акцент2 43" xfId="622"/>
    <cellStyle name="60% - Акцент2 44" xfId="623"/>
    <cellStyle name="60% - Акцент2 45" xfId="624"/>
    <cellStyle name="60% - Акцент2 46" xfId="625"/>
    <cellStyle name="60% - Акцент2 5" xfId="626"/>
    <cellStyle name="60% - Акцент2 6" xfId="627"/>
    <cellStyle name="60% - Акцент2 7" xfId="628"/>
    <cellStyle name="60% - Акцент2 8" xfId="629"/>
    <cellStyle name="60% - Акцент2 9" xfId="630"/>
    <cellStyle name="60% — акцент3" xfId="2051" builtinId="40" customBuiltin="1"/>
    <cellStyle name="60% - Акцент3 10" xfId="631"/>
    <cellStyle name="60% - Акцент3 11" xfId="632"/>
    <cellStyle name="60% - Акцент3 12" xfId="633"/>
    <cellStyle name="60% - Акцент3 13" xfId="634"/>
    <cellStyle name="60% - Акцент3 14" xfId="635"/>
    <cellStyle name="60% - Акцент3 15" xfId="636"/>
    <cellStyle name="60% - Акцент3 16" xfId="637"/>
    <cellStyle name="60% - Акцент3 17" xfId="638"/>
    <cellStyle name="60% - Акцент3 18" xfId="639"/>
    <cellStyle name="60% - Акцент3 19" xfId="640"/>
    <cellStyle name="60% - Акцент3 2" xfId="641"/>
    <cellStyle name="60% - Акцент3 20" xfId="642"/>
    <cellStyle name="60% - Акцент3 21" xfId="643"/>
    <cellStyle name="60% - Акцент3 22" xfId="644"/>
    <cellStyle name="60% - Акцент3 23" xfId="645"/>
    <cellStyle name="60% - Акцент3 24" xfId="646"/>
    <cellStyle name="60% - Акцент3 25" xfId="647"/>
    <cellStyle name="60% - Акцент3 26" xfId="648"/>
    <cellStyle name="60% - Акцент3 27" xfId="649"/>
    <cellStyle name="60% - Акцент3 28" xfId="650"/>
    <cellStyle name="60% - Акцент3 29" xfId="651"/>
    <cellStyle name="60% - Акцент3 3" xfId="652"/>
    <cellStyle name="60% - Акцент3 30" xfId="653"/>
    <cellStyle name="60% - Акцент3 31" xfId="654"/>
    <cellStyle name="60% - Акцент3 32" xfId="655"/>
    <cellStyle name="60% - Акцент3 33" xfId="656"/>
    <cellStyle name="60% - Акцент3 34" xfId="657"/>
    <cellStyle name="60% - Акцент3 35" xfId="658"/>
    <cellStyle name="60% - Акцент3 36" xfId="659"/>
    <cellStyle name="60% - Акцент3 37" xfId="660"/>
    <cellStyle name="60% - Акцент3 38" xfId="661"/>
    <cellStyle name="60% - Акцент3 39" xfId="662"/>
    <cellStyle name="60% - Акцент3 4" xfId="663"/>
    <cellStyle name="60% - Акцент3 40" xfId="664"/>
    <cellStyle name="60% - Акцент3 41" xfId="665"/>
    <cellStyle name="60% - Акцент3 42" xfId="666"/>
    <cellStyle name="60% - Акцент3 43" xfId="667"/>
    <cellStyle name="60% - Акцент3 44" xfId="668"/>
    <cellStyle name="60% - Акцент3 45" xfId="669"/>
    <cellStyle name="60% - Акцент3 46" xfId="670"/>
    <cellStyle name="60% - Акцент3 5" xfId="671"/>
    <cellStyle name="60% - Акцент3 6" xfId="672"/>
    <cellStyle name="60% - Акцент3 7" xfId="673"/>
    <cellStyle name="60% - Акцент3 8" xfId="674"/>
    <cellStyle name="60% - Акцент3 9" xfId="675"/>
    <cellStyle name="60% — акцент4" xfId="2054" builtinId="44" customBuiltin="1"/>
    <cellStyle name="60% - Акцент4 10" xfId="676"/>
    <cellStyle name="60% - Акцент4 11" xfId="677"/>
    <cellStyle name="60% - Акцент4 12" xfId="678"/>
    <cellStyle name="60% - Акцент4 13" xfId="679"/>
    <cellStyle name="60% - Акцент4 14" xfId="680"/>
    <cellStyle name="60% - Акцент4 15" xfId="681"/>
    <cellStyle name="60% - Акцент4 16" xfId="682"/>
    <cellStyle name="60% - Акцент4 17" xfId="683"/>
    <cellStyle name="60% - Акцент4 18" xfId="684"/>
    <cellStyle name="60% - Акцент4 19" xfId="685"/>
    <cellStyle name="60% - Акцент4 2" xfId="686"/>
    <cellStyle name="60% - Акцент4 20" xfId="687"/>
    <cellStyle name="60% - Акцент4 21" xfId="688"/>
    <cellStyle name="60% - Акцент4 22" xfId="689"/>
    <cellStyle name="60% - Акцент4 23" xfId="690"/>
    <cellStyle name="60% - Акцент4 24" xfId="691"/>
    <cellStyle name="60% - Акцент4 25" xfId="692"/>
    <cellStyle name="60% - Акцент4 26" xfId="693"/>
    <cellStyle name="60% - Акцент4 27" xfId="694"/>
    <cellStyle name="60% - Акцент4 28" xfId="695"/>
    <cellStyle name="60% - Акцент4 29" xfId="696"/>
    <cellStyle name="60% - Акцент4 3" xfId="697"/>
    <cellStyle name="60% - Акцент4 30" xfId="698"/>
    <cellStyle name="60% - Акцент4 31" xfId="699"/>
    <cellStyle name="60% - Акцент4 32" xfId="700"/>
    <cellStyle name="60% - Акцент4 33" xfId="701"/>
    <cellStyle name="60% - Акцент4 34" xfId="702"/>
    <cellStyle name="60% - Акцент4 35" xfId="703"/>
    <cellStyle name="60% - Акцент4 36" xfId="704"/>
    <cellStyle name="60% - Акцент4 37" xfId="705"/>
    <cellStyle name="60% - Акцент4 38" xfId="706"/>
    <cellStyle name="60% - Акцент4 39" xfId="707"/>
    <cellStyle name="60% - Акцент4 4" xfId="708"/>
    <cellStyle name="60% - Акцент4 40" xfId="709"/>
    <cellStyle name="60% - Акцент4 41" xfId="710"/>
    <cellStyle name="60% - Акцент4 42" xfId="711"/>
    <cellStyle name="60% - Акцент4 43" xfId="712"/>
    <cellStyle name="60% - Акцент4 44" xfId="713"/>
    <cellStyle name="60% - Акцент4 45" xfId="714"/>
    <cellStyle name="60% - Акцент4 46" xfId="715"/>
    <cellStyle name="60% - Акцент4 5" xfId="716"/>
    <cellStyle name="60% - Акцент4 6" xfId="717"/>
    <cellStyle name="60% - Акцент4 7" xfId="718"/>
    <cellStyle name="60% - Акцент4 8" xfId="719"/>
    <cellStyle name="60% - Акцент4 9" xfId="720"/>
    <cellStyle name="60% — акцент5" xfId="2057" builtinId="48" customBuiltin="1"/>
    <cellStyle name="60% - Акцент5 10" xfId="721"/>
    <cellStyle name="60% - Акцент5 11" xfId="722"/>
    <cellStyle name="60% - Акцент5 12" xfId="723"/>
    <cellStyle name="60% - Акцент5 13" xfId="724"/>
    <cellStyle name="60% - Акцент5 14" xfId="725"/>
    <cellStyle name="60% - Акцент5 15" xfId="726"/>
    <cellStyle name="60% - Акцент5 16" xfId="727"/>
    <cellStyle name="60% - Акцент5 17" xfId="728"/>
    <cellStyle name="60% - Акцент5 18" xfId="729"/>
    <cellStyle name="60% - Акцент5 19" xfId="730"/>
    <cellStyle name="60% - Акцент5 2" xfId="731"/>
    <cellStyle name="60% - Акцент5 20" xfId="732"/>
    <cellStyle name="60% - Акцент5 21" xfId="733"/>
    <cellStyle name="60% - Акцент5 22" xfId="734"/>
    <cellStyle name="60% - Акцент5 23" xfId="735"/>
    <cellStyle name="60% - Акцент5 24" xfId="736"/>
    <cellStyle name="60% - Акцент5 25" xfId="737"/>
    <cellStyle name="60% - Акцент5 26" xfId="738"/>
    <cellStyle name="60% - Акцент5 27" xfId="739"/>
    <cellStyle name="60% - Акцент5 28" xfId="740"/>
    <cellStyle name="60% - Акцент5 29" xfId="741"/>
    <cellStyle name="60% - Акцент5 3" xfId="742"/>
    <cellStyle name="60% - Акцент5 30" xfId="743"/>
    <cellStyle name="60% - Акцент5 31" xfId="744"/>
    <cellStyle name="60% - Акцент5 32" xfId="745"/>
    <cellStyle name="60% - Акцент5 33" xfId="746"/>
    <cellStyle name="60% - Акцент5 34" xfId="747"/>
    <cellStyle name="60% - Акцент5 35" xfId="748"/>
    <cellStyle name="60% - Акцент5 36" xfId="749"/>
    <cellStyle name="60% - Акцент5 37" xfId="750"/>
    <cellStyle name="60% - Акцент5 38" xfId="751"/>
    <cellStyle name="60% - Акцент5 39" xfId="752"/>
    <cellStyle name="60% - Акцент5 4" xfId="753"/>
    <cellStyle name="60% - Акцент5 40" xfId="754"/>
    <cellStyle name="60% - Акцент5 41" xfId="755"/>
    <cellStyle name="60% - Акцент5 42" xfId="756"/>
    <cellStyle name="60% - Акцент5 43" xfId="757"/>
    <cellStyle name="60% - Акцент5 44" xfId="758"/>
    <cellStyle name="60% - Акцент5 45" xfId="759"/>
    <cellStyle name="60% - Акцент5 46" xfId="760"/>
    <cellStyle name="60% - Акцент5 5" xfId="761"/>
    <cellStyle name="60% - Акцент5 6" xfId="762"/>
    <cellStyle name="60% - Акцент5 7" xfId="763"/>
    <cellStyle name="60% - Акцент5 8" xfId="764"/>
    <cellStyle name="60% - Акцент5 9" xfId="765"/>
    <cellStyle name="60% — акцент6" xfId="2060" builtinId="52" customBuiltin="1"/>
    <cellStyle name="60% - Акцент6 10" xfId="766"/>
    <cellStyle name="60% - Акцент6 11" xfId="767"/>
    <cellStyle name="60% - Акцент6 12" xfId="768"/>
    <cellStyle name="60% - Акцент6 13" xfId="769"/>
    <cellStyle name="60% - Акцент6 14" xfId="770"/>
    <cellStyle name="60% - Акцент6 15" xfId="771"/>
    <cellStyle name="60% - Акцент6 16" xfId="772"/>
    <cellStyle name="60% - Акцент6 17" xfId="773"/>
    <cellStyle name="60% - Акцент6 18" xfId="774"/>
    <cellStyle name="60% - Акцент6 19" xfId="775"/>
    <cellStyle name="60% - Акцент6 2" xfId="776"/>
    <cellStyle name="60% - Акцент6 20" xfId="777"/>
    <cellStyle name="60% - Акцент6 21" xfId="778"/>
    <cellStyle name="60% - Акцент6 22" xfId="779"/>
    <cellStyle name="60% - Акцент6 23" xfId="780"/>
    <cellStyle name="60% - Акцент6 24" xfId="781"/>
    <cellStyle name="60% - Акцент6 25" xfId="782"/>
    <cellStyle name="60% - Акцент6 26" xfId="783"/>
    <cellStyle name="60% - Акцент6 27" xfId="784"/>
    <cellStyle name="60% - Акцент6 28" xfId="785"/>
    <cellStyle name="60% - Акцент6 29" xfId="786"/>
    <cellStyle name="60% - Акцент6 3" xfId="787"/>
    <cellStyle name="60% - Акцент6 30" xfId="788"/>
    <cellStyle name="60% - Акцент6 31" xfId="789"/>
    <cellStyle name="60% - Акцент6 32" xfId="790"/>
    <cellStyle name="60% - Акцент6 33" xfId="791"/>
    <cellStyle name="60% - Акцент6 34" xfId="792"/>
    <cellStyle name="60% - Акцент6 35" xfId="793"/>
    <cellStyle name="60% - Акцент6 36" xfId="794"/>
    <cellStyle name="60% - Акцент6 37" xfId="795"/>
    <cellStyle name="60% - Акцент6 38" xfId="796"/>
    <cellStyle name="60% - Акцент6 39" xfId="797"/>
    <cellStyle name="60% - Акцент6 4" xfId="798"/>
    <cellStyle name="60% - Акцент6 40" xfId="799"/>
    <cellStyle name="60% - Акцент6 41" xfId="800"/>
    <cellStyle name="60% - Акцент6 42" xfId="801"/>
    <cellStyle name="60% - Акцент6 43" xfId="802"/>
    <cellStyle name="60% - Акцент6 44" xfId="803"/>
    <cellStyle name="60% - Акцент6 45" xfId="804"/>
    <cellStyle name="60% - Акцент6 46" xfId="805"/>
    <cellStyle name="60% - Акцент6 5" xfId="806"/>
    <cellStyle name="60% - Акцент6 6" xfId="807"/>
    <cellStyle name="60% - Акцент6 7" xfId="808"/>
    <cellStyle name="60% - Акцент6 8" xfId="809"/>
    <cellStyle name="60% - Акцент6 9" xfId="810"/>
    <cellStyle name="Акцент1" xfId="811" builtinId="29" customBuiltin="1"/>
    <cellStyle name="Акцент1 10" xfId="812"/>
    <cellStyle name="Акцент1 11" xfId="813"/>
    <cellStyle name="Акцент1 12" xfId="814"/>
    <cellStyle name="Акцент1 13" xfId="815"/>
    <cellStyle name="Акцент1 14" xfId="816"/>
    <cellStyle name="Акцент1 15" xfId="817"/>
    <cellStyle name="Акцент1 16" xfId="818"/>
    <cellStyle name="Акцент1 17" xfId="819"/>
    <cellStyle name="Акцент1 18" xfId="820"/>
    <cellStyle name="Акцент1 19" xfId="821"/>
    <cellStyle name="Акцент1 2" xfId="822"/>
    <cellStyle name="Акцент1 20" xfId="823"/>
    <cellStyle name="Акцент1 21" xfId="824"/>
    <cellStyle name="Акцент1 22" xfId="825"/>
    <cellStyle name="Акцент1 23" xfId="826"/>
    <cellStyle name="Акцент1 24" xfId="827"/>
    <cellStyle name="Акцент1 25" xfId="828"/>
    <cellStyle name="Акцент1 26" xfId="829"/>
    <cellStyle name="Акцент1 27" xfId="830"/>
    <cellStyle name="Акцент1 28" xfId="831"/>
    <cellStyle name="Акцент1 29" xfId="832"/>
    <cellStyle name="Акцент1 3" xfId="833"/>
    <cellStyle name="Акцент1 30" xfId="834"/>
    <cellStyle name="Акцент1 31" xfId="835"/>
    <cellStyle name="Акцент1 32" xfId="836"/>
    <cellStyle name="Акцент1 33" xfId="837"/>
    <cellStyle name="Акцент1 34" xfId="838"/>
    <cellStyle name="Акцент1 35" xfId="839"/>
    <cellStyle name="Акцент1 36" xfId="840"/>
    <cellStyle name="Акцент1 37" xfId="841"/>
    <cellStyle name="Акцент1 38" xfId="842"/>
    <cellStyle name="Акцент1 39" xfId="843"/>
    <cellStyle name="Акцент1 4" xfId="844"/>
    <cellStyle name="Акцент1 40" xfId="845"/>
    <cellStyle name="Акцент1 41" xfId="846"/>
    <cellStyle name="Акцент1 42" xfId="847"/>
    <cellStyle name="Акцент1 43" xfId="848"/>
    <cellStyle name="Акцент1 44" xfId="849"/>
    <cellStyle name="Акцент1 45" xfId="850"/>
    <cellStyle name="Акцент1 46" xfId="851"/>
    <cellStyle name="Акцент1 47" xfId="2062"/>
    <cellStyle name="Акцент1 5" xfId="852"/>
    <cellStyle name="Акцент1 6" xfId="853"/>
    <cellStyle name="Акцент1 7" xfId="854"/>
    <cellStyle name="Акцент1 8" xfId="855"/>
    <cellStyle name="Акцент1 9" xfId="856"/>
    <cellStyle name="Акцент2" xfId="857" builtinId="33" customBuiltin="1"/>
    <cellStyle name="Акцент2 10" xfId="858"/>
    <cellStyle name="Акцент2 11" xfId="859"/>
    <cellStyle name="Акцент2 12" xfId="860"/>
    <cellStyle name="Акцент2 13" xfId="861"/>
    <cellStyle name="Акцент2 14" xfId="862"/>
    <cellStyle name="Акцент2 15" xfId="863"/>
    <cellStyle name="Акцент2 16" xfId="864"/>
    <cellStyle name="Акцент2 17" xfId="865"/>
    <cellStyle name="Акцент2 18" xfId="866"/>
    <cellStyle name="Акцент2 19" xfId="867"/>
    <cellStyle name="Акцент2 2" xfId="868"/>
    <cellStyle name="Акцент2 20" xfId="869"/>
    <cellStyle name="Акцент2 21" xfId="870"/>
    <cellStyle name="Акцент2 22" xfId="871"/>
    <cellStyle name="Акцент2 23" xfId="872"/>
    <cellStyle name="Акцент2 24" xfId="873"/>
    <cellStyle name="Акцент2 25" xfId="874"/>
    <cellStyle name="Акцент2 26" xfId="875"/>
    <cellStyle name="Акцент2 27" xfId="876"/>
    <cellStyle name="Акцент2 28" xfId="877"/>
    <cellStyle name="Акцент2 29" xfId="878"/>
    <cellStyle name="Акцент2 3" xfId="879"/>
    <cellStyle name="Акцент2 30" xfId="880"/>
    <cellStyle name="Акцент2 31" xfId="881"/>
    <cellStyle name="Акцент2 32" xfId="882"/>
    <cellStyle name="Акцент2 33" xfId="883"/>
    <cellStyle name="Акцент2 34" xfId="884"/>
    <cellStyle name="Акцент2 35" xfId="885"/>
    <cellStyle name="Акцент2 36" xfId="886"/>
    <cellStyle name="Акцент2 37" xfId="887"/>
    <cellStyle name="Акцент2 38" xfId="888"/>
    <cellStyle name="Акцент2 39" xfId="889"/>
    <cellStyle name="Акцент2 4" xfId="890"/>
    <cellStyle name="Акцент2 40" xfId="891"/>
    <cellStyle name="Акцент2 41" xfId="892"/>
    <cellStyle name="Акцент2 42" xfId="893"/>
    <cellStyle name="Акцент2 43" xfId="894"/>
    <cellStyle name="Акцент2 44" xfId="895"/>
    <cellStyle name="Акцент2 45" xfId="896"/>
    <cellStyle name="Акцент2 46" xfId="897"/>
    <cellStyle name="Акцент2 5" xfId="898"/>
    <cellStyle name="Акцент2 6" xfId="899"/>
    <cellStyle name="Акцент2 7" xfId="900"/>
    <cellStyle name="Акцент2 8" xfId="901"/>
    <cellStyle name="Акцент2 9" xfId="902"/>
    <cellStyle name="Акцент3" xfId="903" builtinId="37" customBuiltin="1"/>
    <cellStyle name="Акцент3 10" xfId="904"/>
    <cellStyle name="Акцент3 11" xfId="905"/>
    <cellStyle name="Акцент3 12" xfId="906"/>
    <cellStyle name="Акцент3 13" xfId="907"/>
    <cellStyle name="Акцент3 14" xfId="908"/>
    <cellStyle name="Акцент3 15" xfId="909"/>
    <cellStyle name="Акцент3 16" xfId="910"/>
    <cellStyle name="Акцент3 17" xfId="911"/>
    <cellStyle name="Акцент3 18" xfId="912"/>
    <cellStyle name="Акцент3 19" xfId="913"/>
    <cellStyle name="Акцент3 2" xfId="914"/>
    <cellStyle name="Акцент3 20" xfId="915"/>
    <cellStyle name="Акцент3 21" xfId="916"/>
    <cellStyle name="Акцент3 22" xfId="917"/>
    <cellStyle name="Акцент3 23" xfId="918"/>
    <cellStyle name="Акцент3 24" xfId="919"/>
    <cellStyle name="Акцент3 25" xfId="920"/>
    <cellStyle name="Акцент3 26" xfId="921"/>
    <cellStyle name="Акцент3 27" xfId="922"/>
    <cellStyle name="Акцент3 28" xfId="923"/>
    <cellStyle name="Акцент3 29" xfId="924"/>
    <cellStyle name="Акцент3 3" xfId="925"/>
    <cellStyle name="Акцент3 30" xfId="926"/>
    <cellStyle name="Акцент3 31" xfId="927"/>
    <cellStyle name="Акцент3 32" xfId="928"/>
    <cellStyle name="Акцент3 33" xfId="929"/>
    <cellStyle name="Акцент3 34" xfId="930"/>
    <cellStyle name="Акцент3 35" xfId="931"/>
    <cellStyle name="Акцент3 36" xfId="932"/>
    <cellStyle name="Акцент3 37" xfId="933"/>
    <cellStyle name="Акцент3 38" xfId="934"/>
    <cellStyle name="Акцент3 39" xfId="935"/>
    <cellStyle name="Акцент3 4" xfId="936"/>
    <cellStyle name="Акцент3 40" xfId="937"/>
    <cellStyle name="Акцент3 41" xfId="938"/>
    <cellStyle name="Акцент3 42" xfId="939"/>
    <cellStyle name="Акцент3 43" xfId="940"/>
    <cellStyle name="Акцент3 44" xfId="941"/>
    <cellStyle name="Акцент3 45" xfId="942"/>
    <cellStyle name="Акцент3 46" xfId="943"/>
    <cellStyle name="Акцент3 5" xfId="944"/>
    <cellStyle name="Акцент3 6" xfId="945"/>
    <cellStyle name="Акцент3 7" xfId="946"/>
    <cellStyle name="Акцент3 8" xfId="947"/>
    <cellStyle name="Акцент3 9" xfId="948"/>
    <cellStyle name="Акцент4" xfId="949" builtinId="41" customBuiltin="1"/>
    <cellStyle name="Акцент4 10" xfId="950"/>
    <cellStyle name="Акцент4 11" xfId="951"/>
    <cellStyle name="Акцент4 12" xfId="952"/>
    <cellStyle name="Акцент4 13" xfId="953"/>
    <cellStyle name="Акцент4 14" xfId="954"/>
    <cellStyle name="Акцент4 15" xfId="955"/>
    <cellStyle name="Акцент4 16" xfId="956"/>
    <cellStyle name="Акцент4 17" xfId="957"/>
    <cellStyle name="Акцент4 18" xfId="958"/>
    <cellStyle name="Акцент4 19" xfId="959"/>
    <cellStyle name="Акцент4 2" xfId="960"/>
    <cellStyle name="Акцент4 20" xfId="961"/>
    <cellStyle name="Акцент4 21" xfId="962"/>
    <cellStyle name="Акцент4 22" xfId="963"/>
    <cellStyle name="Акцент4 23" xfId="964"/>
    <cellStyle name="Акцент4 24" xfId="965"/>
    <cellStyle name="Акцент4 25" xfId="966"/>
    <cellStyle name="Акцент4 26" xfId="967"/>
    <cellStyle name="Акцент4 27" xfId="968"/>
    <cellStyle name="Акцент4 28" xfId="969"/>
    <cellStyle name="Акцент4 29" xfId="970"/>
    <cellStyle name="Акцент4 3" xfId="971"/>
    <cellStyle name="Акцент4 30" xfId="972"/>
    <cellStyle name="Акцент4 31" xfId="973"/>
    <cellStyle name="Акцент4 32" xfId="974"/>
    <cellStyle name="Акцент4 33" xfId="975"/>
    <cellStyle name="Акцент4 34" xfId="976"/>
    <cellStyle name="Акцент4 35" xfId="977"/>
    <cellStyle name="Акцент4 36" xfId="978"/>
    <cellStyle name="Акцент4 37" xfId="979"/>
    <cellStyle name="Акцент4 38" xfId="980"/>
    <cellStyle name="Акцент4 39" xfId="981"/>
    <cellStyle name="Акцент4 4" xfId="982"/>
    <cellStyle name="Акцент4 40" xfId="983"/>
    <cellStyle name="Акцент4 41" xfId="984"/>
    <cellStyle name="Акцент4 42" xfId="985"/>
    <cellStyle name="Акцент4 43" xfId="986"/>
    <cellStyle name="Акцент4 44" xfId="987"/>
    <cellStyle name="Акцент4 45" xfId="988"/>
    <cellStyle name="Акцент4 46" xfId="989"/>
    <cellStyle name="Акцент4 47" xfId="2063"/>
    <cellStyle name="Акцент4 5" xfId="990"/>
    <cellStyle name="Акцент4 6" xfId="991"/>
    <cellStyle name="Акцент4 7" xfId="992"/>
    <cellStyle name="Акцент4 8" xfId="993"/>
    <cellStyle name="Акцент4 9" xfId="994"/>
    <cellStyle name="Акцент5" xfId="995" builtinId="45" customBuiltin="1"/>
    <cellStyle name="Акцент5 10" xfId="996"/>
    <cellStyle name="Акцент5 11" xfId="997"/>
    <cellStyle name="Акцент5 12" xfId="998"/>
    <cellStyle name="Акцент5 13" xfId="999"/>
    <cellStyle name="Акцент5 14" xfId="1000"/>
    <cellStyle name="Акцент5 15" xfId="1001"/>
    <cellStyle name="Акцент5 16" xfId="1002"/>
    <cellStyle name="Акцент5 17" xfId="1003"/>
    <cellStyle name="Акцент5 18" xfId="1004"/>
    <cellStyle name="Акцент5 19" xfId="1005"/>
    <cellStyle name="Акцент5 2" xfId="1006"/>
    <cellStyle name="Акцент5 20" xfId="1007"/>
    <cellStyle name="Акцент5 21" xfId="1008"/>
    <cellStyle name="Акцент5 22" xfId="1009"/>
    <cellStyle name="Акцент5 23" xfId="1010"/>
    <cellStyle name="Акцент5 24" xfId="1011"/>
    <cellStyle name="Акцент5 25" xfId="1012"/>
    <cellStyle name="Акцент5 26" xfId="1013"/>
    <cellStyle name="Акцент5 27" xfId="1014"/>
    <cellStyle name="Акцент5 28" xfId="1015"/>
    <cellStyle name="Акцент5 29" xfId="1016"/>
    <cellStyle name="Акцент5 3" xfId="1017"/>
    <cellStyle name="Акцент5 30" xfId="1018"/>
    <cellStyle name="Акцент5 31" xfId="1019"/>
    <cellStyle name="Акцент5 32" xfId="1020"/>
    <cellStyle name="Акцент5 33" xfId="1021"/>
    <cellStyle name="Акцент5 34" xfId="1022"/>
    <cellStyle name="Акцент5 35" xfId="1023"/>
    <cellStyle name="Акцент5 36" xfId="1024"/>
    <cellStyle name="Акцент5 37" xfId="1025"/>
    <cellStyle name="Акцент5 38" xfId="1026"/>
    <cellStyle name="Акцент5 39" xfId="1027"/>
    <cellStyle name="Акцент5 4" xfId="1028"/>
    <cellStyle name="Акцент5 40" xfId="1029"/>
    <cellStyle name="Акцент5 41" xfId="1030"/>
    <cellStyle name="Акцент5 42" xfId="1031"/>
    <cellStyle name="Акцент5 43" xfId="1032"/>
    <cellStyle name="Акцент5 44" xfId="1033"/>
    <cellStyle name="Акцент5 45" xfId="1034"/>
    <cellStyle name="Акцент5 46" xfId="1035"/>
    <cellStyle name="Акцент5 5" xfId="1036"/>
    <cellStyle name="Акцент5 6" xfId="1037"/>
    <cellStyle name="Акцент5 7" xfId="1038"/>
    <cellStyle name="Акцент5 8" xfId="1039"/>
    <cellStyle name="Акцент5 9" xfId="1040"/>
    <cellStyle name="Акцент6" xfId="1041" builtinId="49" customBuiltin="1"/>
    <cellStyle name="Акцент6 10" xfId="1042"/>
    <cellStyle name="Акцент6 11" xfId="1043"/>
    <cellStyle name="Акцент6 12" xfId="1044"/>
    <cellStyle name="Акцент6 13" xfId="1045"/>
    <cellStyle name="Акцент6 14" xfId="1046"/>
    <cellStyle name="Акцент6 15" xfId="1047"/>
    <cellStyle name="Акцент6 16" xfId="1048"/>
    <cellStyle name="Акцент6 17" xfId="1049"/>
    <cellStyle name="Акцент6 18" xfId="1050"/>
    <cellStyle name="Акцент6 19" xfId="1051"/>
    <cellStyle name="Акцент6 2" xfId="1052"/>
    <cellStyle name="Акцент6 20" xfId="1053"/>
    <cellStyle name="Акцент6 21" xfId="1054"/>
    <cellStyle name="Акцент6 22" xfId="1055"/>
    <cellStyle name="Акцент6 23" xfId="1056"/>
    <cellStyle name="Акцент6 24" xfId="1057"/>
    <cellStyle name="Акцент6 25" xfId="1058"/>
    <cellStyle name="Акцент6 26" xfId="1059"/>
    <cellStyle name="Акцент6 27" xfId="1060"/>
    <cellStyle name="Акцент6 28" xfId="1061"/>
    <cellStyle name="Акцент6 29" xfId="1062"/>
    <cellStyle name="Акцент6 3" xfId="1063"/>
    <cellStyle name="Акцент6 30" xfId="1064"/>
    <cellStyle name="Акцент6 31" xfId="1065"/>
    <cellStyle name="Акцент6 32" xfId="1066"/>
    <cellStyle name="Акцент6 33" xfId="1067"/>
    <cellStyle name="Акцент6 34" xfId="1068"/>
    <cellStyle name="Акцент6 35" xfId="1069"/>
    <cellStyle name="Акцент6 36" xfId="1070"/>
    <cellStyle name="Акцент6 37" xfId="1071"/>
    <cellStyle name="Акцент6 38" xfId="1072"/>
    <cellStyle name="Акцент6 39" xfId="1073"/>
    <cellStyle name="Акцент6 4" xfId="1074"/>
    <cellStyle name="Акцент6 40" xfId="1075"/>
    <cellStyle name="Акцент6 41" xfId="1076"/>
    <cellStyle name="Акцент6 42" xfId="1077"/>
    <cellStyle name="Акцент6 43" xfId="1078"/>
    <cellStyle name="Акцент6 44" xfId="1079"/>
    <cellStyle name="Акцент6 45" xfId="1080"/>
    <cellStyle name="Акцент6 46" xfId="1081"/>
    <cellStyle name="Акцент6 5" xfId="1082"/>
    <cellStyle name="Акцент6 6" xfId="1083"/>
    <cellStyle name="Акцент6 7" xfId="1084"/>
    <cellStyle name="Акцент6 8" xfId="1085"/>
    <cellStyle name="Акцент6 9" xfId="1086"/>
    <cellStyle name="Ввод " xfId="1087" builtinId="20" customBuiltin="1"/>
    <cellStyle name="Ввод  10" xfId="1088"/>
    <cellStyle name="Ввод  11" xfId="1089"/>
    <cellStyle name="Ввод  12" xfId="1090"/>
    <cellStyle name="Ввод  13" xfId="1091"/>
    <cellStyle name="Ввод  14" xfId="1092"/>
    <cellStyle name="Ввод  15" xfId="1093"/>
    <cellStyle name="Ввод  16" xfId="1094"/>
    <cellStyle name="Ввод  17" xfId="1095"/>
    <cellStyle name="Ввод  18" xfId="1096"/>
    <cellStyle name="Ввод  19" xfId="1097"/>
    <cellStyle name="Ввод  2" xfId="1098"/>
    <cellStyle name="Ввод  20" xfId="1099"/>
    <cellStyle name="Ввод  21" xfId="1100"/>
    <cellStyle name="Ввод  22" xfId="1101"/>
    <cellStyle name="Ввод  23" xfId="1102"/>
    <cellStyle name="Ввод  24" xfId="1103"/>
    <cellStyle name="Ввод  25" xfId="1104"/>
    <cellStyle name="Ввод  26" xfId="1105"/>
    <cellStyle name="Ввод  27" xfId="1106"/>
    <cellStyle name="Ввод  28" xfId="1107"/>
    <cellStyle name="Ввод  29" xfId="1108"/>
    <cellStyle name="Ввод  3" xfId="1109"/>
    <cellStyle name="Ввод  30" xfId="1110"/>
    <cellStyle name="Ввод  31" xfId="1111"/>
    <cellStyle name="Ввод  32" xfId="1112"/>
    <cellStyle name="Ввод  33" xfId="1113"/>
    <cellStyle name="Ввод  34" xfId="1114"/>
    <cellStyle name="Ввод  35" xfId="1115"/>
    <cellStyle name="Ввод  36" xfId="1116"/>
    <cellStyle name="Ввод  37" xfId="1117"/>
    <cellStyle name="Ввод  38" xfId="1118"/>
    <cellStyle name="Ввод  39" xfId="1119"/>
    <cellStyle name="Ввод  4" xfId="1120"/>
    <cellStyle name="Ввод  40" xfId="1121"/>
    <cellStyle name="Ввод  41" xfId="1122"/>
    <cellStyle name="Ввод  42" xfId="1123"/>
    <cellStyle name="Ввод  43" xfId="1124"/>
    <cellStyle name="Ввод  44" xfId="1125"/>
    <cellStyle name="Ввод  45" xfId="1126"/>
    <cellStyle name="Ввод  46" xfId="1127"/>
    <cellStyle name="Ввод  5" xfId="1128"/>
    <cellStyle name="Ввод  6" xfId="1129"/>
    <cellStyle name="Ввод  7" xfId="1130"/>
    <cellStyle name="Ввод  8" xfId="1131"/>
    <cellStyle name="Ввод  9" xfId="1132"/>
    <cellStyle name="Вывод" xfId="1133" builtinId="21" customBuiltin="1"/>
    <cellStyle name="Вывод 10" xfId="1134"/>
    <cellStyle name="Вывод 11" xfId="1135"/>
    <cellStyle name="Вывод 12" xfId="1136"/>
    <cellStyle name="Вывод 13" xfId="1137"/>
    <cellStyle name="Вывод 14" xfId="1138"/>
    <cellStyle name="Вывод 15" xfId="1139"/>
    <cellStyle name="Вывод 16" xfId="1140"/>
    <cellStyle name="Вывод 17" xfId="1141"/>
    <cellStyle name="Вывод 18" xfId="1142"/>
    <cellStyle name="Вывод 19" xfId="1143"/>
    <cellStyle name="Вывод 2" xfId="1144"/>
    <cellStyle name="Вывод 20" xfId="1145"/>
    <cellStyle name="Вывод 21" xfId="1146"/>
    <cellStyle name="Вывод 22" xfId="1147"/>
    <cellStyle name="Вывод 23" xfId="1148"/>
    <cellStyle name="Вывод 24" xfId="1149"/>
    <cellStyle name="Вывод 25" xfId="1150"/>
    <cellStyle name="Вывод 26" xfId="1151"/>
    <cellStyle name="Вывод 27" xfId="1152"/>
    <cellStyle name="Вывод 28" xfId="1153"/>
    <cellStyle name="Вывод 29" xfId="1154"/>
    <cellStyle name="Вывод 3" xfId="1155"/>
    <cellStyle name="Вывод 30" xfId="1156"/>
    <cellStyle name="Вывод 31" xfId="1157"/>
    <cellStyle name="Вывод 32" xfId="1158"/>
    <cellStyle name="Вывод 33" xfId="1159"/>
    <cellStyle name="Вывод 34" xfId="1160"/>
    <cellStyle name="Вывод 35" xfId="1161"/>
    <cellStyle name="Вывод 36" xfId="1162"/>
    <cellStyle name="Вывод 37" xfId="1163"/>
    <cellStyle name="Вывод 38" xfId="1164"/>
    <cellStyle name="Вывод 39" xfId="1165"/>
    <cellStyle name="Вывод 4" xfId="1166"/>
    <cellStyle name="Вывод 40" xfId="1167"/>
    <cellStyle name="Вывод 41" xfId="1168"/>
    <cellStyle name="Вывод 42" xfId="1169"/>
    <cellStyle name="Вывод 43" xfId="1170"/>
    <cellStyle name="Вывод 44" xfId="1171"/>
    <cellStyle name="Вывод 45" xfId="1172"/>
    <cellStyle name="Вывод 46" xfId="1173"/>
    <cellStyle name="Вывод 47" xfId="2064"/>
    <cellStyle name="Вывод 5" xfId="1174"/>
    <cellStyle name="Вывод 6" xfId="1175"/>
    <cellStyle name="Вывод 7" xfId="1176"/>
    <cellStyle name="Вывод 8" xfId="1177"/>
    <cellStyle name="Вывод 9" xfId="1178"/>
    <cellStyle name="Вычисление" xfId="1179" builtinId="22" customBuiltin="1"/>
    <cellStyle name="Вычисление 10" xfId="1180"/>
    <cellStyle name="Вычисление 11" xfId="1181"/>
    <cellStyle name="Вычисление 12" xfId="1182"/>
    <cellStyle name="Вычисление 13" xfId="1183"/>
    <cellStyle name="Вычисление 14" xfId="1184"/>
    <cellStyle name="Вычисление 15" xfId="1185"/>
    <cellStyle name="Вычисление 16" xfId="1186"/>
    <cellStyle name="Вычисление 17" xfId="1187"/>
    <cellStyle name="Вычисление 18" xfId="1188"/>
    <cellStyle name="Вычисление 19" xfId="1189"/>
    <cellStyle name="Вычисление 2" xfId="1190"/>
    <cellStyle name="Вычисление 20" xfId="1191"/>
    <cellStyle name="Вычисление 21" xfId="1192"/>
    <cellStyle name="Вычисление 22" xfId="1193"/>
    <cellStyle name="Вычисление 23" xfId="1194"/>
    <cellStyle name="Вычисление 24" xfId="1195"/>
    <cellStyle name="Вычисление 25" xfId="1196"/>
    <cellStyle name="Вычисление 26" xfId="1197"/>
    <cellStyle name="Вычисление 27" xfId="1198"/>
    <cellStyle name="Вычисление 28" xfId="1199"/>
    <cellStyle name="Вычисление 29" xfId="1200"/>
    <cellStyle name="Вычисление 3" xfId="1201"/>
    <cellStyle name="Вычисление 30" xfId="1202"/>
    <cellStyle name="Вычисление 31" xfId="1203"/>
    <cellStyle name="Вычисление 32" xfId="1204"/>
    <cellStyle name="Вычисление 33" xfId="1205"/>
    <cellStyle name="Вычисление 34" xfId="1206"/>
    <cellStyle name="Вычисление 35" xfId="1207"/>
    <cellStyle name="Вычисление 36" xfId="1208"/>
    <cellStyle name="Вычисление 37" xfId="1209"/>
    <cellStyle name="Вычисление 38" xfId="1210"/>
    <cellStyle name="Вычисление 39" xfId="1211"/>
    <cellStyle name="Вычисление 4" xfId="1212"/>
    <cellStyle name="Вычисление 40" xfId="1213"/>
    <cellStyle name="Вычисление 41" xfId="1214"/>
    <cellStyle name="Вычисление 42" xfId="1215"/>
    <cellStyle name="Вычисление 43" xfId="1216"/>
    <cellStyle name="Вычисление 44" xfId="1217"/>
    <cellStyle name="Вычисление 45" xfId="1218"/>
    <cellStyle name="Вычисление 46" xfId="1219"/>
    <cellStyle name="Вычисление 47" xfId="2065"/>
    <cellStyle name="Вычисление 5" xfId="1220"/>
    <cellStyle name="Вычисление 6" xfId="1221"/>
    <cellStyle name="Вычисление 7" xfId="1222"/>
    <cellStyle name="Вычисление 8" xfId="1223"/>
    <cellStyle name="Вычисление 9" xfId="1224"/>
    <cellStyle name="Гиперссылка" xfId="2066" builtinId="8" customBuiltin="1"/>
    <cellStyle name="Гиперссылка 10" xfId="1225"/>
    <cellStyle name="Гиперссылка 11" xfId="1226"/>
    <cellStyle name="Гиперссылка 12" xfId="1227"/>
    <cellStyle name="Гиперссылка 13" xfId="1228"/>
    <cellStyle name="Гиперссылка 14" xfId="1229"/>
    <cellStyle name="Гиперссылка 15" xfId="1230"/>
    <cellStyle name="Гиперссылка 16" xfId="1231"/>
    <cellStyle name="Гиперссылка 17" xfId="1232"/>
    <cellStyle name="Гиперссылка 18" xfId="1233"/>
    <cellStyle name="Гиперссылка 19" xfId="1234"/>
    <cellStyle name="Гиперссылка 2" xfId="1235"/>
    <cellStyle name="Гиперссылка 20" xfId="1236"/>
    <cellStyle name="Гиперссылка 21" xfId="1237"/>
    <cellStyle name="Гиперссылка 22" xfId="1238"/>
    <cellStyle name="Гиперссылка 23" xfId="1239"/>
    <cellStyle name="Гиперссылка 24" xfId="1240"/>
    <cellStyle name="Гиперссылка 25" xfId="1241"/>
    <cellStyle name="Гиперссылка 26" xfId="1242"/>
    <cellStyle name="Гиперссылка 27" xfId="1243"/>
    <cellStyle name="Гиперссылка 28" xfId="1244"/>
    <cellStyle name="Гиперссылка 29" xfId="1245"/>
    <cellStyle name="Гиперссылка 3" xfId="1246"/>
    <cellStyle name="Гиперссылка 30" xfId="1247"/>
    <cellStyle name="Гиперссылка 31" xfId="1248"/>
    <cellStyle name="Гиперссылка 32" xfId="1249"/>
    <cellStyle name="Гиперссылка 33" xfId="1250"/>
    <cellStyle name="Гиперссылка 34" xfId="1251"/>
    <cellStyle name="Гиперссылка 35" xfId="1252"/>
    <cellStyle name="Гиперссылка 36" xfId="1253"/>
    <cellStyle name="Гиперссылка 37" xfId="1254"/>
    <cellStyle name="Гиперссылка 38" xfId="1255"/>
    <cellStyle name="Гиперссылка 39" xfId="1256"/>
    <cellStyle name="Гиперссылка 4" xfId="1257"/>
    <cellStyle name="Гиперссылка 40" xfId="1258"/>
    <cellStyle name="Гиперссылка 41" xfId="1259"/>
    <cellStyle name="Гиперссылка 5" xfId="1260"/>
    <cellStyle name="Гиперссылка 6" xfId="1261"/>
    <cellStyle name="Гиперссылка 7" xfId="1262"/>
    <cellStyle name="Гиперссылка 8" xfId="1263"/>
    <cellStyle name="Гиперссылка 9" xfId="1264"/>
    <cellStyle name="Заголовок 1" xfId="1265" builtinId="16" customBuiltin="1"/>
    <cellStyle name="Заголовок 1 10" xfId="1266"/>
    <cellStyle name="Заголовок 1 11" xfId="1267"/>
    <cellStyle name="Заголовок 1 12" xfId="1268"/>
    <cellStyle name="Заголовок 1 13" xfId="1269"/>
    <cellStyle name="Заголовок 1 14" xfId="1270"/>
    <cellStyle name="Заголовок 1 15" xfId="1271"/>
    <cellStyle name="Заголовок 1 16" xfId="1272"/>
    <cellStyle name="Заголовок 1 17" xfId="1273"/>
    <cellStyle name="Заголовок 1 18" xfId="1274"/>
    <cellStyle name="Заголовок 1 19" xfId="1275"/>
    <cellStyle name="Заголовок 1 2" xfId="1276"/>
    <cellStyle name="Заголовок 1 20" xfId="1277"/>
    <cellStyle name="Заголовок 1 21" xfId="1278"/>
    <cellStyle name="Заголовок 1 22" xfId="1279"/>
    <cellStyle name="Заголовок 1 23" xfId="1280"/>
    <cellStyle name="Заголовок 1 24" xfId="1281"/>
    <cellStyle name="Заголовок 1 25" xfId="1282"/>
    <cellStyle name="Заголовок 1 26" xfId="1283"/>
    <cellStyle name="Заголовок 1 27" xfId="1284"/>
    <cellStyle name="Заголовок 1 28" xfId="1285"/>
    <cellStyle name="Заголовок 1 29" xfId="1286"/>
    <cellStyle name="Заголовок 1 3" xfId="1287"/>
    <cellStyle name="Заголовок 1 30" xfId="1288"/>
    <cellStyle name="Заголовок 1 31" xfId="1289"/>
    <cellStyle name="Заголовок 1 32" xfId="1290"/>
    <cellStyle name="Заголовок 1 33" xfId="1291"/>
    <cellStyle name="Заголовок 1 34" xfId="1292"/>
    <cellStyle name="Заголовок 1 35" xfId="1293"/>
    <cellStyle name="Заголовок 1 36" xfId="1294"/>
    <cellStyle name="Заголовок 1 37" xfId="1295"/>
    <cellStyle name="Заголовок 1 38" xfId="1296"/>
    <cellStyle name="Заголовок 1 39" xfId="1297"/>
    <cellStyle name="Заголовок 1 4" xfId="1298"/>
    <cellStyle name="Заголовок 1 40" xfId="1299"/>
    <cellStyle name="Заголовок 1 41" xfId="1300"/>
    <cellStyle name="Заголовок 1 42" xfId="1301"/>
    <cellStyle name="Заголовок 1 43" xfId="1302"/>
    <cellStyle name="Заголовок 1 44" xfId="1303"/>
    <cellStyle name="Заголовок 1 45" xfId="1304"/>
    <cellStyle name="Заголовок 1 46" xfId="1305"/>
    <cellStyle name="Заголовок 1 47" xfId="2067"/>
    <cellStyle name="Заголовок 1 5" xfId="1306"/>
    <cellStyle name="Заголовок 1 6" xfId="1307"/>
    <cellStyle name="Заголовок 1 7" xfId="1308"/>
    <cellStyle name="Заголовок 1 8" xfId="1309"/>
    <cellStyle name="Заголовок 1 9" xfId="1310"/>
    <cellStyle name="Заголовок 2" xfId="1311" builtinId="17" customBuiltin="1"/>
    <cellStyle name="Заголовок 2 10" xfId="1312"/>
    <cellStyle name="Заголовок 2 11" xfId="1313"/>
    <cellStyle name="Заголовок 2 12" xfId="1314"/>
    <cellStyle name="Заголовок 2 13" xfId="1315"/>
    <cellStyle name="Заголовок 2 14" xfId="1316"/>
    <cellStyle name="Заголовок 2 15" xfId="1317"/>
    <cellStyle name="Заголовок 2 16" xfId="1318"/>
    <cellStyle name="Заголовок 2 17" xfId="1319"/>
    <cellStyle name="Заголовок 2 18" xfId="1320"/>
    <cellStyle name="Заголовок 2 19" xfId="1321"/>
    <cellStyle name="Заголовок 2 2" xfId="1322"/>
    <cellStyle name="Заголовок 2 20" xfId="1323"/>
    <cellStyle name="Заголовок 2 21" xfId="1324"/>
    <cellStyle name="Заголовок 2 22" xfId="1325"/>
    <cellStyle name="Заголовок 2 23" xfId="1326"/>
    <cellStyle name="Заголовок 2 24" xfId="1327"/>
    <cellStyle name="Заголовок 2 25" xfId="1328"/>
    <cellStyle name="Заголовок 2 26" xfId="1329"/>
    <cellStyle name="Заголовок 2 27" xfId="1330"/>
    <cellStyle name="Заголовок 2 28" xfId="1331"/>
    <cellStyle name="Заголовок 2 29" xfId="1332"/>
    <cellStyle name="Заголовок 2 3" xfId="1333"/>
    <cellStyle name="Заголовок 2 30" xfId="1334"/>
    <cellStyle name="Заголовок 2 31" xfId="1335"/>
    <cellStyle name="Заголовок 2 32" xfId="1336"/>
    <cellStyle name="Заголовок 2 33" xfId="1337"/>
    <cellStyle name="Заголовок 2 34" xfId="1338"/>
    <cellStyle name="Заголовок 2 35" xfId="1339"/>
    <cellStyle name="Заголовок 2 36" xfId="1340"/>
    <cellStyle name="Заголовок 2 37" xfId="1341"/>
    <cellStyle name="Заголовок 2 38" xfId="1342"/>
    <cellStyle name="Заголовок 2 39" xfId="1343"/>
    <cellStyle name="Заголовок 2 4" xfId="1344"/>
    <cellStyle name="Заголовок 2 40" xfId="1345"/>
    <cellStyle name="Заголовок 2 41" xfId="1346"/>
    <cellStyle name="Заголовок 2 42" xfId="1347"/>
    <cellStyle name="Заголовок 2 43" xfId="1348"/>
    <cellStyle name="Заголовок 2 44" xfId="1349"/>
    <cellStyle name="Заголовок 2 45" xfId="1350"/>
    <cellStyle name="Заголовок 2 46" xfId="1351"/>
    <cellStyle name="Заголовок 2 47" xfId="2068"/>
    <cellStyle name="Заголовок 2 5" xfId="1352"/>
    <cellStyle name="Заголовок 2 6" xfId="1353"/>
    <cellStyle name="Заголовок 2 7" xfId="1354"/>
    <cellStyle name="Заголовок 2 8" xfId="1355"/>
    <cellStyle name="Заголовок 2 9" xfId="1356"/>
    <cellStyle name="Заголовок 3" xfId="1357" builtinId="18" customBuiltin="1"/>
    <cellStyle name="Заголовок 3 10" xfId="1358"/>
    <cellStyle name="Заголовок 3 11" xfId="1359"/>
    <cellStyle name="Заголовок 3 12" xfId="1360"/>
    <cellStyle name="Заголовок 3 13" xfId="1361"/>
    <cellStyle name="Заголовок 3 14" xfId="1362"/>
    <cellStyle name="Заголовок 3 15" xfId="1363"/>
    <cellStyle name="Заголовок 3 16" xfId="1364"/>
    <cellStyle name="Заголовок 3 17" xfId="1365"/>
    <cellStyle name="Заголовок 3 18" xfId="1366"/>
    <cellStyle name="Заголовок 3 19" xfId="1367"/>
    <cellStyle name="Заголовок 3 2" xfId="1368"/>
    <cellStyle name="Заголовок 3 20" xfId="1369"/>
    <cellStyle name="Заголовок 3 21" xfId="1370"/>
    <cellStyle name="Заголовок 3 22" xfId="1371"/>
    <cellStyle name="Заголовок 3 23" xfId="1372"/>
    <cellStyle name="Заголовок 3 24" xfId="1373"/>
    <cellStyle name="Заголовок 3 25" xfId="1374"/>
    <cellStyle name="Заголовок 3 26" xfId="1375"/>
    <cellStyle name="Заголовок 3 27" xfId="1376"/>
    <cellStyle name="Заголовок 3 28" xfId="1377"/>
    <cellStyle name="Заголовок 3 29" xfId="1378"/>
    <cellStyle name="Заголовок 3 3" xfId="1379"/>
    <cellStyle name="Заголовок 3 30" xfId="1380"/>
    <cellStyle name="Заголовок 3 31" xfId="1381"/>
    <cellStyle name="Заголовок 3 32" xfId="1382"/>
    <cellStyle name="Заголовок 3 33" xfId="1383"/>
    <cellStyle name="Заголовок 3 34" xfId="1384"/>
    <cellStyle name="Заголовок 3 35" xfId="1385"/>
    <cellStyle name="Заголовок 3 36" xfId="1386"/>
    <cellStyle name="Заголовок 3 37" xfId="1387"/>
    <cellStyle name="Заголовок 3 38" xfId="1388"/>
    <cellStyle name="Заголовок 3 39" xfId="1389"/>
    <cellStyle name="Заголовок 3 4" xfId="1390"/>
    <cellStyle name="Заголовок 3 40" xfId="1391"/>
    <cellStyle name="Заголовок 3 41" xfId="1392"/>
    <cellStyle name="Заголовок 3 42" xfId="1393"/>
    <cellStyle name="Заголовок 3 43" xfId="1394"/>
    <cellStyle name="Заголовок 3 44" xfId="1395"/>
    <cellStyle name="Заголовок 3 45" xfId="1396"/>
    <cellStyle name="Заголовок 3 46" xfId="1397"/>
    <cellStyle name="Заголовок 3 47" xfId="2069"/>
    <cellStyle name="Заголовок 3 5" xfId="1398"/>
    <cellStyle name="Заголовок 3 6" xfId="1399"/>
    <cellStyle name="Заголовок 3 7" xfId="1400"/>
    <cellStyle name="Заголовок 3 8" xfId="1401"/>
    <cellStyle name="Заголовок 3 9" xfId="1402"/>
    <cellStyle name="Заголовок 4" xfId="1403" builtinId="19" customBuiltin="1"/>
    <cellStyle name="Заголовок 4 10" xfId="1404"/>
    <cellStyle name="Заголовок 4 11" xfId="1405"/>
    <cellStyle name="Заголовок 4 12" xfId="1406"/>
    <cellStyle name="Заголовок 4 13" xfId="1407"/>
    <cellStyle name="Заголовок 4 14" xfId="1408"/>
    <cellStyle name="Заголовок 4 15" xfId="1409"/>
    <cellStyle name="Заголовок 4 16" xfId="1410"/>
    <cellStyle name="Заголовок 4 17" xfId="1411"/>
    <cellStyle name="Заголовок 4 18" xfId="1412"/>
    <cellStyle name="Заголовок 4 19" xfId="1413"/>
    <cellStyle name="Заголовок 4 2" xfId="1414"/>
    <cellStyle name="Заголовок 4 20" xfId="1415"/>
    <cellStyle name="Заголовок 4 21" xfId="1416"/>
    <cellStyle name="Заголовок 4 22" xfId="1417"/>
    <cellStyle name="Заголовок 4 23" xfId="1418"/>
    <cellStyle name="Заголовок 4 24" xfId="1419"/>
    <cellStyle name="Заголовок 4 25" xfId="1420"/>
    <cellStyle name="Заголовок 4 26" xfId="1421"/>
    <cellStyle name="Заголовок 4 27" xfId="1422"/>
    <cellStyle name="Заголовок 4 28" xfId="1423"/>
    <cellStyle name="Заголовок 4 29" xfId="1424"/>
    <cellStyle name="Заголовок 4 3" xfId="1425"/>
    <cellStyle name="Заголовок 4 30" xfId="1426"/>
    <cellStyle name="Заголовок 4 31" xfId="1427"/>
    <cellStyle name="Заголовок 4 32" xfId="1428"/>
    <cellStyle name="Заголовок 4 33" xfId="1429"/>
    <cellStyle name="Заголовок 4 34" xfId="1430"/>
    <cellStyle name="Заголовок 4 35" xfId="1431"/>
    <cellStyle name="Заголовок 4 36" xfId="1432"/>
    <cellStyle name="Заголовок 4 37" xfId="1433"/>
    <cellStyle name="Заголовок 4 38" xfId="1434"/>
    <cellStyle name="Заголовок 4 39" xfId="1435"/>
    <cellStyle name="Заголовок 4 4" xfId="1436"/>
    <cellStyle name="Заголовок 4 40" xfId="1437"/>
    <cellStyle name="Заголовок 4 41" xfId="1438"/>
    <cellStyle name="Заголовок 4 42" xfId="1439"/>
    <cellStyle name="Заголовок 4 43" xfId="1440"/>
    <cellStyle name="Заголовок 4 44" xfId="1441"/>
    <cellStyle name="Заголовок 4 45" xfId="1442"/>
    <cellStyle name="Заголовок 4 46" xfId="1443"/>
    <cellStyle name="Заголовок 4 47" xfId="2070"/>
    <cellStyle name="Заголовок 4 5" xfId="1444"/>
    <cellStyle name="Заголовок 4 6" xfId="1445"/>
    <cellStyle name="Заголовок 4 7" xfId="1446"/>
    <cellStyle name="Заголовок 4 8" xfId="1447"/>
    <cellStyle name="Заголовок 4 9" xfId="1448"/>
    <cellStyle name="Итог" xfId="1449" builtinId="25" customBuiltin="1"/>
    <cellStyle name="Итог 10" xfId="1450"/>
    <cellStyle name="Итог 11" xfId="1451"/>
    <cellStyle name="Итог 12" xfId="1452"/>
    <cellStyle name="Итог 13" xfId="1453"/>
    <cellStyle name="Итог 14" xfId="1454"/>
    <cellStyle name="Итог 15" xfId="1455"/>
    <cellStyle name="Итог 16" xfId="1456"/>
    <cellStyle name="Итог 17" xfId="1457"/>
    <cellStyle name="Итог 18" xfId="1458"/>
    <cellStyle name="Итог 19" xfId="1459"/>
    <cellStyle name="Итог 2" xfId="1460"/>
    <cellStyle name="Итог 20" xfId="1461"/>
    <cellStyle name="Итог 21" xfId="1462"/>
    <cellStyle name="Итог 22" xfId="1463"/>
    <cellStyle name="Итог 23" xfId="1464"/>
    <cellStyle name="Итог 24" xfId="1465"/>
    <cellStyle name="Итог 25" xfId="1466"/>
    <cellStyle name="Итог 26" xfId="1467"/>
    <cellStyle name="Итог 27" xfId="1468"/>
    <cellStyle name="Итог 28" xfId="1469"/>
    <cellStyle name="Итог 29" xfId="1470"/>
    <cellStyle name="Итог 3" xfId="1471"/>
    <cellStyle name="Итог 30" xfId="1472"/>
    <cellStyle name="Итог 31" xfId="1473"/>
    <cellStyle name="Итог 32" xfId="1474"/>
    <cellStyle name="Итог 33" xfId="1475"/>
    <cellStyle name="Итог 34" xfId="1476"/>
    <cellStyle name="Итог 35" xfId="1477"/>
    <cellStyle name="Итог 36" xfId="1478"/>
    <cellStyle name="Итог 37" xfId="1479"/>
    <cellStyle name="Итог 38" xfId="1480"/>
    <cellStyle name="Итог 39" xfId="1481"/>
    <cellStyle name="Итог 4" xfId="1482"/>
    <cellStyle name="Итог 40" xfId="1483"/>
    <cellStyle name="Итог 41" xfId="1484"/>
    <cellStyle name="Итог 42" xfId="1485"/>
    <cellStyle name="Итог 43" xfId="1486"/>
    <cellStyle name="Итог 44" xfId="1487"/>
    <cellStyle name="Итог 45" xfId="1488"/>
    <cellStyle name="Итог 46" xfId="1489"/>
    <cellStyle name="Итог 47" xfId="2071"/>
    <cellStyle name="Итог 5" xfId="1490"/>
    <cellStyle name="Итог 6" xfId="1491"/>
    <cellStyle name="Итог 7" xfId="1492"/>
    <cellStyle name="Итог 8" xfId="1493"/>
    <cellStyle name="Итог 9" xfId="1494"/>
    <cellStyle name="Контрольная ячейка" xfId="1495" builtinId="23" customBuiltin="1"/>
    <cellStyle name="Контрольная ячейка 10" xfId="1496"/>
    <cellStyle name="Контрольная ячейка 11" xfId="1497"/>
    <cellStyle name="Контрольная ячейка 12" xfId="1498"/>
    <cellStyle name="Контрольная ячейка 13" xfId="1499"/>
    <cellStyle name="Контрольная ячейка 14" xfId="1500"/>
    <cellStyle name="Контрольная ячейка 15" xfId="1501"/>
    <cellStyle name="Контрольная ячейка 16" xfId="1502"/>
    <cellStyle name="Контрольная ячейка 17" xfId="1503"/>
    <cellStyle name="Контрольная ячейка 18" xfId="1504"/>
    <cellStyle name="Контрольная ячейка 19" xfId="1505"/>
    <cellStyle name="Контрольная ячейка 2" xfId="1506"/>
    <cellStyle name="Контрольная ячейка 20" xfId="1507"/>
    <cellStyle name="Контрольная ячейка 21" xfId="1508"/>
    <cellStyle name="Контрольная ячейка 22" xfId="1509"/>
    <cellStyle name="Контрольная ячейка 23" xfId="1510"/>
    <cellStyle name="Контрольная ячейка 24" xfId="1511"/>
    <cellStyle name="Контрольная ячейка 25" xfId="1512"/>
    <cellStyle name="Контрольная ячейка 26" xfId="1513"/>
    <cellStyle name="Контрольная ячейка 27" xfId="1514"/>
    <cellStyle name="Контрольная ячейка 28" xfId="1515"/>
    <cellStyle name="Контрольная ячейка 29" xfId="1516"/>
    <cellStyle name="Контрольная ячейка 3" xfId="1517"/>
    <cellStyle name="Контрольная ячейка 30" xfId="1518"/>
    <cellStyle name="Контрольная ячейка 31" xfId="1519"/>
    <cellStyle name="Контрольная ячейка 32" xfId="1520"/>
    <cellStyle name="Контрольная ячейка 33" xfId="1521"/>
    <cellStyle name="Контрольная ячейка 34" xfId="1522"/>
    <cellStyle name="Контрольная ячейка 35" xfId="1523"/>
    <cellStyle name="Контрольная ячейка 36" xfId="1524"/>
    <cellStyle name="Контрольная ячейка 37" xfId="1525"/>
    <cellStyle name="Контрольная ячейка 38" xfId="1526"/>
    <cellStyle name="Контрольная ячейка 39" xfId="1527"/>
    <cellStyle name="Контрольная ячейка 4" xfId="1528"/>
    <cellStyle name="Контрольная ячейка 40" xfId="1529"/>
    <cellStyle name="Контрольная ячейка 41" xfId="1530"/>
    <cellStyle name="Контрольная ячейка 42" xfId="1531"/>
    <cellStyle name="Контрольная ячейка 43" xfId="1532"/>
    <cellStyle name="Контрольная ячейка 44" xfId="1533"/>
    <cellStyle name="Контрольная ячейка 45" xfId="1534"/>
    <cellStyle name="Контрольная ячейка 46" xfId="1535"/>
    <cellStyle name="Контрольная ячейка 5" xfId="1536"/>
    <cellStyle name="Контрольная ячейка 6" xfId="1537"/>
    <cellStyle name="Контрольная ячейка 7" xfId="1538"/>
    <cellStyle name="Контрольная ячейка 8" xfId="1539"/>
    <cellStyle name="Контрольная ячейка 9" xfId="1540"/>
    <cellStyle name="Название" xfId="1541" builtinId="15" customBuiltin="1"/>
    <cellStyle name="Название 10" xfId="1542"/>
    <cellStyle name="Название 11" xfId="1543"/>
    <cellStyle name="Название 12" xfId="1544"/>
    <cellStyle name="Название 13" xfId="1545"/>
    <cellStyle name="Название 14" xfId="1546"/>
    <cellStyle name="Название 15" xfId="1547"/>
    <cellStyle name="Название 16" xfId="1548"/>
    <cellStyle name="Название 17" xfId="1549"/>
    <cellStyle name="Название 18" xfId="1550"/>
    <cellStyle name="Название 19" xfId="1551"/>
    <cellStyle name="Название 2" xfId="1552"/>
    <cellStyle name="Название 20" xfId="1553"/>
    <cellStyle name="Название 21" xfId="1554"/>
    <cellStyle name="Название 22" xfId="1555"/>
    <cellStyle name="Название 23" xfId="1556"/>
    <cellStyle name="Название 24" xfId="1557"/>
    <cellStyle name="Название 25" xfId="1558"/>
    <cellStyle name="Название 26" xfId="1559"/>
    <cellStyle name="Название 27" xfId="1560"/>
    <cellStyle name="Название 28" xfId="1561"/>
    <cellStyle name="Название 29" xfId="1562"/>
    <cellStyle name="Название 3" xfId="1563"/>
    <cellStyle name="Название 30" xfId="1564"/>
    <cellStyle name="Название 31" xfId="1565"/>
    <cellStyle name="Название 32" xfId="1566"/>
    <cellStyle name="Название 33" xfId="1567"/>
    <cellStyle name="Название 34" xfId="1568"/>
    <cellStyle name="Название 35" xfId="1569"/>
    <cellStyle name="Название 36" xfId="1570"/>
    <cellStyle name="Название 37" xfId="1571"/>
    <cellStyle name="Название 38" xfId="1572"/>
    <cellStyle name="Название 39" xfId="1573"/>
    <cellStyle name="Название 4" xfId="1574"/>
    <cellStyle name="Название 40" xfId="1575"/>
    <cellStyle name="Название 41" xfId="1576"/>
    <cellStyle name="Название 42" xfId="1577"/>
    <cellStyle name="Название 43" xfId="1578"/>
    <cellStyle name="Название 44" xfId="1579"/>
    <cellStyle name="Название 45" xfId="1580"/>
    <cellStyle name="Название 46" xfId="1581"/>
    <cellStyle name="Название 47" xfId="2072"/>
    <cellStyle name="Название 5" xfId="1582"/>
    <cellStyle name="Название 6" xfId="1583"/>
    <cellStyle name="Название 7" xfId="1584"/>
    <cellStyle name="Название 8" xfId="1585"/>
    <cellStyle name="Название 9" xfId="1586"/>
    <cellStyle name="Нейтральный" xfId="1587" builtinId="28" customBuiltin="1"/>
    <cellStyle name="Нейтральный 10" xfId="1588"/>
    <cellStyle name="Нейтральный 11" xfId="1589"/>
    <cellStyle name="Нейтральный 12" xfId="1590"/>
    <cellStyle name="Нейтральный 13" xfId="1591"/>
    <cellStyle name="Нейтральный 14" xfId="1592"/>
    <cellStyle name="Нейтральный 15" xfId="1593"/>
    <cellStyle name="Нейтральный 16" xfId="1594"/>
    <cellStyle name="Нейтральный 17" xfId="1595"/>
    <cellStyle name="Нейтральный 18" xfId="1596"/>
    <cellStyle name="Нейтральный 19" xfId="1597"/>
    <cellStyle name="Нейтральный 2" xfId="1598"/>
    <cellStyle name="Нейтральный 20" xfId="1599"/>
    <cellStyle name="Нейтральный 21" xfId="1600"/>
    <cellStyle name="Нейтральный 22" xfId="1601"/>
    <cellStyle name="Нейтральный 23" xfId="1602"/>
    <cellStyle name="Нейтральный 24" xfId="1603"/>
    <cellStyle name="Нейтральный 25" xfId="1604"/>
    <cellStyle name="Нейтральный 26" xfId="1605"/>
    <cellStyle name="Нейтральный 27" xfId="1606"/>
    <cellStyle name="Нейтральный 28" xfId="1607"/>
    <cellStyle name="Нейтральный 29" xfId="1608"/>
    <cellStyle name="Нейтральный 3" xfId="1609"/>
    <cellStyle name="Нейтральный 30" xfId="1610"/>
    <cellStyle name="Нейтральный 31" xfId="1611"/>
    <cellStyle name="Нейтральный 32" xfId="1612"/>
    <cellStyle name="Нейтральный 33" xfId="1613"/>
    <cellStyle name="Нейтральный 34" xfId="1614"/>
    <cellStyle name="Нейтральный 35" xfId="1615"/>
    <cellStyle name="Нейтральный 36" xfId="1616"/>
    <cellStyle name="Нейтральный 37" xfId="1617"/>
    <cellStyle name="Нейтральный 38" xfId="1618"/>
    <cellStyle name="Нейтральный 39" xfId="1619"/>
    <cellStyle name="Нейтральный 4" xfId="1620"/>
    <cellStyle name="Нейтральный 40" xfId="1621"/>
    <cellStyle name="Нейтральный 41" xfId="1622"/>
    <cellStyle name="Нейтральный 42" xfId="1623"/>
    <cellStyle name="Нейтральный 43" xfId="1624"/>
    <cellStyle name="Нейтральный 44" xfId="1625"/>
    <cellStyle name="Нейтральный 45" xfId="1626"/>
    <cellStyle name="Нейтральный 46" xfId="1627"/>
    <cellStyle name="Нейтральный 5" xfId="1628"/>
    <cellStyle name="Нейтральный 6" xfId="1629"/>
    <cellStyle name="Нейтральный 7" xfId="1630"/>
    <cellStyle name="Нейтральный 8" xfId="1631"/>
    <cellStyle name="Нейтральный 9" xfId="1632"/>
    <cellStyle name="Обычный" xfId="0" builtinId="0"/>
    <cellStyle name="Обычный 10" xfId="2061"/>
    <cellStyle name="Обычный 11" xfId="1633"/>
    <cellStyle name="Обычный 12" xfId="2076"/>
    <cellStyle name="Обычный 13" xfId="1634"/>
    <cellStyle name="Обычный 14" xfId="1635"/>
    <cellStyle name="Обычный 15" xfId="1636"/>
    <cellStyle name="Обычный 16" xfId="2089"/>
    <cellStyle name="Обычный 17" xfId="2102"/>
    <cellStyle name="Обычный 18" xfId="1637"/>
    <cellStyle name="Обычный 19" xfId="1638"/>
    <cellStyle name="Обычный 2" xfId="1639"/>
    <cellStyle name="Обычный 2 2" xfId="1640"/>
    <cellStyle name="Обычный 2 3" xfId="1641"/>
    <cellStyle name="Обычный 2 4" xfId="1642"/>
    <cellStyle name="Обычный 2 5" xfId="1643"/>
    <cellStyle name="Обычный 21" xfId="1644"/>
    <cellStyle name="Обычный 22" xfId="1645"/>
    <cellStyle name="Обычный 23" xfId="1646"/>
    <cellStyle name="Обычный 24" xfId="1647"/>
    <cellStyle name="Обычный 25" xfId="1648"/>
    <cellStyle name="Обычный 26" xfId="1649"/>
    <cellStyle name="Обычный 27" xfId="1650"/>
    <cellStyle name="Обычный 28" xfId="1651"/>
    <cellStyle name="Обычный 29" xfId="1652"/>
    <cellStyle name="Обычный 3" xfId="1653"/>
    <cellStyle name="Обычный 31" xfId="1654"/>
    <cellStyle name="Обычный 32" xfId="1655"/>
    <cellStyle name="Обычный 33" xfId="1656"/>
    <cellStyle name="Обычный 34" xfId="1657"/>
    <cellStyle name="Обычный 35" xfId="1658"/>
    <cellStyle name="Обычный 37" xfId="1659"/>
    <cellStyle name="Обычный 38" xfId="1660"/>
    <cellStyle name="Обычный 4" xfId="1661"/>
    <cellStyle name="Обычный 40" xfId="1662"/>
    <cellStyle name="Обычный 41" xfId="1663"/>
    <cellStyle name="Обычный 42" xfId="1664"/>
    <cellStyle name="Обычный 43" xfId="1665"/>
    <cellStyle name="Обычный 44" xfId="1666"/>
    <cellStyle name="Обычный 47" xfId="1667"/>
    <cellStyle name="Обычный 5" xfId="1668"/>
    <cellStyle name="Обычный 50" xfId="1669"/>
    <cellStyle name="Обычный 6" xfId="1670"/>
    <cellStyle name="Обычный 7" xfId="2073"/>
    <cellStyle name="Обычный 7 2" xfId="1671"/>
    <cellStyle name="Обычный 7 3" xfId="1672"/>
    <cellStyle name="Обычный 7 4" xfId="1673"/>
    <cellStyle name="Обычный 7 5" xfId="1674"/>
    <cellStyle name="Обычный 7 6" xfId="1675"/>
    <cellStyle name="Обычный 7 7" xfId="1676"/>
    <cellStyle name="Обычный 8" xfId="1677"/>
    <cellStyle name="Обычный 9" xfId="1678"/>
    <cellStyle name="Обычный_102" xfId="1679"/>
    <cellStyle name="Обычный_102_1" xfId="1680"/>
    <cellStyle name="Обычный_102_2" xfId="1681"/>
    <cellStyle name="Обычный_401" xfId="1682"/>
    <cellStyle name="Обычный_700" xfId="1683"/>
    <cellStyle name="Обычный_700_1" xfId="1684"/>
    <cellStyle name="Обычный_700_2" xfId="1685"/>
    <cellStyle name="Открывавшаяся гиперссылка" xfId="2074" builtinId="9" customBuiltin="1"/>
    <cellStyle name="Открывавшаяся гиперссылка 10" xfId="1686"/>
    <cellStyle name="Открывавшаяся гиперссылка 11" xfId="1687"/>
    <cellStyle name="Открывавшаяся гиперссылка 12" xfId="1688"/>
    <cellStyle name="Открывавшаяся гиперссылка 13" xfId="1689"/>
    <cellStyle name="Открывавшаяся гиперссылка 14" xfId="1690"/>
    <cellStyle name="Открывавшаяся гиперссылка 15" xfId="1691"/>
    <cellStyle name="Открывавшаяся гиперссылка 16" xfId="1692"/>
    <cellStyle name="Открывавшаяся гиперссылка 17" xfId="1693"/>
    <cellStyle name="Открывавшаяся гиперссылка 18" xfId="1694"/>
    <cellStyle name="Открывавшаяся гиперссылка 19" xfId="1695"/>
    <cellStyle name="Открывавшаяся гиперссылка 2" xfId="1696"/>
    <cellStyle name="Открывавшаяся гиперссылка 20" xfId="1697"/>
    <cellStyle name="Открывавшаяся гиперссылка 21" xfId="1698"/>
    <cellStyle name="Открывавшаяся гиперссылка 22" xfId="1699"/>
    <cellStyle name="Открывавшаяся гиперссылка 23" xfId="1700"/>
    <cellStyle name="Открывавшаяся гиперссылка 24" xfId="1701"/>
    <cellStyle name="Открывавшаяся гиперссылка 25" xfId="1702"/>
    <cellStyle name="Открывавшаяся гиперссылка 26" xfId="1703"/>
    <cellStyle name="Открывавшаяся гиперссылка 27" xfId="1704"/>
    <cellStyle name="Открывавшаяся гиперссылка 28" xfId="1705"/>
    <cellStyle name="Открывавшаяся гиперссылка 29" xfId="1706"/>
    <cellStyle name="Открывавшаяся гиперссылка 3" xfId="1707"/>
    <cellStyle name="Открывавшаяся гиперссылка 30" xfId="1708"/>
    <cellStyle name="Открывавшаяся гиперссылка 31" xfId="1709"/>
    <cellStyle name="Открывавшаяся гиперссылка 32" xfId="1710"/>
    <cellStyle name="Открывавшаяся гиперссылка 33" xfId="1711"/>
    <cellStyle name="Открывавшаяся гиперссылка 34" xfId="1712"/>
    <cellStyle name="Открывавшаяся гиперссылка 35" xfId="1713"/>
    <cellStyle name="Открывавшаяся гиперссылка 36" xfId="1714"/>
    <cellStyle name="Открывавшаяся гиперссылка 37" xfId="1715"/>
    <cellStyle name="Открывавшаяся гиперссылка 38" xfId="1716"/>
    <cellStyle name="Открывавшаяся гиперссылка 39" xfId="1717"/>
    <cellStyle name="Открывавшаяся гиперссылка 4" xfId="1718"/>
    <cellStyle name="Открывавшаяся гиперссылка 40" xfId="1719"/>
    <cellStyle name="Открывавшаяся гиперссылка 41" xfId="1720"/>
    <cellStyle name="Открывавшаяся гиперссылка 5" xfId="1721"/>
    <cellStyle name="Открывавшаяся гиперссылка 6" xfId="1722"/>
    <cellStyle name="Открывавшаяся гиперссылка 7" xfId="1723"/>
    <cellStyle name="Открывавшаяся гиперссылка 8" xfId="1724"/>
    <cellStyle name="Открывавшаяся гиперссылка 9" xfId="1725"/>
    <cellStyle name="Плохой" xfId="1726" builtinId="27" customBuiltin="1"/>
    <cellStyle name="Плохой 10" xfId="1727"/>
    <cellStyle name="Плохой 11" xfId="1728"/>
    <cellStyle name="Плохой 12" xfId="1729"/>
    <cellStyle name="Плохой 13" xfId="1730"/>
    <cellStyle name="Плохой 14" xfId="1731"/>
    <cellStyle name="Плохой 15" xfId="1732"/>
    <cellStyle name="Плохой 16" xfId="1733"/>
    <cellStyle name="Плохой 17" xfId="1734"/>
    <cellStyle name="Плохой 18" xfId="1735"/>
    <cellStyle name="Плохой 19" xfId="1736"/>
    <cellStyle name="Плохой 2" xfId="1737"/>
    <cellStyle name="Плохой 20" xfId="1738"/>
    <cellStyle name="Плохой 21" xfId="1739"/>
    <cellStyle name="Плохой 22" xfId="1740"/>
    <cellStyle name="Плохой 23" xfId="1741"/>
    <cellStyle name="Плохой 24" xfId="1742"/>
    <cellStyle name="Плохой 25" xfId="1743"/>
    <cellStyle name="Плохой 26" xfId="1744"/>
    <cellStyle name="Плохой 27" xfId="1745"/>
    <cellStyle name="Плохой 28" xfId="1746"/>
    <cellStyle name="Плохой 29" xfId="1747"/>
    <cellStyle name="Плохой 3" xfId="1748"/>
    <cellStyle name="Плохой 30" xfId="1749"/>
    <cellStyle name="Плохой 31" xfId="1750"/>
    <cellStyle name="Плохой 32" xfId="1751"/>
    <cellStyle name="Плохой 33" xfId="1752"/>
    <cellStyle name="Плохой 34" xfId="1753"/>
    <cellStyle name="Плохой 35" xfId="1754"/>
    <cellStyle name="Плохой 36" xfId="1755"/>
    <cellStyle name="Плохой 37" xfId="1756"/>
    <cellStyle name="Плохой 38" xfId="1757"/>
    <cellStyle name="Плохой 39" xfId="1758"/>
    <cellStyle name="Плохой 4" xfId="1759"/>
    <cellStyle name="Плохой 40" xfId="1760"/>
    <cellStyle name="Плохой 41" xfId="1761"/>
    <cellStyle name="Плохой 42" xfId="1762"/>
    <cellStyle name="Плохой 43" xfId="1763"/>
    <cellStyle name="Плохой 44" xfId="1764"/>
    <cellStyle name="Плохой 45" xfId="1765"/>
    <cellStyle name="Плохой 46" xfId="1766"/>
    <cellStyle name="Плохой 5" xfId="1767"/>
    <cellStyle name="Плохой 6" xfId="1768"/>
    <cellStyle name="Плохой 7" xfId="1769"/>
    <cellStyle name="Плохой 8" xfId="1770"/>
    <cellStyle name="Плохой 9" xfId="1771"/>
    <cellStyle name="Пояснение" xfId="1772" builtinId="53" customBuiltin="1"/>
    <cellStyle name="Пояснение 10" xfId="1773"/>
    <cellStyle name="Пояснение 11" xfId="1774"/>
    <cellStyle name="Пояснение 12" xfId="1775"/>
    <cellStyle name="Пояснение 13" xfId="1776"/>
    <cellStyle name="Пояснение 14" xfId="1777"/>
    <cellStyle name="Пояснение 15" xfId="1778"/>
    <cellStyle name="Пояснение 16" xfId="1779"/>
    <cellStyle name="Пояснение 17" xfId="1780"/>
    <cellStyle name="Пояснение 18" xfId="1781"/>
    <cellStyle name="Пояснение 19" xfId="1782"/>
    <cellStyle name="Пояснение 2" xfId="1783"/>
    <cellStyle name="Пояснение 20" xfId="1784"/>
    <cellStyle name="Пояснение 21" xfId="1785"/>
    <cellStyle name="Пояснение 22" xfId="1786"/>
    <cellStyle name="Пояснение 23" xfId="1787"/>
    <cellStyle name="Пояснение 24" xfId="1788"/>
    <cellStyle name="Пояснение 25" xfId="1789"/>
    <cellStyle name="Пояснение 26" xfId="1790"/>
    <cellStyle name="Пояснение 27" xfId="1791"/>
    <cellStyle name="Пояснение 28" xfId="1792"/>
    <cellStyle name="Пояснение 29" xfId="1793"/>
    <cellStyle name="Пояснение 3" xfId="1794"/>
    <cellStyle name="Пояснение 30" xfId="1795"/>
    <cellStyle name="Пояснение 31" xfId="1796"/>
    <cellStyle name="Пояснение 32" xfId="1797"/>
    <cellStyle name="Пояснение 33" xfId="1798"/>
    <cellStyle name="Пояснение 34" xfId="1799"/>
    <cellStyle name="Пояснение 35" xfId="1800"/>
    <cellStyle name="Пояснение 36" xfId="1801"/>
    <cellStyle name="Пояснение 37" xfId="1802"/>
    <cellStyle name="Пояснение 38" xfId="1803"/>
    <cellStyle name="Пояснение 39" xfId="1804"/>
    <cellStyle name="Пояснение 4" xfId="1805"/>
    <cellStyle name="Пояснение 40" xfId="1806"/>
    <cellStyle name="Пояснение 41" xfId="1807"/>
    <cellStyle name="Пояснение 42" xfId="1808"/>
    <cellStyle name="Пояснение 43" xfId="1809"/>
    <cellStyle name="Пояснение 44" xfId="1810"/>
    <cellStyle name="Пояснение 45" xfId="1811"/>
    <cellStyle name="Пояснение 46" xfId="1812"/>
    <cellStyle name="Пояснение 5" xfId="1813"/>
    <cellStyle name="Пояснение 6" xfId="1814"/>
    <cellStyle name="Пояснение 7" xfId="1815"/>
    <cellStyle name="Пояснение 8" xfId="1816"/>
    <cellStyle name="Пояснение 9" xfId="1817"/>
    <cellStyle name="Примечание" xfId="1818" builtinId="10" customBuiltin="1"/>
    <cellStyle name="Примечание 10" xfId="1819"/>
    <cellStyle name="Примечание 11" xfId="1820"/>
    <cellStyle name="Примечание 12" xfId="1821"/>
    <cellStyle name="Примечание 13" xfId="1822"/>
    <cellStyle name="Примечание 14" xfId="1823"/>
    <cellStyle name="Примечание 15" xfId="1824"/>
    <cellStyle name="Примечание 16" xfId="1825"/>
    <cellStyle name="Примечание 17" xfId="1826"/>
    <cellStyle name="Примечание 18" xfId="1827"/>
    <cellStyle name="Примечание 19" xfId="1828"/>
    <cellStyle name="Примечание 2" xfId="1829"/>
    <cellStyle name="Примечание 2 10" xfId="1830"/>
    <cellStyle name="Примечание 2 11" xfId="1831"/>
    <cellStyle name="Примечание 2 12" xfId="1832"/>
    <cellStyle name="Примечание 2 13" xfId="1833"/>
    <cellStyle name="Примечание 2 14" xfId="1834"/>
    <cellStyle name="Примечание 2 15" xfId="1835"/>
    <cellStyle name="Примечание 2 16" xfId="1836"/>
    <cellStyle name="Примечание 2 17" xfId="1837"/>
    <cellStyle name="Примечание 2 18" xfId="1838"/>
    <cellStyle name="Примечание 2 19" xfId="1839"/>
    <cellStyle name="Примечание 2 2" xfId="1840"/>
    <cellStyle name="Примечание 2 20" xfId="1841"/>
    <cellStyle name="Примечание 2 21" xfId="1842"/>
    <cellStyle name="Примечание 2 22" xfId="1843"/>
    <cellStyle name="Примечание 2 23" xfId="1844"/>
    <cellStyle name="Примечание 2 24" xfId="1845"/>
    <cellStyle name="Примечание 2 25" xfId="1846"/>
    <cellStyle name="Примечание 2 26" xfId="1847"/>
    <cellStyle name="Примечание 2 27" xfId="1848"/>
    <cellStyle name="Примечание 2 28" xfId="1849"/>
    <cellStyle name="Примечание 2 29" xfId="1850"/>
    <cellStyle name="Примечание 2 3" xfId="1851"/>
    <cellStyle name="Примечание 2 30" xfId="1852"/>
    <cellStyle name="Примечание 2 31" xfId="1853"/>
    <cellStyle name="Примечание 2 32" xfId="1854"/>
    <cellStyle name="Примечание 2 33" xfId="1855"/>
    <cellStyle name="Примечание 2 34" xfId="1856"/>
    <cellStyle name="Примечание 2 35" xfId="1857"/>
    <cellStyle name="Примечание 2 36" xfId="1858"/>
    <cellStyle name="Примечание 2 37" xfId="1859"/>
    <cellStyle name="Примечание 2 38" xfId="1860"/>
    <cellStyle name="Примечание 2 39" xfId="1861"/>
    <cellStyle name="Примечание 2 4" xfId="1862"/>
    <cellStyle name="Примечание 2 40" xfId="1863"/>
    <cellStyle name="Примечание 2 41" xfId="1864"/>
    <cellStyle name="Примечание 2 42" xfId="1865"/>
    <cellStyle name="Примечание 2 43" xfId="1866"/>
    <cellStyle name="Примечание 2 44" xfId="1867"/>
    <cellStyle name="Примечание 2 45" xfId="1868"/>
    <cellStyle name="Примечание 2 5" xfId="1869"/>
    <cellStyle name="Примечание 2 6" xfId="1870"/>
    <cellStyle name="Примечание 2 7" xfId="1871"/>
    <cellStyle name="Примечание 2 8" xfId="1872"/>
    <cellStyle name="Примечание 2 9" xfId="1873"/>
    <cellStyle name="Примечание 20" xfId="1874"/>
    <cellStyle name="Примечание 21" xfId="1875"/>
    <cellStyle name="Примечание 22" xfId="1876"/>
    <cellStyle name="Примечание 23" xfId="1877"/>
    <cellStyle name="Примечание 24" xfId="1878"/>
    <cellStyle name="Примечание 25" xfId="1879"/>
    <cellStyle name="Примечание 26" xfId="1880"/>
    <cellStyle name="Примечание 27" xfId="1881"/>
    <cellStyle name="Примечание 28" xfId="1882"/>
    <cellStyle name="Примечание 29" xfId="1883"/>
    <cellStyle name="Примечание 3" xfId="1884"/>
    <cellStyle name="Примечание 30" xfId="1885"/>
    <cellStyle name="Примечание 31" xfId="1886"/>
    <cellStyle name="Примечание 32" xfId="1887"/>
    <cellStyle name="Примечание 33" xfId="1888"/>
    <cellStyle name="Примечание 34" xfId="1889"/>
    <cellStyle name="Примечание 35" xfId="1890"/>
    <cellStyle name="Примечание 36" xfId="1891"/>
    <cellStyle name="Примечание 37" xfId="1892"/>
    <cellStyle name="Примечание 38" xfId="1893"/>
    <cellStyle name="Примечание 39" xfId="1894"/>
    <cellStyle name="Примечание 4" xfId="1895"/>
    <cellStyle name="Примечание 40" xfId="1896"/>
    <cellStyle name="Примечание 41" xfId="1897"/>
    <cellStyle name="Примечание 42" xfId="1898"/>
    <cellStyle name="Примечание 5" xfId="1899"/>
    <cellStyle name="Примечание 6" xfId="1900"/>
    <cellStyle name="Примечание 7" xfId="1901"/>
    <cellStyle name="Примечание 8" xfId="1902"/>
    <cellStyle name="Примечание 9" xfId="1903"/>
    <cellStyle name="Связанная ячейка" xfId="1904" builtinId="24" customBuiltin="1"/>
    <cellStyle name="Связанная ячейка 10" xfId="1905"/>
    <cellStyle name="Связанная ячейка 11" xfId="1906"/>
    <cellStyle name="Связанная ячейка 12" xfId="1907"/>
    <cellStyle name="Связанная ячейка 13" xfId="1908"/>
    <cellStyle name="Связанная ячейка 14" xfId="1909"/>
    <cellStyle name="Связанная ячейка 15" xfId="1910"/>
    <cellStyle name="Связанная ячейка 16" xfId="1911"/>
    <cellStyle name="Связанная ячейка 17" xfId="1912"/>
    <cellStyle name="Связанная ячейка 18" xfId="1913"/>
    <cellStyle name="Связанная ячейка 19" xfId="1914"/>
    <cellStyle name="Связанная ячейка 2" xfId="1915"/>
    <cellStyle name="Связанная ячейка 20" xfId="1916"/>
    <cellStyle name="Связанная ячейка 21" xfId="1917"/>
    <cellStyle name="Связанная ячейка 22" xfId="1918"/>
    <cellStyle name="Связанная ячейка 23" xfId="1919"/>
    <cellStyle name="Связанная ячейка 24" xfId="1920"/>
    <cellStyle name="Связанная ячейка 25" xfId="1921"/>
    <cellStyle name="Связанная ячейка 26" xfId="1922"/>
    <cellStyle name="Связанная ячейка 27" xfId="1923"/>
    <cellStyle name="Связанная ячейка 28" xfId="1924"/>
    <cellStyle name="Связанная ячейка 29" xfId="1925"/>
    <cellStyle name="Связанная ячейка 3" xfId="1926"/>
    <cellStyle name="Связанная ячейка 30" xfId="1927"/>
    <cellStyle name="Связанная ячейка 31" xfId="1928"/>
    <cellStyle name="Связанная ячейка 32" xfId="1929"/>
    <cellStyle name="Связанная ячейка 33" xfId="1930"/>
    <cellStyle name="Связанная ячейка 34" xfId="1931"/>
    <cellStyle name="Связанная ячейка 35" xfId="1932"/>
    <cellStyle name="Связанная ячейка 36" xfId="1933"/>
    <cellStyle name="Связанная ячейка 37" xfId="1934"/>
    <cellStyle name="Связанная ячейка 38" xfId="1935"/>
    <cellStyle name="Связанная ячейка 39" xfId="1936"/>
    <cellStyle name="Связанная ячейка 4" xfId="1937"/>
    <cellStyle name="Связанная ячейка 40" xfId="1938"/>
    <cellStyle name="Связанная ячейка 41" xfId="1939"/>
    <cellStyle name="Связанная ячейка 42" xfId="1940"/>
    <cellStyle name="Связанная ячейка 43" xfId="1941"/>
    <cellStyle name="Связанная ячейка 44" xfId="1942"/>
    <cellStyle name="Связанная ячейка 45" xfId="1943"/>
    <cellStyle name="Связанная ячейка 46" xfId="1944"/>
    <cellStyle name="Связанная ячейка 5" xfId="1945"/>
    <cellStyle name="Связанная ячейка 6" xfId="1946"/>
    <cellStyle name="Связанная ячейка 7" xfId="1947"/>
    <cellStyle name="Связанная ячейка 8" xfId="1948"/>
    <cellStyle name="Связанная ячейка 9" xfId="1949"/>
    <cellStyle name="Текст предупреждения" xfId="1950" builtinId="11" customBuiltin="1"/>
    <cellStyle name="Текст предупреждения 10" xfId="1951"/>
    <cellStyle name="Текст предупреждения 11" xfId="1952"/>
    <cellStyle name="Текст предупреждения 12" xfId="1953"/>
    <cellStyle name="Текст предупреждения 13" xfId="1954"/>
    <cellStyle name="Текст предупреждения 14" xfId="1955"/>
    <cellStyle name="Текст предупреждения 15" xfId="1956"/>
    <cellStyle name="Текст предупреждения 16" xfId="1957"/>
    <cellStyle name="Текст предупреждения 17" xfId="1958"/>
    <cellStyle name="Текст предупреждения 18" xfId="1959"/>
    <cellStyle name="Текст предупреждения 19" xfId="1960"/>
    <cellStyle name="Текст предупреждения 2" xfId="1961"/>
    <cellStyle name="Текст предупреждения 20" xfId="1962"/>
    <cellStyle name="Текст предупреждения 21" xfId="1963"/>
    <cellStyle name="Текст предупреждения 22" xfId="1964"/>
    <cellStyle name="Текст предупреждения 23" xfId="1965"/>
    <cellStyle name="Текст предупреждения 24" xfId="1966"/>
    <cellStyle name="Текст предупреждения 25" xfId="1967"/>
    <cellStyle name="Текст предупреждения 26" xfId="1968"/>
    <cellStyle name="Текст предупреждения 27" xfId="1969"/>
    <cellStyle name="Текст предупреждения 28" xfId="1970"/>
    <cellStyle name="Текст предупреждения 29" xfId="1971"/>
    <cellStyle name="Текст предупреждения 3" xfId="1972"/>
    <cellStyle name="Текст предупреждения 30" xfId="1973"/>
    <cellStyle name="Текст предупреждения 31" xfId="1974"/>
    <cellStyle name="Текст предупреждения 32" xfId="1975"/>
    <cellStyle name="Текст предупреждения 33" xfId="1976"/>
    <cellStyle name="Текст предупреждения 34" xfId="1977"/>
    <cellStyle name="Текст предупреждения 35" xfId="1978"/>
    <cellStyle name="Текст предупреждения 36" xfId="1979"/>
    <cellStyle name="Текст предупреждения 37" xfId="1980"/>
    <cellStyle name="Текст предупреждения 38" xfId="1981"/>
    <cellStyle name="Текст предупреждения 39" xfId="1982"/>
    <cellStyle name="Текст предупреждения 4" xfId="1983"/>
    <cellStyle name="Текст предупреждения 40" xfId="1984"/>
    <cellStyle name="Текст предупреждения 41" xfId="1985"/>
    <cellStyle name="Текст предупреждения 42" xfId="1986"/>
    <cellStyle name="Текст предупреждения 43" xfId="1987"/>
    <cellStyle name="Текст предупреждения 44" xfId="1988"/>
    <cellStyle name="Текст предупреждения 45" xfId="1989"/>
    <cellStyle name="Текст предупреждения 46" xfId="1990"/>
    <cellStyle name="Текст предупреждения 5" xfId="1991"/>
    <cellStyle name="Текст предупреждения 6" xfId="1992"/>
    <cellStyle name="Текст предупреждения 7" xfId="1993"/>
    <cellStyle name="Текст предупреждения 8" xfId="1994"/>
    <cellStyle name="Текст предупреждения 9" xfId="1995"/>
    <cellStyle name="Финансовый" xfId="1996" builtinId="3"/>
    <cellStyle name="Финансовый 2" xfId="2075"/>
    <cellStyle name="Хороший" xfId="1997" builtinId="26" customBuiltin="1"/>
    <cellStyle name="Хороший 10" xfId="1998"/>
    <cellStyle name="Хороший 11" xfId="1999"/>
    <cellStyle name="Хороший 12" xfId="2000"/>
    <cellStyle name="Хороший 13" xfId="2001"/>
    <cellStyle name="Хороший 14" xfId="2002"/>
    <cellStyle name="Хороший 15" xfId="2003"/>
    <cellStyle name="Хороший 16" xfId="2004"/>
    <cellStyle name="Хороший 17" xfId="2005"/>
    <cellStyle name="Хороший 18" xfId="2006"/>
    <cellStyle name="Хороший 19" xfId="2007"/>
    <cellStyle name="Хороший 2" xfId="2008"/>
    <cellStyle name="Хороший 20" xfId="2009"/>
    <cellStyle name="Хороший 21" xfId="2010"/>
    <cellStyle name="Хороший 22" xfId="2011"/>
    <cellStyle name="Хороший 23" xfId="2012"/>
    <cellStyle name="Хороший 24" xfId="2013"/>
    <cellStyle name="Хороший 25" xfId="2014"/>
    <cellStyle name="Хороший 26" xfId="2015"/>
    <cellStyle name="Хороший 27" xfId="2016"/>
    <cellStyle name="Хороший 28" xfId="2017"/>
    <cellStyle name="Хороший 29" xfId="2018"/>
    <cellStyle name="Хороший 3" xfId="2019"/>
    <cellStyle name="Хороший 30" xfId="2020"/>
    <cellStyle name="Хороший 31" xfId="2021"/>
    <cellStyle name="Хороший 32" xfId="2022"/>
    <cellStyle name="Хороший 33" xfId="2023"/>
    <cellStyle name="Хороший 34" xfId="2024"/>
    <cellStyle name="Хороший 35" xfId="2025"/>
    <cellStyle name="Хороший 36" xfId="2026"/>
    <cellStyle name="Хороший 37" xfId="2027"/>
    <cellStyle name="Хороший 38" xfId="2028"/>
    <cellStyle name="Хороший 39" xfId="2029"/>
    <cellStyle name="Хороший 4" xfId="2030"/>
    <cellStyle name="Хороший 40" xfId="2031"/>
    <cellStyle name="Хороший 41" xfId="2032"/>
    <cellStyle name="Хороший 42" xfId="2033"/>
    <cellStyle name="Хороший 43" xfId="2034"/>
    <cellStyle name="Хороший 44" xfId="2035"/>
    <cellStyle name="Хороший 45" xfId="2036"/>
    <cellStyle name="Хороший 46" xfId="2037"/>
    <cellStyle name="Хороший 5" xfId="2038"/>
    <cellStyle name="Хороший 6" xfId="2039"/>
    <cellStyle name="Хороший 7" xfId="2040"/>
    <cellStyle name="Хороший 8" xfId="2041"/>
    <cellStyle name="Хороший 9" xfId="2042"/>
  </cellStyles>
  <dxfs count="53"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8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/>
        <i val="0"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  <color indexed="29"/>
      </font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8"/>
      </font>
      <fill>
        <patternFill patternType="solid">
          <fgColor indexed="29"/>
          <bgColor rgb="FFFF99CC"/>
        </patternFill>
      </fill>
    </dxf>
    <dxf>
      <font>
        <b/>
        <i val="0"/>
        <condense val="0"/>
        <extend val="0"/>
      </font>
      <fill>
        <patternFill patternType="solid">
          <fgColor indexed="9"/>
          <bgColor rgb="FFFFFF66"/>
        </patternFill>
      </fill>
    </dxf>
    <dxf>
      <font>
        <b val="0"/>
        <condense val="0"/>
        <extend val="0"/>
        <color indexed="8"/>
      </font>
      <fill>
        <patternFill patternType="solid">
          <fgColor indexed="29"/>
          <bgColor rgb="FFFF99CC"/>
        </patternFill>
      </fill>
    </dxf>
    <dxf>
      <font>
        <b/>
        <i val="0"/>
        <condense val="0"/>
        <extend val="0"/>
      </font>
      <fill>
        <patternFill patternType="solid">
          <fgColor indexed="9"/>
          <bgColor rgb="FFFFFF66"/>
        </patternFill>
      </fill>
    </dxf>
    <dxf>
      <font>
        <b/>
        <i val="0"/>
        <condense val="0"/>
        <extend val="0"/>
      </font>
      <fill>
        <patternFill patternType="solid">
          <fgColor indexed="9"/>
          <bgColor indexed="26"/>
        </patternFill>
      </fill>
    </dxf>
    <dxf>
      <font>
        <b/>
        <i val="0"/>
      </font>
      <fill>
        <patternFill>
          <bgColor rgb="FFFFFF99"/>
        </patternFill>
      </fill>
    </dxf>
    <dxf>
      <font>
        <color indexed="60"/>
      </font>
      <fill>
        <patternFill>
          <bgColor rgb="FFFF99CC"/>
        </patternFill>
      </fill>
    </dxf>
    <dxf>
      <font>
        <b/>
        <i val="0"/>
        <condense val="0"/>
        <extend val="0"/>
        <color indexed="29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8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/>
        <i val="0"/>
        <condense val="0"/>
        <extend val="0"/>
      </font>
      <fill>
        <patternFill patternType="solid">
          <fgColor indexed="9"/>
          <bgColor indexed="26"/>
        </patternFill>
      </fill>
    </dxf>
    <dxf>
      <font>
        <b/>
        <i val="0"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  <color indexed="29"/>
      </font>
    </dxf>
    <dxf>
      <font>
        <b/>
        <i val="0"/>
        <condense val="0"/>
        <extend val="0"/>
        <color indexed="29"/>
      </font>
    </dxf>
    <dxf>
      <font>
        <b/>
        <i val="0"/>
        <condense val="0"/>
        <extend val="0"/>
        <color indexed="29"/>
      </font>
    </dxf>
    <dxf>
      <font>
        <b/>
        <i val="0"/>
        <condense val="0"/>
        <extend val="0"/>
        <color indexed="29"/>
      </font>
    </dxf>
    <dxf>
      <font>
        <b/>
        <i val="0"/>
        <condense val="0"/>
        <extend val="0"/>
        <color indexed="29"/>
      </font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8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/>
        <i val="0"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  <color indexed="29"/>
      </font>
    </dxf>
    <dxf>
      <font>
        <b/>
        <i val="0"/>
        <condense val="0"/>
        <extend val="0"/>
        <color indexed="29"/>
      </font>
    </dxf>
    <dxf>
      <font>
        <b/>
        <i val="0"/>
        <condense val="0"/>
        <extend val="0"/>
        <color indexed="29"/>
      </font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8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/>
        <i val="0"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  <color indexed="29"/>
      </font>
    </dxf>
    <dxf>
      <font>
        <b/>
        <i val="0"/>
        <condense val="0"/>
        <extend val="0"/>
        <color indexed="29"/>
      </font>
    </dxf>
    <dxf>
      <font>
        <b/>
        <i val="0"/>
        <condense val="0"/>
        <extend val="0"/>
        <color indexed="29"/>
      </font>
    </dxf>
    <dxf>
      <font>
        <b/>
        <i val="0"/>
        <condense val="0"/>
        <extend val="0"/>
        <color indexed="29"/>
      </font>
    </dxf>
    <dxf>
      <font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8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/>
        <i val="0"/>
        <condense val="0"/>
        <extend val="0"/>
      </font>
      <fill>
        <patternFill patternType="solid">
          <fgColor indexed="22"/>
          <bgColor indexed="31"/>
        </patternFill>
      </fill>
    </dxf>
    <dxf>
      <font>
        <b/>
        <i val="0"/>
        <condense val="0"/>
        <extend val="0"/>
        <color indexed="29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b/>
        <i val="0"/>
      </font>
      <fill>
        <patternFill>
          <bgColor rgb="FFFF99CC"/>
        </patternFill>
      </fill>
    </dxf>
    <dxf>
      <font>
        <b/>
        <i val="0"/>
        <condense val="0"/>
        <extend val="0"/>
        <color indexed="29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8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color indexed="8"/>
      </font>
      <fill>
        <patternFill patternType="solid">
          <fgColor indexed="26"/>
          <bgColor indexed="43"/>
        </patternFill>
      </fill>
    </dxf>
    <dxf>
      <font>
        <b/>
        <i val="0"/>
        <condense val="0"/>
        <extend val="0"/>
      </font>
      <fill>
        <patternFill patternType="solid">
          <fgColor indexed="9"/>
          <bgColor indexed="26"/>
        </patternFill>
      </fill>
    </dxf>
    <dxf>
      <font>
        <b/>
        <i val="0"/>
        <condense val="0"/>
        <extend val="0"/>
      </font>
      <fill>
        <patternFill patternType="solid">
          <fgColor indexed="22"/>
          <bgColor indexed="3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calcChain" Target="calcChain.xml" Id="rId11" /><Relationship Type="http://schemas.openxmlformats.org/officeDocument/2006/relationships/worksheet" Target="worksheets/sheet5.xml" Id="rId5" /><Relationship Type="http://schemas.openxmlformats.org/officeDocument/2006/relationships/sharedStrings" Target="sharedStrings.xml" Id="rId10" /><Relationship Type="http://schemas.openxmlformats.org/officeDocument/2006/relationships/worksheet" Target="worksheets/sheet4.xml" Id="rId4" /><Relationship Type="http://schemas.openxmlformats.org/officeDocument/2006/relationships/styles" Target="styles.xml" Id="rId9" /><Relationship Type="http://schemas.openxmlformats.org/officeDocument/2006/relationships/worksheet" Target="/xl/worksheets/sheet8.xml" Id="R310ef22e551b4699" /><Relationship Type="http://schemas.openxmlformats.org/officeDocument/2006/relationships/worksheet" Target="/xl/worksheets/sheet9.xml" Id="R97eec353bd704230" /><Relationship Type="http://schemas.openxmlformats.org/officeDocument/2006/relationships/worksheet" Target="/xl/worksheets/sheet10.xml" Id="Rbe770411d68845ed" /><Relationship Type="http://schemas.openxmlformats.org/officeDocument/2006/relationships/worksheet" Target="/xl/worksheets/sheet11.xml" Id="R6b767f36696a4256" /><Relationship Type="http://schemas.openxmlformats.org/officeDocument/2006/relationships/worksheet" Target="/xl/worksheets/sheet12.xml" Id="R43c5df3aedac4877" /><Relationship Type="http://schemas.openxmlformats.org/officeDocument/2006/relationships/worksheet" Target="/xl/worksheets/sheet13.xml" Id="R68b97f0908d043cf" /><Relationship Type="http://schemas.openxmlformats.org/officeDocument/2006/relationships/worksheet" Target="/xl/worksheets/sheet14.xml" Id="R352ecd069d75474d" /><Relationship Type="http://schemas.openxmlformats.org/officeDocument/2006/relationships/worksheet" Target="/xl/worksheets/sheet15.xml" Id="R649fe75894b941dd" /><Relationship Type="http://schemas.openxmlformats.org/officeDocument/2006/relationships/worksheet" Target="/xl/worksheets/sheet16.xml" Id="Re339db7a7511432e" /><Relationship Type="http://schemas.openxmlformats.org/officeDocument/2006/relationships/worksheet" Target="/xl/worksheets/sheet17.xml" Id="R091c289965ab44bf" /><Relationship Type="http://schemas.openxmlformats.org/officeDocument/2006/relationships/worksheet" Target="/xl/worksheets/sheet18.xml" Id="Rd2ad108bfde54599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40"/>
  <sheetViews>
    <sheetView topLeftCell="B1" zoomScale="55" zoomScaleNormal="55" zoomScaleSheetLayoutView="75" workbookViewId="0">
      <pane xSplit="1" topLeftCell="C1" activePane="topRight" state="frozen"/>
      <selection activeCell="B1" sqref="B1"/>
      <selection pane="topRight" activeCell="R18" sqref="R18"/>
    </sheetView>
  </sheetViews>
  <sheetFormatPr defaultRowHeight="12.75" outlineLevelRow="1" x14ac:dyDescent="0.2"/>
  <cols>
    <col min="1" max="1" width="4.140625" style="1" hidden="1" customWidth="1"/>
    <col min="2" max="2" width="57.7109375" style="1" customWidth="1"/>
    <col min="3" max="3" width="3.7109375" style="2" customWidth="1"/>
    <col min="4" max="4" width="23.28515625" style="1" bestFit="1" customWidth="1"/>
    <col min="5" max="5" width="11.7109375" style="1" customWidth="1"/>
    <col min="6" max="6" width="9.28515625" style="1" customWidth="1"/>
    <col min="7" max="7" width="8.7109375" style="1" bestFit="1" customWidth="1"/>
    <col min="8" max="9" width="8.7109375" bestFit="1" customWidth="1"/>
    <col min="10" max="11" width="8.7109375" style="1" bestFit="1" customWidth="1"/>
    <col min="12" max="12" width="9.28515625" style="1" customWidth="1"/>
    <col min="13" max="18" width="8.7109375" style="1" customWidth="1"/>
    <col min="19" max="19" width="9.28515625" style="1" customWidth="1"/>
    <col min="20" max="29" width="8.7109375" style="1" customWidth="1"/>
    <col min="30" max="30" width="9.28515625" style="1" customWidth="1"/>
    <col min="31" max="40" width="8.7109375" style="1" customWidth="1"/>
    <col min="41" max="41" width="8.7109375" style="1" hidden="1" customWidth="1"/>
    <col min="42" max="46" width="9.140625" style="1" hidden="1" customWidth="1"/>
    <col min="47" max="47" width="11" style="1" hidden="1" customWidth="1"/>
    <col min="48" max="60" width="9.140625" style="1" hidden="1" customWidth="1"/>
    <col min="61" max="66" width="10.7109375" style="1" customWidth="1"/>
    <col min="67" max="67" width="22.140625" style="2" customWidth="1"/>
    <col min="68" max="72" width="9.140625" style="1"/>
    <col min="73" max="73" width="36.140625" style="1" customWidth="1"/>
    <col min="74" max="16384" width="9.140625" style="1"/>
  </cols>
  <sheetData>
    <row r="1" spans="1:74" s="7" customFormat="1" ht="19.5" customHeight="1" outlineLevel="1" thickBot="1" x14ac:dyDescent="0.35">
      <c r="A1" s="6"/>
      <c r="C1" s="8"/>
      <c r="F1" s="196"/>
      <c r="G1" s="196"/>
      <c r="H1" s="196"/>
      <c r="I1" s="196"/>
      <c r="J1" s="196"/>
      <c r="K1" s="196"/>
      <c r="L1" s="194"/>
      <c r="M1" s="194"/>
      <c r="N1" s="194"/>
      <c r="O1" s="194"/>
      <c r="P1" s="194"/>
      <c r="Q1" s="194"/>
      <c r="R1" s="194"/>
      <c r="S1" s="193" t="s">
        <v>26</v>
      </c>
      <c r="T1" s="194"/>
      <c r="U1" s="194"/>
      <c r="V1" s="194"/>
      <c r="W1" s="194"/>
      <c r="X1" s="194"/>
      <c r="Y1" s="194"/>
      <c r="Z1" s="194"/>
      <c r="AA1" s="194"/>
      <c r="AB1" s="194"/>
      <c r="AC1" s="194"/>
      <c r="AD1" s="194"/>
      <c r="AE1" s="194"/>
      <c r="AF1" s="194"/>
      <c r="AG1" s="194"/>
      <c r="AH1" s="194"/>
      <c r="AI1" s="194"/>
      <c r="AJ1" s="194"/>
      <c r="AK1" s="194"/>
      <c r="AL1" s="194"/>
      <c r="AM1" s="194"/>
      <c r="AN1" s="194"/>
      <c r="AO1" s="191" t="s">
        <v>38</v>
      </c>
      <c r="AP1" s="191"/>
      <c r="AQ1" s="191"/>
      <c r="AR1" s="191"/>
      <c r="AS1" s="191"/>
      <c r="AT1" s="191"/>
      <c r="AU1" s="191"/>
      <c r="AV1" s="191"/>
      <c r="AW1" s="191"/>
      <c r="AX1" s="191"/>
      <c r="AY1" s="191"/>
      <c r="AZ1" s="191"/>
      <c r="BA1" s="191"/>
      <c r="BB1" s="191"/>
      <c r="BC1" s="191"/>
      <c r="BD1" s="191"/>
      <c r="BE1" s="191"/>
      <c r="BF1" s="191"/>
      <c r="BG1" s="191"/>
      <c r="BH1" s="191"/>
      <c r="BI1" s="199" t="s">
        <v>30</v>
      </c>
      <c r="BJ1" s="199"/>
      <c r="BK1" s="199"/>
      <c r="BL1" s="199"/>
      <c r="BM1" s="199"/>
      <c r="BN1" s="199"/>
      <c r="BO1" s="200"/>
      <c r="BP1" s="205" t="s">
        <v>31</v>
      </c>
      <c r="BQ1" s="206"/>
      <c r="BR1" s="206"/>
      <c r="BS1" s="206"/>
      <c r="BT1" s="207"/>
    </row>
    <row r="2" spans="1:74" s="7" customFormat="1" ht="19.5" customHeight="1" outlineLevel="1" thickBot="1" x14ac:dyDescent="0.35">
      <c r="A2" s="6"/>
      <c r="C2" s="8"/>
      <c r="E2" s="193" t="s">
        <v>1</v>
      </c>
      <c r="F2" s="194"/>
      <c r="G2" s="194"/>
      <c r="H2" s="194"/>
      <c r="I2" s="194"/>
      <c r="J2" s="194"/>
      <c r="K2" s="195"/>
      <c r="L2" s="193" t="s">
        <v>23</v>
      </c>
      <c r="M2" s="194"/>
      <c r="N2" s="194"/>
      <c r="O2" s="194"/>
      <c r="P2" s="194"/>
      <c r="Q2" s="194"/>
      <c r="R2" s="195"/>
      <c r="S2" s="193" t="s">
        <v>25</v>
      </c>
      <c r="T2" s="194"/>
      <c r="U2" s="194"/>
      <c r="V2" s="194"/>
      <c r="W2" s="194"/>
      <c r="X2" s="194"/>
      <c r="Y2" s="194"/>
      <c r="Z2" s="194"/>
      <c r="AA2" s="194"/>
      <c r="AB2" s="194"/>
      <c r="AC2" s="195"/>
      <c r="AD2" s="193" t="s">
        <v>35</v>
      </c>
      <c r="AE2" s="194"/>
      <c r="AF2" s="194"/>
      <c r="AG2" s="194"/>
      <c r="AH2" s="194"/>
      <c r="AI2" s="194"/>
      <c r="AJ2" s="194"/>
      <c r="AK2" s="194"/>
      <c r="AL2" s="194"/>
      <c r="AM2" s="194"/>
      <c r="AN2" s="194"/>
      <c r="AO2" s="191" t="s">
        <v>39</v>
      </c>
      <c r="AP2" s="191"/>
      <c r="AQ2" s="191"/>
      <c r="AR2" s="191"/>
      <c r="AS2" s="191"/>
      <c r="AT2" s="191"/>
      <c r="AU2" s="191"/>
      <c r="AV2" s="191"/>
      <c r="AW2" s="191"/>
      <c r="AX2" s="191"/>
      <c r="AY2" s="191" t="s">
        <v>40</v>
      </c>
      <c r="AZ2" s="191"/>
      <c r="BA2" s="191"/>
      <c r="BB2" s="191"/>
      <c r="BC2" s="191"/>
      <c r="BD2" s="191"/>
      <c r="BE2" s="191"/>
      <c r="BF2" s="191"/>
      <c r="BG2" s="191"/>
      <c r="BH2" s="191"/>
      <c r="BI2" s="201"/>
      <c r="BJ2" s="201"/>
      <c r="BK2" s="201"/>
      <c r="BL2" s="201"/>
      <c r="BM2" s="201"/>
      <c r="BN2" s="201"/>
      <c r="BO2" s="202"/>
      <c r="BP2" s="208"/>
      <c r="BQ2" s="209"/>
      <c r="BR2" s="209"/>
      <c r="BS2" s="209"/>
      <c r="BT2" s="210"/>
    </row>
    <row r="3" spans="1:74" s="67" customFormat="1" ht="145.5" customHeight="1" outlineLevel="1" thickBot="1" x14ac:dyDescent="0.25">
      <c r="A3" s="197" t="s">
        <v>27</v>
      </c>
      <c r="B3" s="198"/>
      <c r="C3" s="198"/>
      <c r="D3" s="198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2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2"/>
      <c r="AO3" s="109"/>
      <c r="AP3" s="109"/>
      <c r="AQ3" s="109"/>
      <c r="AR3" s="109"/>
      <c r="AS3" s="109"/>
      <c r="AT3" s="113"/>
      <c r="AU3" s="113"/>
      <c r="AV3" s="113"/>
      <c r="AW3" s="113"/>
      <c r="AX3" s="109"/>
      <c r="AY3" s="109"/>
      <c r="AZ3" s="109"/>
      <c r="BA3" s="109"/>
      <c r="BB3" s="109"/>
      <c r="BC3" s="109"/>
      <c r="BD3" s="109"/>
      <c r="BE3" s="109"/>
      <c r="BF3" s="109"/>
      <c r="BG3" s="109"/>
      <c r="BH3" s="109"/>
      <c r="BI3" s="203"/>
      <c r="BJ3" s="203"/>
      <c r="BK3" s="203"/>
      <c r="BL3" s="203"/>
      <c r="BM3" s="203"/>
      <c r="BN3" s="203"/>
      <c r="BO3" s="204"/>
      <c r="BP3" s="211"/>
      <c r="BQ3" s="212"/>
      <c r="BR3" s="212"/>
      <c r="BS3" s="212"/>
      <c r="BT3" s="213"/>
    </row>
    <row r="4" spans="1:74" s="11" customFormat="1" ht="265.5" customHeight="1" thickBot="1" x14ac:dyDescent="0.35">
      <c r="A4" s="70" t="s">
        <v>2</v>
      </c>
      <c r="B4" s="71" t="s">
        <v>3</v>
      </c>
      <c r="C4" s="72" t="s">
        <v>21</v>
      </c>
      <c r="D4" s="72" t="s">
        <v>5</v>
      </c>
      <c r="E4" s="68" t="s">
        <v>98</v>
      </c>
      <c r="F4" s="68" t="s">
        <v>79</v>
      </c>
      <c r="G4" s="44" t="s">
        <v>69</v>
      </c>
      <c r="H4" s="44" t="s">
        <v>86</v>
      </c>
      <c r="I4" s="49" t="s">
        <v>99</v>
      </c>
      <c r="J4" s="49" t="s">
        <v>70</v>
      </c>
      <c r="K4" s="49" t="s">
        <v>62</v>
      </c>
      <c r="L4" s="68" t="s">
        <v>163</v>
      </c>
      <c r="M4" s="44" t="s">
        <v>157</v>
      </c>
      <c r="N4" s="44" t="s">
        <v>158</v>
      </c>
      <c r="O4" s="49" t="s">
        <v>159</v>
      </c>
      <c r="P4" s="49" t="s">
        <v>160</v>
      </c>
      <c r="Q4" s="49" t="s">
        <v>161</v>
      </c>
      <c r="R4" s="49" t="s">
        <v>162</v>
      </c>
      <c r="S4" s="44"/>
      <c r="T4" s="44"/>
      <c r="U4" s="44"/>
      <c r="V4" s="44"/>
      <c r="W4" s="44"/>
      <c r="X4" s="44"/>
      <c r="Y4" s="49"/>
      <c r="Z4" s="49"/>
      <c r="AA4" s="49"/>
      <c r="AB4" s="49"/>
      <c r="AC4" s="77"/>
      <c r="AD4" s="44"/>
      <c r="AE4" s="44"/>
      <c r="AF4" s="44"/>
      <c r="AG4" s="44"/>
      <c r="AH4" s="44"/>
      <c r="AI4" s="44"/>
      <c r="AJ4" s="44"/>
      <c r="AK4" s="49"/>
      <c r="AL4" s="49"/>
      <c r="AM4" s="49"/>
      <c r="AN4" s="61"/>
      <c r="AO4" s="44"/>
      <c r="AP4" s="44"/>
      <c r="AQ4" s="44"/>
      <c r="AR4" s="44"/>
      <c r="AS4" s="112"/>
      <c r="AT4" s="110"/>
      <c r="AU4" s="110"/>
      <c r="AV4" s="110"/>
      <c r="AW4" s="110"/>
      <c r="AX4" s="110"/>
      <c r="AY4" s="112"/>
      <c r="AZ4" s="112"/>
      <c r="BA4" s="112"/>
      <c r="BB4" s="112"/>
      <c r="BC4" s="112"/>
      <c r="BD4" s="112"/>
      <c r="BE4" s="110"/>
      <c r="BF4" s="110"/>
      <c r="BG4" s="110"/>
      <c r="BH4" s="110"/>
      <c r="BI4" s="9" t="s">
        <v>6</v>
      </c>
      <c r="BJ4" s="9" t="s">
        <v>22</v>
      </c>
      <c r="BK4" s="9" t="s">
        <v>24</v>
      </c>
      <c r="BL4" s="9" t="s">
        <v>32</v>
      </c>
      <c r="BM4" s="9" t="s">
        <v>36</v>
      </c>
      <c r="BN4" s="9" t="s">
        <v>37</v>
      </c>
      <c r="BO4" s="10" t="s">
        <v>7</v>
      </c>
      <c r="BP4" s="78" t="s">
        <v>8</v>
      </c>
      <c r="BQ4" s="78" t="s">
        <v>9</v>
      </c>
      <c r="BR4" s="78" t="s">
        <v>10</v>
      </c>
      <c r="BS4" s="78" t="s">
        <v>11</v>
      </c>
      <c r="BT4" s="78" t="s">
        <v>12</v>
      </c>
    </row>
    <row r="5" spans="1:74" s="18" customFormat="1" ht="40.5" customHeight="1" thickBot="1" x14ac:dyDescent="0.35">
      <c r="A5" s="12"/>
      <c r="B5" s="13" t="s">
        <v>13</v>
      </c>
      <c r="C5" s="14"/>
      <c r="D5" s="46"/>
      <c r="E5" s="69"/>
      <c r="F5" s="69"/>
      <c r="G5" s="15"/>
      <c r="H5" s="15"/>
      <c r="I5" s="15"/>
      <c r="J5" s="15"/>
      <c r="K5" s="15"/>
      <c r="L5" s="16"/>
      <c r="M5" s="16"/>
      <c r="N5" s="16"/>
      <c r="O5" s="15"/>
      <c r="P5" s="15"/>
      <c r="Q5" s="15"/>
      <c r="R5" s="15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16" t="s">
        <v>14</v>
      </c>
      <c r="AE5" s="16" t="s">
        <v>14</v>
      </c>
      <c r="AF5" s="16" t="s">
        <v>14</v>
      </c>
      <c r="AG5" s="16" t="s">
        <v>14</v>
      </c>
      <c r="AH5" s="16" t="s">
        <v>14</v>
      </c>
      <c r="AI5" s="16" t="s">
        <v>14</v>
      </c>
      <c r="AJ5" s="16" t="s">
        <v>14</v>
      </c>
      <c r="AK5" s="16" t="s">
        <v>15</v>
      </c>
      <c r="AL5" s="16" t="s">
        <v>15</v>
      </c>
      <c r="AM5" s="16" t="s">
        <v>15</v>
      </c>
      <c r="AN5" s="16" t="s">
        <v>15</v>
      </c>
      <c r="AO5" s="16" t="s">
        <v>14</v>
      </c>
      <c r="AP5" s="16" t="s">
        <v>14</v>
      </c>
      <c r="AQ5" s="16" t="s">
        <v>14</v>
      </c>
      <c r="AR5" s="16" t="s">
        <v>14</v>
      </c>
      <c r="AS5" s="16" t="s">
        <v>14</v>
      </c>
      <c r="AT5" s="16" t="s">
        <v>15</v>
      </c>
      <c r="AU5" s="16" t="s">
        <v>15</v>
      </c>
      <c r="AV5" s="16" t="s">
        <v>15</v>
      </c>
      <c r="AW5" s="16" t="s">
        <v>15</v>
      </c>
      <c r="AX5" s="16" t="s">
        <v>15</v>
      </c>
      <c r="AY5" s="111"/>
      <c r="AZ5" s="111"/>
      <c r="BA5" s="111"/>
      <c r="BB5" s="111"/>
      <c r="BC5" s="111"/>
      <c r="BD5" s="111"/>
      <c r="BE5" s="111"/>
      <c r="BF5" s="111"/>
      <c r="BG5" s="111"/>
      <c r="BH5" s="111"/>
      <c r="BI5" s="189" t="s">
        <v>33</v>
      </c>
      <c r="BJ5" s="189"/>
      <c r="BK5" s="189"/>
      <c r="BL5" s="189"/>
      <c r="BM5" s="189"/>
      <c r="BN5" s="190"/>
      <c r="BO5" s="76" t="s">
        <v>34</v>
      </c>
      <c r="BP5" s="74"/>
      <c r="BQ5" s="74"/>
      <c r="BR5" s="74"/>
      <c r="BS5" s="17"/>
      <c r="BT5" s="17"/>
    </row>
    <row r="6" spans="1:74" s="18" customFormat="1" ht="18" customHeight="1" thickBot="1" x14ac:dyDescent="0.25">
      <c r="A6" s="12"/>
      <c r="B6" s="73" t="s">
        <v>28</v>
      </c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>
        <v>72</v>
      </c>
      <c r="T6" s="73">
        <v>72</v>
      </c>
      <c r="U6" s="73">
        <v>72</v>
      </c>
      <c r="V6" s="73">
        <v>72</v>
      </c>
      <c r="W6" s="73">
        <v>72</v>
      </c>
      <c r="X6" s="73">
        <v>126</v>
      </c>
      <c r="Y6" s="73">
        <v>180</v>
      </c>
      <c r="Z6" s="73">
        <v>144</v>
      </c>
      <c r="AA6" s="73">
        <v>108</v>
      </c>
      <c r="AB6" s="73">
        <v>180</v>
      </c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5"/>
      <c r="BQ6" s="75"/>
      <c r="BR6" s="75"/>
      <c r="BS6" s="73"/>
      <c r="BT6" s="73"/>
    </row>
    <row r="7" spans="1:74" s="18" customFormat="1" ht="18" customHeight="1" thickBot="1" x14ac:dyDescent="0.25">
      <c r="A7" s="12"/>
      <c r="B7" s="89" t="s">
        <v>29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73"/>
      <c r="BQ7" s="73"/>
      <c r="BR7" s="73"/>
      <c r="BS7" s="73"/>
      <c r="BT7" s="73"/>
    </row>
    <row r="8" spans="1:74" s="88" customFormat="1" ht="21.75" customHeight="1" thickBot="1" x14ac:dyDescent="0.3">
      <c r="A8" s="87"/>
      <c r="B8" s="86" t="s">
        <v>16</v>
      </c>
      <c r="C8" s="85"/>
      <c r="D8" s="84"/>
      <c r="E8" s="83" t="e">
        <f t="shared" ref="E8:O8" si="0">AVERAGE(E9:E37)</f>
        <v>#DIV/0!</v>
      </c>
      <c r="F8" s="83">
        <f t="shared" si="0"/>
        <v>65.727272727272734</v>
      </c>
      <c r="G8" s="83">
        <f t="shared" si="0"/>
        <v>74.454545454545453</v>
      </c>
      <c r="H8" s="83">
        <f t="shared" si="0"/>
        <v>74.63636363636364</v>
      </c>
      <c r="I8" s="83">
        <f t="shared" si="0"/>
        <v>73.454545454545453</v>
      </c>
      <c r="J8" s="83">
        <f t="shared" si="0"/>
        <v>74.272727272727266</v>
      </c>
      <c r="K8" s="83">
        <f t="shared" si="0"/>
        <v>72</v>
      </c>
      <c r="L8" s="82">
        <f t="shared" si="0"/>
        <v>72.727272727272734</v>
      </c>
      <c r="M8" s="82">
        <f t="shared" si="0"/>
        <v>75</v>
      </c>
      <c r="N8" s="82">
        <f t="shared" si="0"/>
        <v>62.81818181818182</v>
      </c>
      <c r="O8" s="82">
        <f t="shared" si="0"/>
        <v>71.36363636363636</v>
      </c>
      <c r="P8" s="82"/>
      <c r="Q8" s="82">
        <f t="shared" ref="Q8:AV8" si="1">AVERAGE(Q9:Q37)</f>
        <v>72.727272727272734</v>
      </c>
      <c r="R8" s="82">
        <f t="shared" si="1"/>
        <v>74.909090909090907</v>
      </c>
      <c r="S8" s="81" t="e">
        <f t="shared" si="1"/>
        <v>#DIV/0!</v>
      </c>
      <c r="T8" s="81" t="e">
        <f t="shared" si="1"/>
        <v>#DIV/0!</v>
      </c>
      <c r="U8" s="81" t="e">
        <f t="shared" si="1"/>
        <v>#DIV/0!</v>
      </c>
      <c r="V8" s="81" t="e">
        <f t="shared" si="1"/>
        <v>#DIV/0!</v>
      </c>
      <c r="W8" s="81" t="e">
        <f t="shared" si="1"/>
        <v>#DIV/0!</v>
      </c>
      <c r="X8" s="81" t="e">
        <f t="shared" si="1"/>
        <v>#DIV/0!</v>
      </c>
      <c r="Y8" s="81" t="e">
        <f t="shared" si="1"/>
        <v>#DIV/0!</v>
      </c>
      <c r="Z8" s="81" t="e">
        <f t="shared" si="1"/>
        <v>#DIV/0!</v>
      </c>
      <c r="AA8" s="81" t="e">
        <f t="shared" si="1"/>
        <v>#DIV/0!</v>
      </c>
      <c r="AB8" s="81" t="e">
        <f t="shared" si="1"/>
        <v>#DIV/0!</v>
      </c>
      <c r="AC8" s="81" t="e">
        <f t="shared" si="1"/>
        <v>#DIV/0!</v>
      </c>
      <c r="AD8" s="80" t="e">
        <f t="shared" si="1"/>
        <v>#DIV/0!</v>
      </c>
      <c r="AE8" s="80" t="e">
        <f t="shared" si="1"/>
        <v>#DIV/0!</v>
      </c>
      <c r="AF8" s="80" t="e">
        <f t="shared" si="1"/>
        <v>#DIV/0!</v>
      </c>
      <c r="AG8" s="80" t="e">
        <f t="shared" si="1"/>
        <v>#DIV/0!</v>
      </c>
      <c r="AH8" s="80" t="e">
        <f t="shared" si="1"/>
        <v>#DIV/0!</v>
      </c>
      <c r="AI8" s="80" t="e">
        <f t="shared" si="1"/>
        <v>#DIV/0!</v>
      </c>
      <c r="AJ8" s="80" t="e">
        <f t="shared" si="1"/>
        <v>#DIV/0!</v>
      </c>
      <c r="AK8" s="80" t="e">
        <f t="shared" si="1"/>
        <v>#DIV/0!</v>
      </c>
      <c r="AL8" s="80" t="e">
        <f t="shared" si="1"/>
        <v>#DIV/0!</v>
      </c>
      <c r="AM8" s="80" t="e">
        <f t="shared" si="1"/>
        <v>#DIV/0!</v>
      </c>
      <c r="AN8" s="80" t="e">
        <f t="shared" si="1"/>
        <v>#DIV/0!</v>
      </c>
      <c r="AO8" s="80" t="e">
        <f t="shared" si="1"/>
        <v>#DIV/0!</v>
      </c>
      <c r="AP8" s="80" t="e">
        <f t="shared" si="1"/>
        <v>#DIV/0!</v>
      </c>
      <c r="AQ8" s="80" t="e">
        <f t="shared" si="1"/>
        <v>#DIV/0!</v>
      </c>
      <c r="AR8" s="80" t="e">
        <f t="shared" si="1"/>
        <v>#DIV/0!</v>
      </c>
      <c r="AS8" s="80" t="e">
        <f t="shared" si="1"/>
        <v>#DIV/0!</v>
      </c>
      <c r="AT8" s="80" t="e">
        <f t="shared" si="1"/>
        <v>#DIV/0!</v>
      </c>
      <c r="AU8" s="80" t="e">
        <f t="shared" si="1"/>
        <v>#DIV/0!</v>
      </c>
      <c r="AV8" s="80" t="e">
        <f t="shared" si="1"/>
        <v>#DIV/0!</v>
      </c>
      <c r="AW8" s="80" t="e">
        <f t="shared" ref="AW8:BO8" si="2">AVERAGE(AW9:AW37)</f>
        <v>#DIV/0!</v>
      </c>
      <c r="AX8" s="80" t="e">
        <f t="shared" si="2"/>
        <v>#DIV/0!</v>
      </c>
      <c r="AY8" s="80" t="e">
        <f t="shared" si="2"/>
        <v>#DIV/0!</v>
      </c>
      <c r="AZ8" s="80" t="e">
        <f t="shared" si="2"/>
        <v>#DIV/0!</v>
      </c>
      <c r="BA8" s="80" t="e">
        <f t="shared" si="2"/>
        <v>#DIV/0!</v>
      </c>
      <c r="BB8" s="80" t="e">
        <f t="shared" si="2"/>
        <v>#DIV/0!</v>
      </c>
      <c r="BC8" s="80" t="e">
        <f t="shared" si="2"/>
        <v>#DIV/0!</v>
      </c>
      <c r="BD8" s="80" t="e">
        <f t="shared" si="2"/>
        <v>#DIV/0!</v>
      </c>
      <c r="BE8" s="80" t="e">
        <f t="shared" si="2"/>
        <v>#DIV/0!</v>
      </c>
      <c r="BF8" s="80" t="e">
        <f t="shared" si="2"/>
        <v>#DIV/0!</v>
      </c>
      <c r="BG8" s="80" t="e">
        <f t="shared" si="2"/>
        <v>#DIV/0!</v>
      </c>
      <c r="BH8" s="80" t="e">
        <f t="shared" si="2"/>
        <v>#DIV/0!</v>
      </c>
      <c r="BI8" s="80">
        <f t="shared" si="2"/>
        <v>75.433333333333323</v>
      </c>
      <c r="BJ8" s="80">
        <f t="shared" si="2"/>
        <v>76.414285714285711</v>
      </c>
      <c r="BK8" s="80" t="e">
        <f t="shared" si="2"/>
        <v>#DIV/0!</v>
      </c>
      <c r="BL8" s="80" t="e">
        <f t="shared" si="2"/>
        <v>#DIV/0!</v>
      </c>
      <c r="BM8" s="80" t="e">
        <f t="shared" si="2"/>
        <v>#DIV/0!</v>
      </c>
      <c r="BN8" s="80" t="e">
        <f t="shared" si="2"/>
        <v>#DIV/0!</v>
      </c>
      <c r="BO8" s="80">
        <f t="shared" si="2"/>
        <v>75.961538461538467</v>
      </c>
      <c r="BP8" s="79"/>
      <c r="BQ8" s="79"/>
      <c r="BR8" s="79"/>
      <c r="BS8" s="79"/>
      <c r="BT8" s="79"/>
    </row>
    <row r="9" spans="1:74" s="20" customFormat="1" ht="20.100000000000001" customHeight="1" thickBot="1" x14ac:dyDescent="0.35">
      <c r="A9" s="21">
        <v>2</v>
      </c>
      <c r="B9" s="50" t="s">
        <v>87</v>
      </c>
      <c r="C9" s="48" t="s">
        <v>71</v>
      </c>
      <c r="D9" s="45" t="s">
        <v>81</v>
      </c>
      <c r="E9" s="144"/>
      <c r="F9" s="144">
        <v>85</v>
      </c>
      <c r="G9" s="144">
        <v>90</v>
      </c>
      <c r="H9" s="144">
        <v>83</v>
      </c>
      <c r="I9" s="144">
        <v>75</v>
      </c>
      <c r="J9" s="144">
        <v>79</v>
      </c>
      <c r="K9" s="144">
        <v>78</v>
      </c>
      <c r="L9" s="145">
        <v>74</v>
      </c>
      <c r="M9" s="145">
        <v>74</v>
      </c>
      <c r="N9" s="145">
        <v>67</v>
      </c>
      <c r="O9" s="146">
        <v>80</v>
      </c>
      <c r="P9" s="146">
        <v>87</v>
      </c>
      <c r="Q9" s="146">
        <v>91</v>
      </c>
      <c r="R9" s="146">
        <v>68</v>
      </c>
      <c r="S9" s="147"/>
      <c r="T9" s="148"/>
      <c r="U9" s="148"/>
      <c r="V9" s="148"/>
      <c r="W9" s="148"/>
      <c r="X9" s="148"/>
      <c r="Y9" s="148"/>
      <c r="Z9" s="148"/>
      <c r="AA9" s="148"/>
      <c r="AB9" s="148"/>
      <c r="AC9" s="149"/>
      <c r="AD9" s="150"/>
      <c r="AE9" s="148"/>
      <c r="AF9" s="148"/>
      <c r="AG9" s="148"/>
      <c r="AH9" s="148"/>
      <c r="AI9" s="148"/>
      <c r="AJ9" s="148"/>
      <c r="AK9" s="148"/>
      <c r="AL9" s="148"/>
      <c r="AM9" s="148"/>
      <c r="AN9" s="149"/>
      <c r="AO9" s="150"/>
      <c r="AP9" s="150"/>
      <c r="AQ9" s="150"/>
      <c r="AR9" s="150"/>
      <c r="AS9" s="150"/>
      <c r="AT9" s="150"/>
      <c r="AU9" s="150"/>
      <c r="AV9" s="150"/>
      <c r="AW9" s="150"/>
      <c r="AX9" s="150"/>
      <c r="AY9" s="150"/>
      <c r="AZ9" s="150"/>
      <c r="BA9" s="150"/>
      <c r="BB9" s="150"/>
      <c r="BC9" s="150"/>
      <c r="BD9" s="150"/>
      <c r="BE9" s="150"/>
      <c r="BF9" s="150"/>
      <c r="BG9" s="150"/>
      <c r="BH9" s="150"/>
      <c r="BI9" s="62">
        <f t="shared" ref="BI9:BI36" si="3">IF(COUNTIF(F9:K9,"&gt;59")=COUNTA(F9:K9),(IF(COUNTA(F9:K9)&gt;0,SUM(F9:K9)/COUNT(F9:K9),"св")),"Нет п/оц.")</f>
        <v>81.666666666666671</v>
      </c>
      <c r="BJ9" s="59">
        <f t="shared" ref="BJ9:BJ36" si="4">IF(COUNTIF(L9:R9,"&gt;59")=COUNTA(L9:R9),(IF(COUNTA(L9:R9)&gt;0,SUM(L9:R9)/COUNT(L9:R9),"св")),"Нет п/оц.")</f>
        <v>77.285714285714292</v>
      </c>
      <c r="BK9" s="59" t="str">
        <f t="shared" ref="BK9:BK36" si="5">IF(COUNTIF(S9:AC9,"&gt;59")=COUNTA(S9:AC9),(IF(COUNTA(S9:AC9)&gt;0,SUM(S9:AC9)/COUNT(S9:AC9),"св")),"Нет п/оц.")</f>
        <v>св</v>
      </c>
      <c r="BL9" s="59" t="str">
        <f t="shared" ref="BL9:BL36" si="6">IF(COUNTIF(AD9:AN9,"&gt;59")=COUNTA(AD9:AN9),(IF(COUNTA(AD9:AN9)&gt;0,SUM(AD9:AN9)/COUNT(AD9:AN9),"св")),"Нет п/оц.")</f>
        <v>св</v>
      </c>
      <c r="BM9" s="104" t="str">
        <f t="shared" ref="BM9:BM36" si="7">IF(COUNTIF(AO9:AX9,"&gt;59")=COUNTA(AO9:AX9),(IF(COUNTA(AO9:AX9)&gt;0,SUM(AO9:AX9)/COUNT(AO9:AX9),"св")),"Нет п/оц.")</f>
        <v>св</v>
      </c>
      <c r="BN9" s="104" t="str">
        <f t="shared" ref="BN9:BN36" si="8">IF(COUNTIF(AY9:BH9,"&gt;59")=COUNTA(AY9:BH9),(IF(COUNTA(AY9:BH9)&gt;0,SUM(AY9:BH9)/COUNT(AY9:BH9),"св")),"Нет п/оц.")</f>
        <v>св</v>
      </c>
      <c r="BO9" s="104">
        <f t="shared" ref="BO9:BO36" si="9">IF(COUNTIF(F9:BH9,"&gt;59")=COUNTA(F9:BH9),(IF(COUNTA(F9:BH9)&gt;0,SUM(F9:BH9)/COUNT(F9:BH9),"св")),"Нет п/оц.")</f>
        <v>79.307692307692307</v>
      </c>
      <c r="BP9" s="22">
        <f t="shared" ref="BP9:BP36" si="10">COUNTIF(F9:BH9,"&gt;=90")</f>
        <v>2</v>
      </c>
      <c r="BQ9" s="22">
        <f t="shared" ref="BQ9:BQ36" si="11">COUNTIFS(F9:BH9,"&gt;=74",F9:BH9,"&lt;90")</f>
        <v>9</v>
      </c>
      <c r="BR9" s="22">
        <f t="shared" ref="BR9:BR36" si="12">COUNTIFS(F9:BH9,"&gt;=60",F9:BH9,"&lt;74")</f>
        <v>2</v>
      </c>
      <c r="BS9" s="22">
        <f t="shared" ref="BS9:BS36" si="13">BR9+BQ9+BP9</f>
        <v>13</v>
      </c>
      <c r="BT9" s="23">
        <f t="shared" ref="BT9:BT36" si="14">BP9/BS9*100</f>
        <v>15.384615384615385</v>
      </c>
      <c r="BV9" s="20">
        <f>COUNTIF(F9:BH9,"&lt;60")+COUNTIF(F9:BH9,"=нз")</f>
        <v>0</v>
      </c>
    </row>
    <row r="10" spans="1:74" ht="20.100000000000001" customHeight="1" x14ac:dyDescent="0.3">
      <c r="A10" s="21">
        <v>3</v>
      </c>
      <c r="B10" s="50" t="s">
        <v>88</v>
      </c>
      <c r="C10" s="47"/>
      <c r="D10" s="45" t="s">
        <v>81</v>
      </c>
      <c r="E10" s="144"/>
      <c r="F10" s="144">
        <v>80</v>
      </c>
      <c r="G10" s="144">
        <v>70</v>
      </c>
      <c r="H10" s="144">
        <v>91</v>
      </c>
      <c r="I10" s="144">
        <v>70</v>
      </c>
      <c r="J10" s="144">
        <v>78</v>
      </c>
      <c r="K10" s="144">
        <v>93</v>
      </c>
      <c r="L10" s="145">
        <v>90</v>
      </c>
      <c r="M10" s="145">
        <v>92</v>
      </c>
      <c r="N10" s="145">
        <v>81</v>
      </c>
      <c r="O10" s="146">
        <v>79</v>
      </c>
      <c r="P10" s="146">
        <v>91</v>
      </c>
      <c r="Q10" s="146">
        <v>91</v>
      </c>
      <c r="R10" s="146">
        <v>85</v>
      </c>
      <c r="S10" s="147"/>
      <c r="T10" s="148"/>
      <c r="U10" s="148"/>
      <c r="V10" s="148"/>
      <c r="W10" s="148"/>
      <c r="X10" s="148"/>
      <c r="Y10" s="148"/>
      <c r="Z10" s="160"/>
      <c r="AA10" s="160"/>
      <c r="AB10" s="148"/>
      <c r="AC10" s="149"/>
      <c r="AD10" s="150"/>
      <c r="AE10" s="148"/>
      <c r="AF10" s="148"/>
      <c r="AG10" s="148"/>
      <c r="AH10" s="148"/>
      <c r="AI10" s="148"/>
      <c r="AJ10" s="148"/>
      <c r="AK10" s="148"/>
      <c r="AL10" s="148"/>
      <c r="AM10" s="148"/>
      <c r="AN10" s="149"/>
      <c r="AO10" s="150"/>
      <c r="AP10" s="150"/>
      <c r="AQ10" s="150"/>
      <c r="AR10" s="150"/>
      <c r="AS10" s="150"/>
      <c r="AT10" s="150"/>
      <c r="AU10" s="150"/>
      <c r="AV10" s="150"/>
      <c r="AW10" s="150"/>
      <c r="AX10" s="150"/>
      <c r="AY10" s="150"/>
      <c r="AZ10" s="150"/>
      <c r="BA10" s="150"/>
      <c r="BB10" s="150"/>
      <c r="BC10" s="150"/>
      <c r="BD10" s="150"/>
      <c r="BE10" s="150"/>
      <c r="BF10" s="150"/>
      <c r="BG10" s="150"/>
      <c r="BH10" s="150"/>
      <c r="BI10" s="62">
        <f t="shared" si="3"/>
        <v>80.333333333333329</v>
      </c>
      <c r="BJ10" s="59">
        <f t="shared" si="4"/>
        <v>87</v>
      </c>
      <c r="BK10" s="59" t="str">
        <f t="shared" si="5"/>
        <v>св</v>
      </c>
      <c r="BL10" s="59" t="str">
        <f t="shared" si="6"/>
        <v>св</v>
      </c>
      <c r="BM10" s="104" t="str">
        <f t="shared" si="7"/>
        <v>св</v>
      </c>
      <c r="BN10" s="104" t="str">
        <f t="shared" si="8"/>
        <v>св</v>
      </c>
      <c r="BO10" s="104">
        <f t="shared" si="9"/>
        <v>83.92307692307692</v>
      </c>
      <c r="BP10" s="22">
        <f t="shared" si="10"/>
        <v>6</v>
      </c>
      <c r="BQ10" s="22">
        <f t="shared" si="11"/>
        <v>5</v>
      </c>
      <c r="BR10" s="22">
        <f t="shared" si="12"/>
        <v>2</v>
      </c>
      <c r="BS10" s="22">
        <f t="shared" si="13"/>
        <v>13</v>
      </c>
      <c r="BT10" s="23">
        <f t="shared" si="14"/>
        <v>46.153846153846153</v>
      </c>
      <c r="BV10" s="20">
        <f>COUNTIF(F10:BH10,"&lt;60")+COUNTIF(F10:BH10,"=нз")</f>
        <v>0</v>
      </c>
    </row>
    <row r="11" spans="1:74" ht="20.100000000000001" customHeight="1" x14ac:dyDescent="0.3">
      <c r="A11" s="175"/>
      <c r="B11" s="50" t="s">
        <v>89</v>
      </c>
      <c r="C11" s="47" t="s">
        <v>71</v>
      </c>
      <c r="D11" s="45" t="s">
        <v>81</v>
      </c>
      <c r="E11" s="144"/>
      <c r="F11" s="144">
        <v>0</v>
      </c>
      <c r="G11" s="144">
        <v>60</v>
      </c>
      <c r="H11" s="144">
        <v>8</v>
      </c>
      <c r="I11" s="144">
        <v>65</v>
      </c>
      <c r="J11" s="144">
        <v>61</v>
      </c>
      <c r="K11" s="144">
        <v>60</v>
      </c>
      <c r="L11" s="145">
        <v>40</v>
      </c>
      <c r="M11" s="145">
        <v>60</v>
      </c>
      <c r="N11" s="145">
        <v>0</v>
      </c>
      <c r="O11" s="146">
        <v>26</v>
      </c>
      <c r="P11" s="146">
        <v>0</v>
      </c>
      <c r="Q11" s="146">
        <v>3</v>
      </c>
      <c r="R11" s="146">
        <v>62</v>
      </c>
      <c r="S11" s="147"/>
      <c r="T11" s="148"/>
      <c r="U11" s="148"/>
      <c r="V11" s="148"/>
      <c r="W11" s="148"/>
      <c r="X11" s="148"/>
      <c r="Y11" s="148"/>
      <c r="Z11" s="160"/>
      <c r="AA11" s="160"/>
      <c r="AB11" s="148"/>
      <c r="AC11" s="149"/>
      <c r="AD11" s="150"/>
      <c r="AE11" s="148"/>
      <c r="AF11" s="148"/>
      <c r="AG11" s="148"/>
      <c r="AH11" s="148"/>
      <c r="AI11" s="148"/>
      <c r="AJ11" s="148"/>
      <c r="AK11" s="148"/>
      <c r="AL11" s="148"/>
      <c r="AM11" s="148"/>
      <c r="AN11" s="149"/>
      <c r="AO11" s="150"/>
      <c r="AP11" s="150"/>
      <c r="AQ11" s="150"/>
      <c r="AR11" s="150"/>
      <c r="AS11" s="150"/>
      <c r="AT11" s="150"/>
      <c r="AU11" s="150"/>
      <c r="AV11" s="150"/>
      <c r="AW11" s="150"/>
      <c r="AX11" s="150"/>
      <c r="AY11" s="150"/>
      <c r="AZ11" s="150"/>
      <c r="BA11" s="150"/>
      <c r="BB11" s="150"/>
      <c r="BC11" s="150"/>
      <c r="BD11" s="150"/>
      <c r="BE11" s="150"/>
      <c r="BF11" s="150"/>
      <c r="BG11" s="150"/>
      <c r="BH11" s="150"/>
      <c r="BI11" s="62" t="str">
        <f t="shared" si="3"/>
        <v>Нет п/оц.</v>
      </c>
      <c r="BJ11" s="59" t="str">
        <f t="shared" si="4"/>
        <v>Нет п/оц.</v>
      </c>
      <c r="BK11" s="59" t="str">
        <f t="shared" si="5"/>
        <v>св</v>
      </c>
      <c r="BL11" s="59" t="str">
        <f t="shared" si="6"/>
        <v>св</v>
      </c>
      <c r="BM11" s="104" t="str">
        <f t="shared" si="7"/>
        <v>св</v>
      </c>
      <c r="BN11" s="104" t="str">
        <f t="shared" si="8"/>
        <v>св</v>
      </c>
      <c r="BO11" s="104" t="str">
        <f t="shared" si="9"/>
        <v>Нет п/оц.</v>
      </c>
      <c r="BP11" s="22">
        <f t="shared" si="10"/>
        <v>0</v>
      </c>
      <c r="BQ11" s="22">
        <f t="shared" si="11"/>
        <v>0</v>
      </c>
      <c r="BR11" s="22">
        <f t="shared" si="12"/>
        <v>6</v>
      </c>
      <c r="BS11" s="22">
        <f t="shared" si="13"/>
        <v>6</v>
      </c>
      <c r="BT11" s="23">
        <f t="shared" si="14"/>
        <v>0</v>
      </c>
      <c r="BV11" s="20"/>
    </row>
    <row r="12" spans="1:74" ht="20.100000000000001" customHeight="1" x14ac:dyDescent="0.3">
      <c r="A12" s="175"/>
      <c r="B12" s="50" t="s">
        <v>90</v>
      </c>
      <c r="C12" s="48"/>
      <c r="D12" s="45" t="s">
        <v>81</v>
      </c>
      <c r="E12" s="144"/>
      <c r="F12" s="144">
        <v>85</v>
      </c>
      <c r="G12" s="144">
        <v>82</v>
      </c>
      <c r="H12" s="144">
        <v>82</v>
      </c>
      <c r="I12" s="144">
        <v>84</v>
      </c>
      <c r="J12" s="144">
        <v>90</v>
      </c>
      <c r="K12" s="144">
        <v>82</v>
      </c>
      <c r="L12" s="145">
        <v>90</v>
      </c>
      <c r="M12" s="145">
        <v>90</v>
      </c>
      <c r="N12" s="145">
        <v>73</v>
      </c>
      <c r="O12" s="146">
        <v>96</v>
      </c>
      <c r="P12" s="146">
        <v>94</v>
      </c>
      <c r="Q12" s="146">
        <v>91</v>
      </c>
      <c r="R12" s="146">
        <v>92</v>
      </c>
      <c r="S12" s="147"/>
      <c r="T12" s="148"/>
      <c r="U12" s="148"/>
      <c r="V12" s="148"/>
      <c r="W12" s="148"/>
      <c r="X12" s="148"/>
      <c r="Y12" s="148"/>
      <c r="Z12" s="148"/>
      <c r="AA12" s="148"/>
      <c r="AB12" s="148"/>
      <c r="AC12" s="149"/>
      <c r="AD12" s="150"/>
      <c r="AE12" s="148"/>
      <c r="AF12" s="148"/>
      <c r="AG12" s="148"/>
      <c r="AH12" s="148"/>
      <c r="AI12" s="148"/>
      <c r="AJ12" s="148"/>
      <c r="AK12" s="148"/>
      <c r="AL12" s="148"/>
      <c r="AM12" s="148"/>
      <c r="AN12" s="149"/>
      <c r="AO12" s="150"/>
      <c r="AP12" s="150"/>
      <c r="AQ12" s="150"/>
      <c r="AR12" s="150"/>
      <c r="AS12" s="150"/>
      <c r="AT12" s="150"/>
      <c r="AU12" s="150"/>
      <c r="AV12" s="150"/>
      <c r="AW12" s="150"/>
      <c r="AX12" s="150"/>
      <c r="AY12" s="150"/>
      <c r="AZ12" s="150"/>
      <c r="BA12" s="150"/>
      <c r="BB12" s="150"/>
      <c r="BC12" s="150"/>
      <c r="BD12" s="150"/>
      <c r="BE12" s="150"/>
      <c r="BF12" s="150"/>
      <c r="BG12" s="150"/>
      <c r="BH12" s="150"/>
      <c r="BI12" s="62">
        <f t="shared" si="3"/>
        <v>84.166666666666671</v>
      </c>
      <c r="BJ12" s="59">
        <f t="shared" si="4"/>
        <v>89.428571428571431</v>
      </c>
      <c r="BK12" s="59" t="str">
        <f t="shared" si="5"/>
        <v>св</v>
      </c>
      <c r="BL12" s="59" t="str">
        <f t="shared" si="6"/>
        <v>св</v>
      </c>
      <c r="BM12" s="104" t="str">
        <f t="shared" si="7"/>
        <v>св</v>
      </c>
      <c r="BN12" s="104" t="str">
        <f t="shared" si="8"/>
        <v>св</v>
      </c>
      <c r="BO12" s="104">
        <f t="shared" si="9"/>
        <v>87</v>
      </c>
      <c r="BP12" s="22">
        <f t="shared" si="10"/>
        <v>7</v>
      </c>
      <c r="BQ12" s="22">
        <f t="shared" si="11"/>
        <v>5</v>
      </c>
      <c r="BR12" s="22">
        <f t="shared" si="12"/>
        <v>1</v>
      </c>
      <c r="BS12" s="22">
        <f t="shared" si="13"/>
        <v>13</v>
      </c>
      <c r="BT12" s="23">
        <f t="shared" si="14"/>
        <v>53.846153846153847</v>
      </c>
      <c r="BV12" s="20"/>
    </row>
    <row r="13" spans="1:74" ht="20.100000000000001" customHeight="1" x14ac:dyDescent="0.3">
      <c r="A13" s="175"/>
      <c r="B13" s="50" t="s">
        <v>91</v>
      </c>
      <c r="C13" s="47" t="s">
        <v>71</v>
      </c>
      <c r="D13" s="45" t="s">
        <v>81</v>
      </c>
      <c r="E13" s="144"/>
      <c r="F13" s="144">
        <v>72</v>
      </c>
      <c r="G13" s="144">
        <v>77</v>
      </c>
      <c r="H13" s="144">
        <v>90</v>
      </c>
      <c r="I13" s="144">
        <v>76</v>
      </c>
      <c r="J13" s="144">
        <v>71</v>
      </c>
      <c r="K13" s="144">
        <v>66</v>
      </c>
      <c r="L13" s="145">
        <v>74</v>
      </c>
      <c r="M13" s="145">
        <v>90</v>
      </c>
      <c r="N13" s="145">
        <v>74</v>
      </c>
      <c r="O13" s="146">
        <v>77</v>
      </c>
      <c r="P13" s="146">
        <v>75</v>
      </c>
      <c r="Q13" s="146">
        <v>74</v>
      </c>
      <c r="R13" s="146">
        <v>77</v>
      </c>
      <c r="S13" s="147"/>
      <c r="T13" s="148"/>
      <c r="U13" s="148"/>
      <c r="V13" s="148"/>
      <c r="W13" s="148"/>
      <c r="X13" s="148"/>
      <c r="Y13" s="148"/>
      <c r="Z13" s="148"/>
      <c r="AA13" s="148"/>
      <c r="AB13" s="148"/>
      <c r="AC13" s="149"/>
      <c r="AD13" s="150"/>
      <c r="AE13" s="148"/>
      <c r="AF13" s="148"/>
      <c r="AG13" s="148"/>
      <c r="AH13" s="148"/>
      <c r="AI13" s="148"/>
      <c r="AJ13" s="148"/>
      <c r="AK13" s="148"/>
      <c r="AL13" s="148"/>
      <c r="AM13" s="148"/>
      <c r="AN13" s="149"/>
      <c r="AO13" s="150"/>
      <c r="AP13" s="150"/>
      <c r="AQ13" s="150"/>
      <c r="AR13" s="162"/>
      <c r="AS13" s="150"/>
      <c r="AT13" s="150"/>
      <c r="AU13" s="150"/>
      <c r="AV13" s="150"/>
      <c r="AW13" s="150"/>
      <c r="AX13" s="162"/>
      <c r="AY13" s="150"/>
      <c r="AZ13" s="150"/>
      <c r="BA13" s="150"/>
      <c r="BB13" s="150"/>
      <c r="BC13" s="150"/>
      <c r="BD13" s="150"/>
      <c r="BE13" s="150"/>
      <c r="BF13" s="150"/>
      <c r="BG13" s="150"/>
      <c r="BH13" s="150"/>
      <c r="BI13" s="62">
        <f t="shared" si="3"/>
        <v>75.333333333333329</v>
      </c>
      <c r="BJ13" s="59">
        <f t="shared" si="4"/>
        <v>77.285714285714292</v>
      </c>
      <c r="BK13" s="59" t="str">
        <f t="shared" si="5"/>
        <v>св</v>
      </c>
      <c r="BL13" s="59" t="str">
        <f t="shared" si="6"/>
        <v>св</v>
      </c>
      <c r="BM13" s="104" t="str">
        <f t="shared" si="7"/>
        <v>св</v>
      </c>
      <c r="BN13" s="104" t="str">
        <f t="shared" si="8"/>
        <v>св</v>
      </c>
      <c r="BO13" s="104">
        <f t="shared" si="9"/>
        <v>76.384615384615387</v>
      </c>
      <c r="BP13" s="22">
        <f t="shared" si="10"/>
        <v>2</v>
      </c>
      <c r="BQ13" s="22">
        <f t="shared" si="11"/>
        <v>8</v>
      </c>
      <c r="BR13" s="22">
        <f t="shared" si="12"/>
        <v>3</v>
      </c>
      <c r="BS13" s="22">
        <f t="shared" si="13"/>
        <v>13</v>
      </c>
      <c r="BT13" s="23">
        <f t="shared" si="14"/>
        <v>15.384615384615385</v>
      </c>
      <c r="BV13" s="20"/>
    </row>
    <row r="14" spans="1:74" ht="20.100000000000001" customHeight="1" x14ac:dyDescent="0.3">
      <c r="A14" s="175"/>
      <c r="B14" s="50" t="s">
        <v>92</v>
      </c>
      <c r="C14" s="47" t="s">
        <v>71</v>
      </c>
      <c r="D14" s="45" t="s">
        <v>81</v>
      </c>
      <c r="E14" s="144"/>
      <c r="F14" s="144">
        <v>60</v>
      </c>
      <c r="G14" s="144">
        <v>64</v>
      </c>
      <c r="H14" s="144">
        <v>71</v>
      </c>
      <c r="I14" s="144">
        <v>73</v>
      </c>
      <c r="J14" s="144">
        <v>74</v>
      </c>
      <c r="K14" s="144">
        <v>68</v>
      </c>
      <c r="L14" s="145">
        <v>60</v>
      </c>
      <c r="M14" s="145">
        <v>60</v>
      </c>
      <c r="N14" s="145">
        <v>65</v>
      </c>
      <c r="O14" s="146">
        <v>79</v>
      </c>
      <c r="P14" s="146">
        <v>85</v>
      </c>
      <c r="Q14" s="146">
        <v>74</v>
      </c>
      <c r="R14" s="146">
        <v>68</v>
      </c>
      <c r="S14" s="147"/>
      <c r="T14" s="148"/>
      <c r="U14" s="148"/>
      <c r="V14" s="148"/>
      <c r="W14" s="148"/>
      <c r="X14" s="148"/>
      <c r="Y14" s="148"/>
      <c r="Z14" s="160"/>
      <c r="AA14" s="160"/>
      <c r="AB14" s="148"/>
      <c r="AC14" s="149"/>
      <c r="AD14" s="150"/>
      <c r="AE14" s="148"/>
      <c r="AF14" s="148"/>
      <c r="AG14" s="148"/>
      <c r="AH14" s="148"/>
      <c r="AI14" s="148"/>
      <c r="AJ14" s="148"/>
      <c r="AK14" s="148"/>
      <c r="AL14" s="148"/>
      <c r="AM14" s="148"/>
      <c r="AN14" s="149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62">
        <f t="shared" si="3"/>
        <v>68.333333333333329</v>
      </c>
      <c r="BJ14" s="59">
        <f t="shared" si="4"/>
        <v>70.142857142857139</v>
      </c>
      <c r="BK14" s="59" t="str">
        <f t="shared" si="5"/>
        <v>св</v>
      </c>
      <c r="BL14" s="59" t="str">
        <f t="shared" si="6"/>
        <v>св</v>
      </c>
      <c r="BM14" s="104" t="str">
        <f t="shared" si="7"/>
        <v>св</v>
      </c>
      <c r="BN14" s="104" t="str">
        <f t="shared" si="8"/>
        <v>св</v>
      </c>
      <c r="BO14" s="104">
        <f t="shared" si="9"/>
        <v>69.307692307692307</v>
      </c>
      <c r="BP14" s="22">
        <f t="shared" si="10"/>
        <v>0</v>
      </c>
      <c r="BQ14" s="22">
        <f t="shared" si="11"/>
        <v>4</v>
      </c>
      <c r="BR14" s="22">
        <f t="shared" si="12"/>
        <v>9</v>
      </c>
      <c r="BS14" s="22">
        <f t="shared" si="13"/>
        <v>13</v>
      </c>
      <c r="BT14" s="23">
        <f t="shared" si="14"/>
        <v>0</v>
      </c>
      <c r="BV14" s="20"/>
    </row>
    <row r="15" spans="1:74" ht="20.100000000000001" customHeight="1" x14ac:dyDescent="0.3">
      <c r="A15" s="175"/>
      <c r="B15" s="50" t="s">
        <v>93</v>
      </c>
      <c r="C15" s="47" t="s">
        <v>71</v>
      </c>
      <c r="D15" s="45" t="s">
        <v>81</v>
      </c>
      <c r="E15" s="144"/>
      <c r="F15" s="144">
        <v>78</v>
      </c>
      <c r="G15" s="144">
        <v>90</v>
      </c>
      <c r="H15" s="144">
        <v>89</v>
      </c>
      <c r="I15" s="144">
        <v>75</v>
      </c>
      <c r="J15" s="144">
        <v>70</v>
      </c>
      <c r="K15" s="144">
        <v>68</v>
      </c>
      <c r="L15" s="145">
        <v>85</v>
      </c>
      <c r="M15" s="145">
        <v>90</v>
      </c>
      <c r="N15" s="145">
        <v>76</v>
      </c>
      <c r="O15" s="146">
        <v>68</v>
      </c>
      <c r="P15" s="146">
        <v>87</v>
      </c>
      <c r="Q15" s="146">
        <v>74</v>
      </c>
      <c r="R15" s="146">
        <v>82</v>
      </c>
      <c r="S15" s="147"/>
      <c r="T15" s="148"/>
      <c r="U15" s="148"/>
      <c r="V15" s="148"/>
      <c r="W15" s="148"/>
      <c r="X15" s="148"/>
      <c r="Y15" s="148"/>
      <c r="Z15" s="160"/>
      <c r="AA15" s="160"/>
      <c r="AB15" s="148"/>
      <c r="AC15" s="149"/>
      <c r="AD15" s="150"/>
      <c r="AE15" s="148"/>
      <c r="AF15" s="148"/>
      <c r="AG15" s="148"/>
      <c r="AH15" s="148"/>
      <c r="AI15" s="148"/>
      <c r="AJ15" s="148"/>
      <c r="AK15" s="148"/>
      <c r="AL15" s="148"/>
      <c r="AM15" s="148"/>
      <c r="AN15" s="149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62">
        <f t="shared" si="3"/>
        <v>78.333333333333329</v>
      </c>
      <c r="BJ15" s="59">
        <f t="shared" si="4"/>
        <v>80.285714285714292</v>
      </c>
      <c r="BK15" s="59" t="str">
        <f t="shared" si="5"/>
        <v>св</v>
      </c>
      <c r="BL15" s="59" t="str">
        <f t="shared" si="6"/>
        <v>св</v>
      </c>
      <c r="BM15" s="104" t="str">
        <f t="shared" si="7"/>
        <v>св</v>
      </c>
      <c r="BN15" s="104" t="str">
        <f t="shared" si="8"/>
        <v>св</v>
      </c>
      <c r="BO15" s="104">
        <f t="shared" si="9"/>
        <v>79.384615384615387</v>
      </c>
      <c r="BP15" s="22">
        <f t="shared" si="10"/>
        <v>2</v>
      </c>
      <c r="BQ15" s="22">
        <f t="shared" si="11"/>
        <v>8</v>
      </c>
      <c r="BR15" s="22">
        <f t="shared" si="12"/>
        <v>3</v>
      </c>
      <c r="BS15" s="22">
        <f t="shared" si="13"/>
        <v>13</v>
      </c>
      <c r="BT15" s="23">
        <f t="shared" si="14"/>
        <v>15.384615384615385</v>
      </c>
      <c r="BV15" s="20"/>
    </row>
    <row r="16" spans="1:74" ht="20.100000000000001" customHeight="1" x14ac:dyDescent="0.3">
      <c r="A16" s="24">
        <v>4</v>
      </c>
      <c r="B16" s="50" t="s">
        <v>94</v>
      </c>
      <c r="C16" s="48" t="s">
        <v>71</v>
      </c>
      <c r="D16" s="45" t="s">
        <v>81</v>
      </c>
      <c r="E16" s="144"/>
      <c r="F16" s="144">
        <v>65</v>
      </c>
      <c r="G16" s="144">
        <v>84</v>
      </c>
      <c r="H16" s="144">
        <v>85</v>
      </c>
      <c r="I16" s="144">
        <v>81</v>
      </c>
      <c r="J16" s="144">
        <v>77</v>
      </c>
      <c r="K16" s="144">
        <v>81</v>
      </c>
      <c r="L16" s="145">
        <v>85</v>
      </c>
      <c r="M16" s="145">
        <v>74</v>
      </c>
      <c r="N16" s="145">
        <v>74</v>
      </c>
      <c r="O16" s="146">
        <v>79</v>
      </c>
      <c r="P16" s="146">
        <v>89</v>
      </c>
      <c r="Q16" s="146">
        <v>91</v>
      </c>
      <c r="R16" s="146">
        <v>85</v>
      </c>
      <c r="S16" s="147"/>
      <c r="T16" s="148"/>
      <c r="U16" s="148"/>
      <c r="V16" s="148"/>
      <c r="W16" s="148"/>
      <c r="X16" s="148"/>
      <c r="Y16" s="148"/>
      <c r="Z16" s="148"/>
      <c r="AA16" s="148"/>
      <c r="AB16" s="148"/>
      <c r="AC16" s="149"/>
      <c r="AD16" s="150"/>
      <c r="AE16" s="148"/>
      <c r="AF16" s="148"/>
      <c r="AG16" s="148"/>
      <c r="AH16" s="148"/>
      <c r="AI16" s="148"/>
      <c r="AJ16" s="148"/>
      <c r="AK16" s="148"/>
      <c r="AL16" s="148"/>
      <c r="AM16" s="148"/>
      <c r="AN16" s="149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62">
        <f t="shared" si="3"/>
        <v>78.833333333333329</v>
      </c>
      <c r="BJ16" s="59">
        <f t="shared" si="4"/>
        <v>82.428571428571431</v>
      </c>
      <c r="BK16" s="59" t="str">
        <f t="shared" si="5"/>
        <v>св</v>
      </c>
      <c r="BL16" s="59" t="str">
        <f t="shared" si="6"/>
        <v>св</v>
      </c>
      <c r="BM16" s="104" t="str">
        <f t="shared" si="7"/>
        <v>св</v>
      </c>
      <c r="BN16" s="104" t="str">
        <f t="shared" si="8"/>
        <v>св</v>
      </c>
      <c r="BO16" s="104">
        <f t="shared" si="9"/>
        <v>80.769230769230774</v>
      </c>
      <c r="BP16" s="22">
        <f t="shared" si="10"/>
        <v>1</v>
      </c>
      <c r="BQ16" s="22">
        <f t="shared" si="11"/>
        <v>11</v>
      </c>
      <c r="BR16" s="22">
        <f t="shared" si="12"/>
        <v>1</v>
      </c>
      <c r="BS16" s="22">
        <f t="shared" si="13"/>
        <v>13</v>
      </c>
      <c r="BT16" s="23">
        <f t="shared" si="14"/>
        <v>7.6923076923076925</v>
      </c>
      <c r="BV16" s="20">
        <f t="shared" ref="BV16:BV37" si="15">COUNTIF(F16:BH16,"&lt;60")+COUNTIF(F16:BH16,"=нз")</f>
        <v>0</v>
      </c>
    </row>
    <row r="17" spans="1:74" ht="20.100000000000001" customHeight="1" x14ac:dyDescent="0.3">
      <c r="A17" s="175"/>
      <c r="B17" s="50" t="s">
        <v>95</v>
      </c>
      <c r="C17" s="48" t="s">
        <v>71</v>
      </c>
      <c r="D17" s="45" t="s">
        <v>81</v>
      </c>
      <c r="E17" s="144"/>
      <c r="F17" s="144">
        <v>78</v>
      </c>
      <c r="G17" s="144">
        <v>82</v>
      </c>
      <c r="H17" s="144">
        <v>88</v>
      </c>
      <c r="I17" s="144">
        <v>77</v>
      </c>
      <c r="J17" s="144">
        <v>76</v>
      </c>
      <c r="K17" s="144">
        <v>68</v>
      </c>
      <c r="L17" s="145">
        <v>82</v>
      </c>
      <c r="M17" s="145">
        <v>75</v>
      </c>
      <c r="N17" s="145">
        <v>61</v>
      </c>
      <c r="O17" s="146">
        <v>77</v>
      </c>
      <c r="P17" s="146">
        <v>87</v>
      </c>
      <c r="Q17" s="146">
        <v>91</v>
      </c>
      <c r="R17" s="146">
        <v>75</v>
      </c>
      <c r="S17" s="147"/>
      <c r="T17" s="148"/>
      <c r="U17" s="148"/>
      <c r="V17" s="148"/>
      <c r="W17" s="148"/>
      <c r="X17" s="148"/>
      <c r="Y17" s="148"/>
      <c r="Z17" s="148"/>
      <c r="AA17" s="148"/>
      <c r="AB17" s="148"/>
      <c r="AC17" s="149"/>
      <c r="AD17" s="150"/>
      <c r="AE17" s="148"/>
      <c r="AF17" s="148"/>
      <c r="AG17" s="148"/>
      <c r="AH17" s="148"/>
      <c r="AI17" s="148"/>
      <c r="AJ17" s="148"/>
      <c r="AK17" s="148"/>
      <c r="AL17" s="148"/>
      <c r="AM17" s="148"/>
      <c r="AN17" s="149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62">
        <f t="shared" si="3"/>
        <v>78.166666666666671</v>
      </c>
      <c r="BJ17" s="59">
        <f t="shared" si="4"/>
        <v>78.285714285714292</v>
      </c>
      <c r="BK17" s="59" t="str">
        <f t="shared" si="5"/>
        <v>св</v>
      </c>
      <c r="BL17" s="59" t="str">
        <f t="shared" si="6"/>
        <v>св</v>
      </c>
      <c r="BM17" s="104" t="str">
        <f t="shared" si="7"/>
        <v>св</v>
      </c>
      <c r="BN17" s="104" t="str">
        <f t="shared" si="8"/>
        <v>св</v>
      </c>
      <c r="BO17" s="104">
        <f t="shared" si="9"/>
        <v>78.230769230769226</v>
      </c>
      <c r="BP17" s="22">
        <f t="shared" si="10"/>
        <v>1</v>
      </c>
      <c r="BQ17" s="22">
        <f t="shared" si="11"/>
        <v>10</v>
      </c>
      <c r="BR17" s="22">
        <f t="shared" si="12"/>
        <v>2</v>
      </c>
      <c r="BS17" s="22">
        <f t="shared" si="13"/>
        <v>13</v>
      </c>
      <c r="BT17" s="23">
        <f t="shared" si="14"/>
        <v>7.6923076923076925</v>
      </c>
      <c r="BV17" s="20"/>
    </row>
    <row r="18" spans="1:74" ht="20.100000000000001" customHeight="1" x14ac:dyDescent="0.3">
      <c r="A18" s="175"/>
      <c r="B18" s="50" t="s">
        <v>96</v>
      </c>
      <c r="C18" s="48" t="s">
        <v>71</v>
      </c>
      <c r="D18" s="45" t="s">
        <v>81</v>
      </c>
      <c r="E18" s="144"/>
      <c r="F18" s="144">
        <v>60</v>
      </c>
      <c r="G18" s="144">
        <v>60</v>
      </c>
      <c r="H18" s="144">
        <v>74</v>
      </c>
      <c r="I18" s="144">
        <v>67</v>
      </c>
      <c r="J18" s="144">
        <v>71</v>
      </c>
      <c r="K18" s="144">
        <v>62</v>
      </c>
      <c r="L18" s="145">
        <v>60</v>
      </c>
      <c r="M18" s="145">
        <v>60</v>
      </c>
      <c r="N18" s="145">
        <v>60</v>
      </c>
      <c r="O18" s="146">
        <v>62</v>
      </c>
      <c r="P18" s="146">
        <v>60</v>
      </c>
      <c r="Q18" s="146">
        <v>60</v>
      </c>
      <c r="R18" s="146">
        <v>62</v>
      </c>
      <c r="S18" s="147"/>
      <c r="T18" s="148"/>
      <c r="U18" s="148"/>
      <c r="V18" s="148"/>
      <c r="W18" s="148"/>
      <c r="X18" s="148"/>
      <c r="Y18" s="148"/>
      <c r="Z18" s="148"/>
      <c r="AA18" s="148"/>
      <c r="AB18" s="148"/>
      <c r="AC18" s="149"/>
      <c r="AD18" s="150"/>
      <c r="AE18" s="148"/>
      <c r="AF18" s="148"/>
      <c r="AG18" s="148"/>
      <c r="AH18" s="148"/>
      <c r="AI18" s="148"/>
      <c r="AJ18" s="148"/>
      <c r="AK18" s="148"/>
      <c r="AL18" s="148"/>
      <c r="AM18" s="148"/>
      <c r="AN18" s="149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62">
        <f t="shared" si="3"/>
        <v>65.666666666666671</v>
      </c>
      <c r="BJ18" s="59">
        <f t="shared" si="4"/>
        <v>60.571428571428569</v>
      </c>
      <c r="BK18" s="59" t="str">
        <f t="shared" si="5"/>
        <v>св</v>
      </c>
      <c r="BL18" s="59" t="str">
        <f t="shared" si="6"/>
        <v>св</v>
      </c>
      <c r="BM18" s="104" t="str">
        <f t="shared" si="7"/>
        <v>св</v>
      </c>
      <c r="BN18" s="104" t="str">
        <f t="shared" si="8"/>
        <v>св</v>
      </c>
      <c r="BO18" s="104">
        <f t="shared" si="9"/>
        <v>62.92307692307692</v>
      </c>
      <c r="BP18" s="22">
        <f t="shared" si="10"/>
        <v>0</v>
      </c>
      <c r="BQ18" s="22">
        <f t="shared" si="11"/>
        <v>1</v>
      </c>
      <c r="BR18" s="22">
        <f t="shared" si="12"/>
        <v>12</v>
      </c>
      <c r="BS18" s="22">
        <f t="shared" si="13"/>
        <v>13</v>
      </c>
      <c r="BT18" s="23">
        <f t="shared" si="14"/>
        <v>0</v>
      </c>
      <c r="BV18" s="20"/>
    </row>
    <row r="19" spans="1:74" ht="20.100000000000001" customHeight="1" x14ac:dyDescent="0.3">
      <c r="A19" s="175"/>
      <c r="B19" s="50" t="s">
        <v>97</v>
      </c>
      <c r="C19" s="48" t="s">
        <v>71</v>
      </c>
      <c r="D19" s="45" t="s">
        <v>81</v>
      </c>
      <c r="E19" s="144"/>
      <c r="F19" s="144">
        <v>60</v>
      </c>
      <c r="G19" s="144">
        <v>60</v>
      </c>
      <c r="H19" s="144">
        <v>60</v>
      </c>
      <c r="I19" s="144">
        <v>65</v>
      </c>
      <c r="J19" s="144">
        <v>70</v>
      </c>
      <c r="K19" s="144">
        <v>66</v>
      </c>
      <c r="L19" s="145">
        <v>60</v>
      </c>
      <c r="M19" s="145">
        <v>60</v>
      </c>
      <c r="N19" s="145">
        <v>60</v>
      </c>
      <c r="O19" s="146">
        <v>62</v>
      </c>
      <c r="P19" s="146">
        <v>60</v>
      </c>
      <c r="Q19" s="146">
        <v>60</v>
      </c>
      <c r="R19" s="146">
        <v>68</v>
      </c>
      <c r="S19" s="147"/>
      <c r="T19" s="148"/>
      <c r="U19" s="148"/>
      <c r="V19" s="148"/>
      <c r="W19" s="148"/>
      <c r="X19" s="148"/>
      <c r="Y19" s="148"/>
      <c r="Z19" s="148"/>
      <c r="AA19" s="148"/>
      <c r="AB19" s="148"/>
      <c r="AC19" s="149"/>
      <c r="AD19" s="150"/>
      <c r="AE19" s="148"/>
      <c r="AF19" s="148"/>
      <c r="AG19" s="148"/>
      <c r="AH19" s="148"/>
      <c r="AI19" s="148"/>
      <c r="AJ19" s="148"/>
      <c r="AK19" s="148"/>
      <c r="AL19" s="148"/>
      <c r="AM19" s="148"/>
      <c r="AN19" s="149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62">
        <f t="shared" si="3"/>
        <v>63.5</v>
      </c>
      <c r="BJ19" s="59">
        <f t="shared" si="4"/>
        <v>61.428571428571431</v>
      </c>
      <c r="BK19" s="59" t="str">
        <f t="shared" si="5"/>
        <v>св</v>
      </c>
      <c r="BL19" s="59" t="str">
        <f t="shared" si="6"/>
        <v>св</v>
      </c>
      <c r="BM19" s="104" t="str">
        <f t="shared" si="7"/>
        <v>св</v>
      </c>
      <c r="BN19" s="104" t="str">
        <f t="shared" si="8"/>
        <v>св</v>
      </c>
      <c r="BO19" s="104">
        <f t="shared" si="9"/>
        <v>62.384615384615387</v>
      </c>
      <c r="BP19" s="22">
        <f t="shared" si="10"/>
        <v>0</v>
      </c>
      <c r="BQ19" s="22">
        <f t="shared" si="11"/>
        <v>0</v>
      </c>
      <c r="BR19" s="22">
        <f t="shared" si="12"/>
        <v>13</v>
      </c>
      <c r="BS19" s="22">
        <f t="shared" si="13"/>
        <v>13</v>
      </c>
      <c r="BT19" s="23">
        <f t="shared" si="14"/>
        <v>0</v>
      </c>
      <c r="BV19" s="20"/>
    </row>
    <row r="20" spans="1:74" ht="20.100000000000001" hidden="1" customHeight="1" x14ac:dyDescent="0.3">
      <c r="A20" s="175"/>
      <c r="B20" s="50"/>
      <c r="C20" s="48"/>
      <c r="D20" s="45" t="s">
        <v>81</v>
      </c>
      <c r="E20" s="144"/>
      <c r="F20" s="144"/>
      <c r="G20" s="144"/>
      <c r="H20" s="144"/>
      <c r="I20" s="144"/>
      <c r="J20" s="144"/>
      <c r="K20" s="144"/>
      <c r="L20" s="145"/>
      <c r="M20" s="145"/>
      <c r="N20" s="145"/>
      <c r="O20" s="146"/>
      <c r="P20" s="146"/>
      <c r="Q20" s="146"/>
      <c r="R20" s="146"/>
      <c r="S20" s="147"/>
      <c r="T20" s="148"/>
      <c r="U20" s="148"/>
      <c r="V20" s="148"/>
      <c r="W20" s="148"/>
      <c r="X20" s="148"/>
      <c r="Y20" s="148"/>
      <c r="Z20" s="148"/>
      <c r="AA20" s="148"/>
      <c r="AB20" s="148"/>
      <c r="AC20" s="149"/>
      <c r="AD20" s="150"/>
      <c r="AE20" s="148"/>
      <c r="AF20" s="148"/>
      <c r="AG20" s="148"/>
      <c r="AH20" s="148"/>
      <c r="AI20" s="148"/>
      <c r="AJ20" s="148"/>
      <c r="AK20" s="148"/>
      <c r="AL20" s="148"/>
      <c r="AM20" s="148"/>
      <c r="AN20" s="149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62" t="str">
        <f t="shared" si="3"/>
        <v>св</v>
      </c>
      <c r="BJ20" s="59" t="str">
        <f t="shared" si="4"/>
        <v>св</v>
      </c>
      <c r="BK20" s="59" t="str">
        <f t="shared" si="5"/>
        <v>св</v>
      </c>
      <c r="BL20" s="59" t="str">
        <f t="shared" si="6"/>
        <v>св</v>
      </c>
      <c r="BM20" s="104" t="str">
        <f t="shared" si="7"/>
        <v>св</v>
      </c>
      <c r="BN20" s="104" t="str">
        <f t="shared" si="8"/>
        <v>св</v>
      </c>
      <c r="BO20" s="104" t="str">
        <f t="shared" si="9"/>
        <v>св</v>
      </c>
      <c r="BP20" s="22">
        <f t="shared" si="10"/>
        <v>0</v>
      </c>
      <c r="BQ20" s="22">
        <f t="shared" si="11"/>
        <v>0</v>
      </c>
      <c r="BR20" s="22">
        <f t="shared" si="12"/>
        <v>0</v>
      </c>
      <c r="BS20" s="22">
        <f t="shared" si="13"/>
        <v>0</v>
      </c>
      <c r="BT20" s="23" t="e">
        <f t="shared" si="14"/>
        <v>#DIV/0!</v>
      </c>
      <c r="BV20" s="20"/>
    </row>
    <row r="21" spans="1:74" ht="20.100000000000001" hidden="1" customHeight="1" x14ac:dyDescent="0.3">
      <c r="A21" s="175"/>
      <c r="B21" s="50"/>
      <c r="C21" s="48"/>
      <c r="D21" s="45" t="s">
        <v>81</v>
      </c>
      <c r="E21" s="144"/>
      <c r="F21" s="144"/>
      <c r="G21" s="144"/>
      <c r="H21" s="144"/>
      <c r="I21" s="144"/>
      <c r="J21" s="144"/>
      <c r="K21" s="144"/>
      <c r="L21" s="145"/>
      <c r="M21" s="145"/>
      <c r="N21" s="145"/>
      <c r="O21" s="146"/>
      <c r="P21" s="146"/>
      <c r="Q21" s="146"/>
      <c r="R21" s="146"/>
      <c r="S21" s="147"/>
      <c r="T21" s="148"/>
      <c r="U21" s="148"/>
      <c r="V21" s="148"/>
      <c r="W21" s="148"/>
      <c r="X21" s="148"/>
      <c r="Y21" s="148"/>
      <c r="Z21" s="148"/>
      <c r="AA21" s="148"/>
      <c r="AB21" s="148"/>
      <c r="AC21" s="149"/>
      <c r="AD21" s="150"/>
      <c r="AE21" s="148"/>
      <c r="AF21" s="148"/>
      <c r="AG21" s="148"/>
      <c r="AH21" s="148"/>
      <c r="AI21" s="148"/>
      <c r="AJ21" s="148"/>
      <c r="AK21" s="148"/>
      <c r="AL21" s="148"/>
      <c r="AM21" s="148"/>
      <c r="AN21" s="149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62" t="str">
        <f t="shared" si="3"/>
        <v>св</v>
      </c>
      <c r="BJ21" s="59" t="str">
        <f t="shared" si="4"/>
        <v>св</v>
      </c>
      <c r="BK21" s="59" t="str">
        <f t="shared" si="5"/>
        <v>св</v>
      </c>
      <c r="BL21" s="59" t="str">
        <f t="shared" si="6"/>
        <v>св</v>
      </c>
      <c r="BM21" s="104" t="str">
        <f t="shared" si="7"/>
        <v>св</v>
      </c>
      <c r="BN21" s="104" t="str">
        <f t="shared" si="8"/>
        <v>св</v>
      </c>
      <c r="BO21" s="104" t="str">
        <f t="shared" si="9"/>
        <v>св</v>
      </c>
      <c r="BP21" s="22">
        <f t="shared" si="10"/>
        <v>0</v>
      </c>
      <c r="BQ21" s="22">
        <f t="shared" si="11"/>
        <v>0</v>
      </c>
      <c r="BR21" s="22">
        <f t="shared" si="12"/>
        <v>0</v>
      </c>
      <c r="BS21" s="22">
        <f t="shared" si="13"/>
        <v>0</v>
      </c>
      <c r="BT21" s="23" t="e">
        <f t="shared" si="14"/>
        <v>#DIV/0!</v>
      </c>
      <c r="BV21" s="20"/>
    </row>
    <row r="22" spans="1:74" ht="20.100000000000001" hidden="1" customHeight="1" x14ac:dyDescent="0.3">
      <c r="A22" s="175"/>
      <c r="B22" s="50"/>
      <c r="C22" s="48"/>
      <c r="D22" s="45" t="s">
        <v>81</v>
      </c>
      <c r="E22" s="144"/>
      <c r="F22" s="144"/>
      <c r="G22" s="144"/>
      <c r="H22" s="144"/>
      <c r="I22" s="144"/>
      <c r="J22" s="144"/>
      <c r="K22" s="144"/>
      <c r="L22" s="145"/>
      <c r="M22" s="145"/>
      <c r="N22" s="145"/>
      <c r="O22" s="146"/>
      <c r="P22" s="146"/>
      <c r="Q22" s="146"/>
      <c r="R22" s="146"/>
      <c r="S22" s="147"/>
      <c r="T22" s="148"/>
      <c r="U22" s="148"/>
      <c r="V22" s="148"/>
      <c r="W22" s="148"/>
      <c r="X22" s="148"/>
      <c r="Y22" s="148"/>
      <c r="Z22" s="148"/>
      <c r="AA22" s="148"/>
      <c r="AB22" s="148"/>
      <c r="AC22" s="149"/>
      <c r="AD22" s="150"/>
      <c r="AE22" s="148"/>
      <c r="AF22" s="148"/>
      <c r="AG22" s="148"/>
      <c r="AH22" s="148"/>
      <c r="AI22" s="148"/>
      <c r="AJ22" s="148"/>
      <c r="AK22" s="148"/>
      <c r="AL22" s="148"/>
      <c r="AM22" s="148"/>
      <c r="AN22" s="149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62" t="str">
        <f t="shared" si="3"/>
        <v>св</v>
      </c>
      <c r="BJ22" s="59" t="str">
        <f t="shared" si="4"/>
        <v>св</v>
      </c>
      <c r="BK22" s="59" t="str">
        <f t="shared" si="5"/>
        <v>св</v>
      </c>
      <c r="BL22" s="59" t="str">
        <f t="shared" si="6"/>
        <v>св</v>
      </c>
      <c r="BM22" s="104" t="str">
        <f t="shared" si="7"/>
        <v>св</v>
      </c>
      <c r="BN22" s="104" t="str">
        <f t="shared" si="8"/>
        <v>св</v>
      </c>
      <c r="BO22" s="104" t="str">
        <f t="shared" si="9"/>
        <v>св</v>
      </c>
      <c r="BP22" s="22">
        <f t="shared" si="10"/>
        <v>0</v>
      </c>
      <c r="BQ22" s="22">
        <f t="shared" si="11"/>
        <v>0</v>
      </c>
      <c r="BR22" s="22">
        <f t="shared" si="12"/>
        <v>0</v>
      </c>
      <c r="BS22" s="22">
        <f t="shared" si="13"/>
        <v>0</v>
      </c>
      <c r="BT22" s="23" t="e">
        <f t="shared" si="14"/>
        <v>#DIV/0!</v>
      </c>
      <c r="BV22" s="20"/>
    </row>
    <row r="23" spans="1:74" ht="20.100000000000001" hidden="1" customHeight="1" x14ac:dyDescent="0.3">
      <c r="A23" s="175"/>
      <c r="B23" s="50"/>
      <c r="C23" s="48"/>
      <c r="D23" s="45" t="s">
        <v>81</v>
      </c>
      <c r="E23" s="144"/>
      <c r="F23" s="144"/>
      <c r="G23" s="144"/>
      <c r="H23" s="144"/>
      <c r="I23" s="144"/>
      <c r="J23" s="144"/>
      <c r="K23" s="144"/>
      <c r="L23" s="145"/>
      <c r="M23" s="145"/>
      <c r="N23" s="145"/>
      <c r="O23" s="146"/>
      <c r="P23" s="146"/>
      <c r="Q23" s="146"/>
      <c r="R23" s="146"/>
      <c r="S23" s="147"/>
      <c r="T23" s="148"/>
      <c r="U23" s="148"/>
      <c r="V23" s="148"/>
      <c r="W23" s="148"/>
      <c r="X23" s="148"/>
      <c r="Y23" s="148"/>
      <c r="Z23" s="148"/>
      <c r="AA23" s="148"/>
      <c r="AB23" s="148"/>
      <c r="AC23" s="149"/>
      <c r="AD23" s="150"/>
      <c r="AE23" s="148"/>
      <c r="AF23" s="148"/>
      <c r="AG23" s="148"/>
      <c r="AH23" s="148"/>
      <c r="AI23" s="148"/>
      <c r="AJ23" s="148"/>
      <c r="AK23" s="148"/>
      <c r="AL23" s="148"/>
      <c r="AM23" s="148"/>
      <c r="AN23" s="149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62" t="str">
        <f t="shared" si="3"/>
        <v>св</v>
      </c>
      <c r="BJ23" s="59" t="str">
        <f t="shared" si="4"/>
        <v>св</v>
      </c>
      <c r="BK23" s="59" t="str">
        <f t="shared" si="5"/>
        <v>св</v>
      </c>
      <c r="BL23" s="59" t="str">
        <f t="shared" si="6"/>
        <v>св</v>
      </c>
      <c r="BM23" s="104" t="str">
        <f t="shared" si="7"/>
        <v>св</v>
      </c>
      <c r="BN23" s="104" t="str">
        <f t="shared" si="8"/>
        <v>св</v>
      </c>
      <c r="BO23" s="104" t="str">
        <f t="shared" si="9"/>
        <v>св</v>
      </c>
      <c r="BP23" s="22">
        <f t="shared" si="10"/>
        <v>0</v>
      </c>
      <c r="BQ23" s="22">
        <f t="shared" si="11"/>
        <v>0</v>
      </c>
      <c r="BR23" s="22">
        <f t="shared" si="12"/>
        <v>0</v>
      </c>
      <c r="BS23" s="22">
        <f t="shared" si="13"/>
        <v>0</v>
      </c>
      <c r="BT23" s="23" t="e">
        <f t="shared" si="14"/>
        <v>#DIV/0!</v>
      </c>
      <c r="BV23" s="20"/>
    </row>
    <row r="24" spans="1:74" ht="20.100000000000001" hidden="1" customHeight="1" thickBot="1" x14ac:dyDescent="0.35">
      <c r="A24" s="175"/>
      <c r="B24" s="50"/>
      <c r="C24" s="48"/>
      <c r="D24" s="45" t="s">
        <v>81</v>
      </c>
      <c r="E24" s="144"/>
      <c r="F24" s="144"/>
      <c r="G24" s="144"/>
      <c r="H24" s="144"/>
      <c r="I24" s="144"/>
      <c r="J24" s="144"/>
      <c r="K24" s="144"/>
      <c r="L24" s="145"/>
      <c r="M24" s="145"/>
      <c r="N24" s="145"/>
      <c r="O24" s="146"/>
      <c r="P24" s="146"/>
      <c r="Q24" s="146"/>
      <c r="R24" s="146"/>
      <c r="S24" s="147"/>
      <c r="T24" s="148"/>
      <c r="U24" s="148"/>
      <c r="V24" s="148"/>
      <c r="W24" s="148"/>
      <c r="X24" s="148"/>
      <c r="Y24" s="148"/>
      <c r="Z24" s="148"/>
      <c r="AA24" s="148"/>
      <c r="AB24" s="148"/>
      <c r="AC24" s="149"/>
      <c r="AD24" s="150"/>
      <c r="AE24" s="148"/>
      <c r="AF24" s="148"/>
      <c r="AG24" s="148"/>
      <c r="AH24" s="148"/>
      <c r="AI24" s="148"/>
      <c r="AJ24" s="148"/>
      <c r="AK24" s="148"/>
      <c r="AL24" s="148"/>
      <c r="AM24" s="148"/>
      <c r="AN24" s="149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62" t="str">
        <f t="shared" si="3"/>
        <v>св</v>
      </c>
      <c r="BJ24" s="59" t="str">
        <f t="shared" si="4"/>
        <v>св</v>
      </c>
      <c r="BK24" s="59" t="str">
        <f t="shared" si="5"/>
        <v>св</v>
      </c>
      <c r="BL24" s="59" t="str">
        <f t="shared" si="6"/>
        <v>св</v>
      </c>
      <c r="BM24" s="104" t="str">
        <f t="shared" si="7"/>
        <v>св</v>
      </c>
      <c r="BN24" s="104" t="str">
        <f t="shared" si="8"/>
        <v>св</v>
      </c>
      <c r="BO24" s="104" t="str">
        <f t="shared" si="9"/>
        <v>св</v>
      </c>
      <c r="BP24" s="22">
        <f t="shared" si="10"/>
        <v>0</v>
      </c>
      <c r="BQ24" s="22">
        <f t="shared" si="11"/>
        <v>0</v>
      </c>
      <c r="BR24" s="22">
        <f t="shared" si="12"/>
        <v>0</v>
      </c>
      <c r="BS24" s="22">
        <f t="shared" si="13"/>
        <v>0</v>
      </c>
      <c r="BT24" s="23" t="e">
        <f t="shared" si="14"/>
        <v>#DIV/0!</v>
      </c>
      <c r="BV24" s="20"/>
    </row>
    <row r="25" spans="1:74" ht="20.100000000000001" hidden="1" customHeight="1" thickBot="1" x14ac:dyDescent="0.35">
      <c r="A25" s="21">
        <v>5</v>
      </c>
      <c r="B25" s="50"/>
      <c r="C25" s="47"/>
      <c r="D25" s="45" t="s">
        <v>81</v>
      </c>
      <c r="E25" s="144"/>
      <c r="F25" s="144"/>
      <c r="G25" s="144"/>
      <c r="H25" s="144"/>
      <c r="I25" s="144"/>
      <c r="J25" s="144"/>
      <c r="K25" s="144"/>
      <c r="L25" s="145"/>
      <c r="M25" s="145"/>
      <c r="N25" s="145"/>
      <c r="O25" s="146"/>
      <c r="P25" s="146"/>
      <c r="Q25" s="146"/>
      <c r="R25" s="146"/>
      <c r="S25" s="147"/>
      <c r="T25" s="148"/>
      <c r="U25" s="148"/>
      <c r="V25" s="148"/>
      <c r="W25" s="148"/>
      <c r="X25" s="148"/>
      <c r="Y25" s="148"/>
      <c r="Z25" s="148"/>
      <c r="AA25" s="148"/>
      <c r="AB25" s="148"/>
      <c r="AC25" s="149"/>
      <c r="AD25" s="150"/>
      <c r="AE25" s="148"/>
      <c r="AF25" s="148"/>
      <c r="AG25" s="148"/>
      <c r="AH25" s="148"/>
      <c r="AI25" s="148"/>
      <c r="AJ25" s="160"/>
      <c r="AK25" s="148"/>
      <c r="AL25" s="148"/>
      <c r="AM25" s="160"/>
      <c r="AN25" s="149"/>
      <c r="AO25" s="150"/>
      <c r="AP25" s="150"/>
      <c r="AQ25" s="150"/>
      <c r="AR25" s="150"/>
      <c r="AS25" s="150"/>
      <c r="AT25" s="150"/>
      <c r="AU25" s="150"/>
      <c r="AV25" s="150"/>
      <c r="AW25" s="150"/>
      <c r="AX25" s="162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62" t="str">
        <f t="shared" si="3"/>
        <v>св</v>
      </c>
      <c r="BJ25" s="59" t="str">
        <f t="shared" si="4"/>
        <v>св</v>
      </c>
      <c r="BK25" s="59" t="str">
        <f t="shared" si="5"/>
        <v>св</v>
      </c>
      <c r="BL25" s="59" t="str">
        <f t="shared" si="6"/>
        <v>св</v>
      </c>
      <c r="BM25" s="104" t="str">
        <f t="shared" si="7"/>
        <v>св</v>
      </c>
      <c r="BN25" s="104" t="str">
        <f t="shared" si="8"/>
        <v>св</v>
      </c>
      <c r="BO25" s="104" t="str">
        <f t="shared" si="9"/>
        <v>св</v>
      </c>
      <c r="BP25" s="22">
        <f t="shared" si="10"/>
        <v>0</v>
      </c>
      <c r="BQ25" s="22">
        <f t="shared" si="11"/>
        <v>0</v>
      </c>
      <c r="BR25" s="22">
        <f t="shared" si="12"/>
        <v>0</v>
      </c>
      <c r="BS25" s="22">
        <f t="shared" si="13"/>
        <v>0</v>
      </c>
      <c r="BT25" s="23" t="e">
        <f t="shared" si="14"/>
        <v>#DIV/0!</v>
      </c>
      <c r="BV25" s="20">
        <f t="shared" si="15"/>
        <v>0</v>
      </c>
    </row>
    <row r="26" spans="1:74" ht="20.100000000000001" hidden="1" customHeight="1" x14ac:dyDescent="0.3">
      <c r="A26" s="21">
        <v>6</v>
      </c>
      <c r="B26" s="50"/>
      <c r="C26" s="48"/>
      <c r="D26" s="45" t="s">
        <v>81</v>
      </c>
      <c r="E26" s="144"/>
      <c r="F26" s="144"/>
      <c r="G26" s="144"/>
      <c r="H26" s="144"/>
      <c r="I26" s="144"/>
      <c r="J26" s="144"/>
      <c r="K26" s="144"/>
      <c r="L26" s="145"/>
      <c r="M26" s="145"/>
      <c r="N26" s="145"/>
      <c r="O26" s="146"/>
      <c r="P26" s="146"/>
      <c r="Q26" s="146"/>
      <c r="R26" s="146"/>
      <c r="S26" s="147"/>
      <c r="T26" s="148"/>
      <c r="U26" s="148"/>
      <c r="V26" s="148"/>
      <c r="W26" s="148"/>
      <c r="X26" s="148"/>
      <c r="Y26" s="148"/>
      <c r="Z26" s="148"/>
      <c r="AA26" s="148"/>
      <c r="AB26" s="148"/>
      <c r="AC26" s="149"/>
      <c r="AD26" s="150"/>
      <c r="AE26" s="148"/>
      <c r="AF26" s="148"/>
      <c r="AG26" s="148"/>
      <c r="AH26" s="148"/>
      <c r="AI26" s="148"/>
      <c r="AJ26" s="148"/>
      <c r="AK26" s="148"/>
      <c r="AL26" s="148"/>
      <c r="AM26" s="148"/>
      <c r="AN26" s="149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62" t="str">
        <f t="shared" si="3"/>
        <v>св</v>
      </c>
      <c r="BJ26" s="59" t="str">
        <f t="shared" si="4"/>
        <v>св</v>
      </c>
      <c r="BK26" s="59" t="str">
        <f t="shared" si="5"/>
        <v>св</v>
      </c>
      <c r="BL26" s="59" t="str">
        <f t="shared" si="6"/>
        <v>св</v>
      </c>
      <c r="BM26" s="104" t="str">
        <f t="shared" si="7"/>
        <v>св</v>
      </c>
      <c r="BN26" s="104" t="str">
        <f t="shared" si="8"/>
        <v>св</v>
      </c>
      <c r="BO26" s="104" t="str">
        <f t="shared" si="9"/>
        <v>св</v>
      </c>
      <c r="BP26" s="22">
        <f t="shared" si="10"/>
        <v>0</v>
      </c>
      <c r="BQ26" s="22">
        <f t="shared" si="11"/>
        <v>0</v>
      </c>
      <c r="BR26" s="22">
        <f t="shared" si="12"/>
        <v>0</v>
      </c>
      <c r="BS26" s="22">
        <f t="shared" si="13"/>
        <v>0</v>
      </c>
      <c r="BT26" s="23" t="e">
        <f t="shared" si="14"/>
        <v>#DIV/0!</v>
      </c>
      <c r="BV26" s="20">
        <f t="shared" si="15"/>
        <v>0</v>
      </c>
    </row>
    <row r="27" spans="1:74" ht="20.100000000000001" hidden="1" customHeight="1" thickBot="1" x14ac:dyDescent="0.35">
      <c r="A27" s="24">
        <v>7</v>
      </c>
      <c r="B27" s="50"/>
      <c r="C27" s="47"/>
      <c r="D27" s="45" t="s">
        <v>81</v>
      </c>
      <c r="E27" s="144"/>
      <c r="F27" s="144"/>
      <c r="G27" s="144"/>
      <c r="H27" s="144"/>
      <c r="I27" s="144"/>
      <c r="J27" s="144"/>
      <c r="K27" s="144"/>
      <c r="L27" s="145"/>
      <c r="M27" s="145"/>
      <c r="N27" s="145"/>
      <c r="O27" s="146"/>
      <c r="P27" s="146"/>
      <c r="Q27" s="146"/>
      <c r="R27" s="146"/>
      <c r="S27" s="147"/>
      <c r="T27" s="148"/>
      <c r="U27" s="148"/>
      <c r="V27" s="148"/>
      <c r="W27" s="148"/>
      <c r="X27" s="148"/>
      <c r="Y27" s="148"/>
      <c r="Z27" s="160"/>
      <c r="AA27" s="148"/>
      <c r="AB27" s="148"/>
      <c r="AC27" s="149"/>
      <c r="AD27" s="150"/>
      <c r="AE27" s="148"/>
      <c r="AF27" s="148"/>
      <c r="AG27" s="148"/>
      <c r="AH27" s="148"/>
      <c r="AI27" s="148"/>
      <c r="AJ27" s="148"/>
      <c r="AK27" s="148"/>
      <c r="AL27" s="148"/>
      <c r="AM27" s="148"/>
      <c r="AN27" s="149"/>
      <c r="AO27" s="150"/>
      <c r="AP27" s="150"/>
      <c r="AQ27" s="150"/>
      <c r="AR27" s="150"/>
      <c r="AS27" s="150"/>
      <c r="AT27" s="150"/>
      <c r="AU27" s="150"/>
      <c r="AV27" s="150"/>
      <c r="AW27" s="150"/>
      <c r="AX27" s="150"/>
      <c r="AY27" s="150"/>
      <c r="AZ27" s="150"/>
      <c r="BA27" s="150"/>
      <c r="BB27" s="150"/>
      <c r="BC27" s="150"/>
      <c r="BD27" s="150"/>
      <c r="BE27" s="150"/>
      <c r="BF27" s="150"/>
      <c r="BG27" s="150"/>
      <c r="BH27" s="150"/>
      <c r="BI27" s="62" t="str">
        <f t="shared" si="3"/>
        <v>св</v>
      </c>
      <c r="BJ27" s="59" t="str">
        <f t="shared" si="4"/>
        <v>св</v>
      </c>
      <c r="BK27" s="59" t="str">
        <f t="shared" si="5"/>
        <v>св</v>
      </c>
      <c r="BL27" s="59" t="str">
        <f t="shared" si="6"/>
        <v>св</v>
      </c>
      <c r="BM27" s="104" t="str">
        <f t="shared" si="7"/>
        <v>св</v>
      </c>
      <c r="BN27" s="104" t="str">
        <f t="shared" si="8"/>
        <v>св</v>
      </c>
      <c r="BO27" s="104" t="str">
        <f t="shared" si="9"/>
        <v>св</v>
      </c>
      <c r="BP27" s="22">
        <f t="shared" si="10"/>
        <v>0</v>
      </c>
      <c r="BQ27" s="22">
        <f t="shared" si="11"/>
        <v>0</v>
      </c>
      <c r="BR27" s="22">
        <f t="shared" si="12"/>
        <v>0</v>
      </c>
      <c r="BS27" s="22">
        <f t="shared" si="13"/>
        <v>0</v>
      </c>
      <c r="BT27" s="23" t="e">
        <f t="shared" si="14"/>
        <v>#DIV/0!</v>
      </c>
      <c r="BV27" s="20">
        <f t="shared" si="15"/>
        <v>0</v>
      </c>
    </row>
    <row r="28" spans="1:74" ht="20.100000000000001" hidden="1" customHeight="1" x14ac:dyDescent="0.3">
      <c r="A28" s="21">
        <v>8</v>
      </c>
      <c r="B28" s="50"/>
      <c r="C28" s="48"/>
      <c r="D28" s="45" t="s">
        <v>81</v>
      </c>
      <c r="E28" s="144"/>
      <c r="F28" s="144"/>
      <c r="G28" s="144"/>
      <c r="H28" s="144"/>
      <c r="I28" s="144"/>
      <c r="J28" s="144"/>
      <c r="K28" s="144"/>
      <c r="L28" s="145"/>
      <c r="M28" s="145"/>
      <c r="N28" s="145"/>
      <c r="O28" s="146"/>
      <c r="P28" s="146"/>
      <c r="Q28" s="146"/>
      <c r="R28" s="146"/>
      <c r="S28" s="147"/>
      <c r="T28" s="148"/>
      <c r="U28" s="148"/>
      <c r="V28" s="148"/>
      <c r="W28" s="148"/>
      <c r="X28" s="148"/>
      <c r="Y28" s="148"/>
      <c r="Z28" s="148"/>
      <c r="AA28" s="148"/>
      <c r="AB28" s="148"/>
      <c r="AC28" s="149"/>
      <c r="AD28" s="150"/>
      <c r="AE28" s="148"/>
      <c r="AF28" s="148"/>
      <c r="AG28" s="148"/>
      <c r="AH28" s="148"/>
      <c r="AI28" s="148"/>
      <c r="AJ28" s="148"/>
      <c r="AK28" s="148"/>
      <c r="AL28" s="148"/>
      <c r="AM28" s="148"/>
      <c r="AN28" s="149"/>
      <c r="AO28" s="150"/>
      <c r="AP28" s="150"/>
      <c r="AQ28" s="150"/>
      <c r="AR28" s="150"/>
      <c r="AS28" s="150"/>
      <c r="AT28" s="150"/>
      <c r="AU28" s="150"/>
      <c r="AV28" s="150"/>
      <c r="AW28" s="150"/>
      <c r="AX28" s="150"/>
      <c r="AY28" s="150"/>
      <c r="AZ28" s="150"/>
      <c r="BA28" s="150"/>
      <c r="BB28" s="150"/>
      <c r="BC28" s="150"/>
      <c r="BD28" s="150"/>
      <c r="BE28" s="150"/>
      <c r="BF28" s="150"/>
      <c r="BG28" s="150"/>
      <c r="BH28" s="150"/>
      <c r="BI28" s="62" t="str">
        <f t="shared" si="3"/>
        <v>св</v>
      </c>
      <c r="BJ28" s="59" t="str">
        <f t="shared" si="4"/>
        <v>св</v>
      </c>
      <c r="BK28" s="59" t="str">
        <f t="shared" si="5"/>
        <v>св</v>
      </c>
      <c r="BL28" s="59" t="str">
        <f t="shared" si="6"/>
        <v>св</v>
      </c>
      <c r="BM28" s="104" t="str">
        <f t="shared" si="7"/>
        <v>св</v>
      </c>
      <c r="BN28" s="104" t="str">
        <f t="shared" si="8"/>
        <v>св</v>
      </c>
      <c r="BO28" s="104" t="str">
        <f t="shared" si="9"/>
        <v>св</v>
      </c>
      <c r="BP28" s="22">
        <f t="shared" si="10"/>
        <v>0</v>
      </c>
      <c r="BQ28" s="22">
        <f t="shared" si="11"/>
        <v>0</v>
      </c>
      <c r="BR28" s="22">
        <f t="shared" si="12"/>
        <v>0</v>
      </c>
      <c r="BS28" s="22">
        <f t="shared" si="13"/>
        <v>0</v>
      </c>
      <c r="BT28" s="23" t="e">
        <f t="shared" si="14"/>
        <v>#DIV/0!</v>
      </c>
      <c r="BV28" s="20">
        <f t="shared" si="15"/>
        <v>0</v>
      </c>
    </row>
    <row r="29" spans="1:74" ht="20.100000000000001" hidden="1" customHeight="1" x14ac:dyDescent="0.3">
      <c r="A29" s="21">
        <v>9</v>
      </c>
      <c r="B29" s="50"/>
      <c r="C29" s="48"/>
      <c r="D29" s="45"/>
      <c r="E29" s="144"/>
      <c r="F29" s="144"/>
      <c r="G29" s="144"/>
      <c r="H29" s="144"/>
      <c r="I29" s="144"/>
      <c r="J29" s="144"/>
      <c r="K29" s="144"/>
      <c r="L29" s="145"/>
      <c r="M29" s="145"/>
      <c r="N29" s="145"/>
      <c r="O29" s="146"/>
      <c r="P29" s="146"/>
      <c r="Q29" s="146"/>
      <c r="R29" s="146"/>
      <c r="S29" s="147"/>
      <c r="T29" s="148"/>
      <c r="U29" s="148"/>
      <c r="V29" s="148"/>
      <c r="W29" s="148"/>
      <c r="X29" s="148"/>
      <c r="Y29" s="148"/>
      <c r="Z29" s="148"/>
      <c r="AA29" s="148"/>
      <c r="AB29" s="148"/>
      <c r="AC29" s="149"/>
      <c r="AD29" s="150"/>
      <c r="AE29" s="148"/>
      <c r="AF29" s="148"/>
      <c r="AG29" s="148"/>
      <c r="AH29" s="148"/>
      <c r="AI29" s="148"/>
      <c r="AJ29" s="148"/>
      <c r="AK29" s="148"/>
      <c r="AL29" s="148"/>
      <c r="AM29" s="148"/>
      <c r="AN29" s="149"/>
      <c r="AO29" s="150"/>
      <c r="AP29" s="150"/>
      <c r="AQ29" s="150"/>
      <c r="AR29" s="150"/>
      <c r="AS29" s="150"/>
      <c r="AT29" s="150"/>
      <c r="AU29" s="150"/>
      <c r="AV29" s="150"/>
      <c r="AW29" s="150"/>
      <c r="AX29" s="150"/>
      <c r="AY29" s="150"/>
      <c r="AZ29" s="150"/>
      <c r="BA29" s="150"/>
      <c r="BB29" s="150"/>
      <c r="BC29" s="150"/>
      <c r="BD29" s="150"/>
      <c r="BE29" s="150"/>
      <c r="BF29" s="150"/>
      <c r="BG29" s="150"/>
      <c r="BH29" s="150"/>
      <c r="BI29" s="62" t="str">
        <f t="shared" si="3"/>
        <v>св</v>
      </c>
      <c r="BJ29" s="59" t="str">
        <f t="shared" si="4"/>
        <v>св</v>
      </c>
      <c r="BK29" s="59" t="str">
        <f t="shared" si="5"/>
        <v>св</v>
      </c>
      <c r="BL29" s="59" t="str">
        <f t="shared" si="6"/>
        <v>св</v>
      </c>
      <c r="BM29" s="104" t="str">
        <f t="shared" si="7"/>
        <v>св</v>
      </c>
      <c r="BN29" s="104" t="str">
        <f t="shared" si="8"/>
        <v>св</v>
      </c>
      <c r="BO29" s="104" t="str">
        <f t="shared" si="9"/>
        <v>св</v>
      </c>
      <c r="BP29" s="22">
        <f t="shared" si="10"/>
        <v>0</v>
      </c>
      <c r="BQ29" s="22">
        <f t="shared" si="11"/>
        <v>0</v>
      </c>
      <c r="BR29" s="22">
        <f t="shared" si="12"/>
        <v>0</v>
      </c>
      <c r="BS29" s="22">
        <f t="shared" si="13"/>
        <v>0</v>
      </c>
      <c r="BT29" s="23" t="e">
        <f t="shared" si="14"/>
        <v>#DIV/0!</v>
      </c>
      <c r="BV29" s="20">
        <f t="shared" si="15"/>
        <v>0</v>
      </c>
    </row>
    <row r="30" spans="1:74" ht="20.100000000000001" hidden="1" customHeight="1" thickBot="1" x14ac:dyDescent="0.35">
      <c r="A30" s="24">
        <v>10</v>
      </c>
      <c r="B30" s="50"/>
      <c r="C30" s="47"/>
      <c r="D30" s="45"/>
      <c r="E30" s="144"/>
      <c r="F30" s="144"/>
      <c r="G30" s="144"/>
      <c r="H30" s="144"/>
      <c r="I30" s="144"/>
      <c r="J30" s="144"/>
      <c r="K30" s="144"/>
      <c r="L30" s="145"/>
      <c r="M30" s="145"/>
      <c r="N30" s="145"/>
      <c r="O30" s="146"/>
      <c r="P30" s="146"/>
      <c r="Q30" s="146"/>
      <c r="R30" s="146"/>
      <c r="S30" s="147"/>
      <c r="T30" s="148"/>
      <c r="U30" s="148"/>
      <c r="V30" s="148"/>
      <c r="W30" s="148"/>
      <c r="X30" s="148"/>
      <c r="Y30" s="148"/>
      <c r="Z30" s="160"/>
      <c r="AA30" s="160"/>
      <c r="AB30" s="148"/>
      <c r="AC30" s="149"/>
      <c r="AD30" s="150"/>
      <c r="AE30" s="148"/>
      <c r="AF30" s="148"/>
      <c r="AG30" s="148"/>
      <c r="AH30" s="148"/>
      <c r="AI30" s="148"/>
      <c r="AJ30" s="148"/>
      <c r="AK30" s="148"/>
      <c r="AL30" s="148"/>
      <c r="AM30" s="148"/>
      <c r="AN30" s="149"/>
      <c r="AO30" s="150"/>
      <c r="AP30" s="150"/>
      <c r="AQ30" s="150"/>
      <c r="AR30" s="150"/>
      <c r="AS30" s="150"/>
      <c r="AT30" s="150"/>
      <c r="AU30" s="150"/>
      <c r="AV30" s="150"/>
      <c r="AW30" s="150"/>
      <c r="AX30" s="150"/>
      <c r="AY30" s="150"/>
      <c r="AZ30" s="150"/>
      <c r="BA30" s="150"/>
      <c r="BB30" s="150"/>
      <c r="BC30" s="150"/>
      <c r="BD30" s="150"/>
      <c r="BE30" s="150"/>
      <c r="BF30" s="150"/>
      <c r="BG30" s="150"/>
      <c r="BH30" s="150"/>
      <c r="BI30" s="62" t="str">
        <f t="shared" si="3"/>
        <v>св</v>
      </c>
      <c r="BJ30" s="59" t="str">
        <f t="shared" si="4"/>
        <v>св</v>
      </c>
      <c r="BK30" s="59" t="str">
        <f t="shared" si="5"/>
        <v>св</v>
      </c>
      <c r="BL30" s="59" t="str">
        <f t="shared" si="6"/>
        <v>св</v>
      </c>
      <c r="BM30" s="104" t="str">
        <f t="shared" si="7"/>
        <v>св</v>
      </c>
      <c r="BN30" s="104" t="str">
        <f t="shared" si="8"/>
        <v>св</v>
      </c>
      <c r="BO30" s="104" t="str">
        <f t="shared" si="9"/>
        <v>св</v>
      </c>
      <c r="BP30" s="22">
        <f t="shared" si="10"/>
        <v>0</v>
      </c>
      <c r="BQ30" s="22">
        <f t="shared" si="11"/>
        <v>0</v>
      </c>
      <c r="BR30" s="22">
        <f t="shared" si="12"/>
        <v>0</v>
      </c>
      <c r="BS30" s="22">
        <f t="shared" si="13"/>
        <v>0</v>
      </c>
      <c r="BT30" s="23" t="e">
        <f t="shared" si="14"/>
        <v>#DIV/0!</v>
      </c>
      <c r="BV30" s="20">
        <f t="shared" si="15"/>
        <v>0</v>
      </c>
    </row>
    <row r="31" spans="1:74" ht="20.100000000000001" hidden="1" customHeight="1" thickBot="1" x14ac:dyDescent="0.35">
      <c r="A31" s="21">
        <v>11</v>
      </c>
      <c r="B31" s="50"/>
      <c r="C31" s="47"/>
      <c r="D31" s="45"/>
      <c r="E31" s="144"/>
      <c r="F31" s="144"/>
      <c r="G31" s="144"/>
      <c r="H31" s="144"/>
      <c r="I31" s="144"/>
      <c r="J31" s="144"/>
      <c r="K31" s="144"/>
      <c r="L31" s="145"/>
      <c r="M31" s="145"/>
      <c r="N31" s="145"/>
      <c r="O31" s="146"/>
      <c r="P31" s="146"/>
      <c r="Q31" s="146"/>
      <c r="R31" s="146"/>
      <c r="S31" s="147"/>
      <c r="T31" s="148"/>
      <c r="U31" s="148"/>
      <c r="V31" s="148"/>
      <c r="W31" s="148"/>
      <c r="X31" s="148"/>
      <c r="Y31" s="148"/>
      <c r="Z31" s="160"/>
      <c r="AA31" s="148"/>
      <c r="AB31" s="148"/>
      <c r="AC31" s="149"/>
      <c r="AD31" s="150"/>
      <c r="AE31" s="148"/>
      <c r="AF31" s="148"/>
      <c r="AG31" s="148"/>
      <c r="AH31" s="148"/>
      <c r="AI31" s="148"/>
      <c r="AJ31" s="148"/>
      <c r="AK31" s="148"/>
      <c r="AL31" s="148"/>
      <c r="AM31" s="148"/>
      <c r="AN31" s="149"/>
      <c r="AO31" s="150"/>
      <c r="AP31" s="150"/>
      <c r="AQ31" s="150"/>
      <c r="AR31" s="150"/>
      <c r="AS31" s="150"/>
      <c r="AT31" s="150"/>
      <c r="AU31" s="150"/>
      <c r="AV31" s="150"/>
      <c r="AW31" s="150"/>
      <c r="AX31" s="150"/>
      <c r="AY31" s="150"/>
      <c r="AZ31" s="150"/>
      <c r="BA31" s="150"/>
      <c r="BB31" s="150"/>
      <c r="BC31" s="150"/>
      <c r="BD31" s="150"/>
      <c r="BE31" s="150"/>
      <c r="BF31" s="150"/>
      <c r="BG31" s="150"/>
      <c r="BH31" s="150"/>
      <c r="BI31" s="62" t="str">
        <f t="shared" si="3"/>
        <v>св</v>
      </c>
      <c r="BJ31" s="59" t="str">
        <f t="shared" si="4"/>
        <v>св</v>
      </c>
      <c r="BK31" s="59" t="str">
        <f t="shared" si="5"/>
        <v>св</v>
      </c>
      <c r="BL31" s="59" t="str">
        <f t="shared" si="6"/>
        <v>св</v>
      </c>
      <c r="BM31" s="104" t="str">
        <f t="shared" si="7"/>
        <v>св</v>
      </c>
      <c r="BN31" s="104" t="str">
        <f t="shared" si="8"/>
        <v>св</v>
      </c>
      <c r="BO31" s="104" t="str">
        <f t="shared" si="9"/>
        <v>св</v>
      </c>
      <c r="BP31" s="22">
        <f t="shared" si="10"/>
        <v>0</v>
      </c>
      <c r="BQ31" s="22">
        <f t="shared" si="11"/>
        <v>0</v>
      </c>
      <c r="BR31" s="22">
        <f t="shared" si="12"/>
        <v>0</v>
      </c>
      <c r="BS31" s="22">
        <f t="shared" si="13"/>
        <v>0</v>
      </c>
      <c r="BT31" s="23" t="e">
        <f t="shared" si="14"/>
        <v>#DIV/0!</v>
      </c>
      <c r="BV31" s="20">
        <f t="shared" si="15"/>
        <v>0</v>
      </c>
    </row>
    <row r="32" spans="1:74" ht="20.100000000000001" hidden="1" customHeight="1" thickBot="1" x14ac:dyDescent="0.35">
      <c r="A32" s="21">
        <v>12</v>
      </c>
      <c r="B32" s="50"/>
      <c r="C32" s="48"/>
      <c r="D32" s="45"/>
      <c r="E32" s="144"/>
      <c r="F32" s="144"/>
      <c r="G32" s="144"/>
      <c r="H32" s="144"/>
      <c r="I32" s="144"/>
      <c r="J32" s="144"/>
      <c r="K32" s="144"/>
      <c r="L32" s="145"/>
      <c r="M32" s="145"/>
      <c r="N32" s="145"/>
      <c r="O32" s="146"/>
      <c r="P32" s="146"/>
      <c r="Q32" s="146"/>
      <c r="R32" s="146"/>
      <c r="S32" s="147"/>
      <c r="T32" s="148"/>
      <c r="U32" s="148"/>
      <c r="V32" s="148"/>
      <c r="W32" s="148"/>
      <c r="X32" s="148"/>
      <c r="Y32" s="148"/>
      <c r="Z32" s="148"/>
      <c r="AA32" s="148"/>
      <c r="AB32" s="148"/>
      <c r="AC32" s="149"/>
      <c r="AD32" s="150"/>
      <c r="AE32" s="148"/>
      <c r="AF32" s="148"/>
      <c r="AG32" s="148"/>
      <c r="AH32" s="148"/>
      <c r="AI32" s="148"/>
      <c r="AJ32" s="148"/>
      <c r="AK32" s="148"/>
      <c r="AL32" s="148"/>
      <c r="AM32" s="148"/>
      <c r="AN32" s="149"/>
      <c r="AO32" s="150"/>
      <c r="AP32" s="150"/>
      <c r="AQ32" s="150"/>
      <c r="AR32" s="150"/>
      <c r="AS32" s="150"/>
      <c r="AT32" s="150"/>
      <c r="AU32" s="150"/>
      <c r="AV32" s="150"/>
      <c r="AW32" s="150"/>
      <c r="AX32" s="150"/>
      <c r="AY32" s="150"/>
      <c r="AZ32" s="150"/>
      <c r="BA32" s="150"/>
      <c r="BB32" s="150"/>
      <c r="BC32" s="150"/>
      <c r="BD32" s="150"/>
      <c r="BE32" s="150"/>
      <c r="BF32" s="150"/>
      <c r="BG32" s="150"/>
      <c r="BH32" s="150"/>
      <c r="BI32" s="62" t="str">
        <f t="shared" si="3"/>
        <v>св</v>
      </c>
      <c r="BJ32" s="59" t="str">
        <f t="shared" si="4"/>
        <v>св</v>
      </c>
      <c r="BK32" s="59" t="str">
        <f t="shared" si="5"/>
        <v>св</v>
      </c>
      <c r="BL32" s="59" t="str">
        <f t="shared" si="6"/>
        <v>св</v>
      </c>
      <c r="BM32" s="104" t="str">
        <f t="shared" si="7"/>
        <v>св</v>
      </c>
      <c r="BN32" s="104" t="str">
        <f t="shared" si="8"/>
        <v>св</v>
      </c>
      <c r="BO32" s="104" t="str">
        <f t="shared" si="9"/>
        <v>св</v>
      </c>
      <c r="BP32" s="22">
        <f t="shared" si="10"/>
        <v>0</v>
      </c>
      <c r="BQ32" s="22">
        <f t="shared" si="11"/>
        <v>0</v>
      </c>
      <c r="BR32" s="22">
        <f t="shared" si="12"/>
        <v>0</v>
      </c>
      <c r="BS32" s="22">
        <f t="shared" si="13"/>
        <v>0</v>
      </c>
      <c r="BT32" s="23" t="e">
        <f t="shared" si="14"/>
        <v>#DIV/0!</v>
      </c>
      <c r="BV32" s="20">
        <f t="shared" si="15"/>
        <v>0</v>
      </c>
    </row>
    <row r="33" spans="1:74" ht="20.100000000000001" hidden="1" customHeight="1" thickBot="1" x14ac:dyDescent="0.35">
      <c r="A33" s="21">
        <v>14</v>
      </c>
      <c r="B33" s="50"/>
      <c r="C33" s="47"/>
      <c r="D33" s="45"/>
      <c r="E33" s="144"/>
      <c r="F33" s="144"/>
      <c r="G33" s="144"/>
      <c r="H33" s="144"/>
      <c r="I33" s="144"/>
      <c r="J33" s="144"/>
      <c r="K33" s="144"/>
      <c r="L33" s="145"/>
      <c r="M33" s="145"/>
      <c r="N33" s="145"/>
      <c r="O33" s="146"/>
      <c r="P33" s="146"/>
      <c r="Q33" s="146"/>
      <c r="R33" s="146"/>
      <c r="S33" s="147"/>
      <c r="T33" s="148"/>
      <c r="U33" s="148"/>
      <c r="V33" s="148"/>
      <c r="W33" s="148"/>
      <c r="X33" s="148"/>
      <c r="Y33" s="148"/>
      <c r="Z33" s="148"/>
      <c r="AA33" s="148"/>
      <c r="AB33" s="148"/>
      <c r="AC33" s="149"/>
      <c r="AD33" s="150"/>
      <c r="AE33" s="148"/>
      <c r="AF33" s="148"/>
      <c r="AG33" s="148"/>
      <c r="AH33" s="148"/>
      <c r="AI33" s="148"/>
      <c r="AJ33" s="148"/>
      <c r="AK33" s="148"/>
      <c r="AL33" s="148"/>
      <c r="AM33" s="148"/>
      <c r="AN33" s="149"/>
      <c r="AO33" s="150"/>
      <c r="AP33" s="150"/>
      <c r="AQ33" s="150"/>
      <c r="AR33" s="150"/>
      <c r="AS33" s="150"/>
      <c r="AT33" s="150"/>
      <c r="AU33" s="150"/>
      <c r="AV33" s="150"/>
      <c r="AW33" s="150"/>
      <c r="AX33" s="150"/>
      <c r="AY33" s="150"/>
      <c r="AZ33" s="150"/>
      <c r="BA33" s="150"/>
      <c r="BB33" s="150"/>
      <c r="BC33" s="150"/>
      <c r="BD33" s="150"/>
      <c r="BE33" s="150"/>
      <c r="BF33" s="150"/>
      <c r="BG33" s="150"/>
      <c r="BH33" s="150"/>
      <c r="BI33" s="62" t="str">
        <f t="shared" si="3"/>
        <v>св</v>
      </c>
      <c r="BJ33" s="59" t="str">
        <f t="shared" si="4"/>
        <v>св</v>
      </c>
      <c r="BK33" s="59" t="str">
        <f t="shared" si="5"/>
        <v>св</v>
      </c>
      <c r="BL33" s="59" t="str">
        <f t="shared" si="6"/>
        <v>св</v>
      </c>
      <c r="BM33" s="104" t="str">
        <f t="shared" si="7"/>
        <v>св</v>
      </c>
      <c r="BN33" s="104" t="str">
        <f t="shared" si="8"/>
        <v>св</v>
      </c>
      <c r="BO33" s="104" t="str">
        <f t="shared" si="9"/>
        <v>св</v>
      </c>
      <c r="BP33" s="22">
        <f t="shared" si="10"/>
        <v>0</v>
      </c>
      <c r="BQ33" s="22">
        <f t="shared" si="11"/>
        <v>0</v>
      </c>
      <c r="BR33" s="22">
        <f t="shared" si="12"/>
        <v>0</v>
      </c>
      <c r="BS33" s="22">
        <f t="shared" si="13"/>
        <v>0</v>
      </c>
      <c r="BT33" s="23" t="e">
        <f t="shared" si="14"/>
        <v>#DIV/0!</v>
      </c>
      <c r="BV33" s="20">
        <f t="shared" si="15"/>
        <v>0</v>
      </c>
    </row>
    <row r="34" spans="1:74" ht="20.100000000000001" hidden="1" customHeight="1" x14ac:dyDescent="0.3">
      <c r="A34" s="21">
        <v>15</v>
      </c>
      <c r="B34" s="50"/>
      <c r="C34" s="47"/>
      <c r="D34" s="45"/>
      <c r="E34" s="144"/>
      <c r="F34" s="144"/>
      <c r="G34" s="144"/>
      <c r="H34" s="144"/>
      <c r="I34" s="144"/>
      <c r="J34" s="144"/>
      <c r="K34" s="144"/>
      <c r="L34" s="145"/>
      <c r="M34" s="145"/>
      <c r="N34" s="145"/>
      <c r="O34" s="146"/>
      <c r="P34" s="146"/>
      <c r="Q34" s="146"/>
      <c r="R34" s="146"/>
      <c r="S34" s="147"/>
      <c r="T34" s="148"/>
      <c r="U34" s="148"/>
      <c r="V34" s="148"/>
      <c r="W34" s="148"/>
      <c r="X34" s="148"/>
      <c r="Y34" s="148"/>
      <c r="Z34" s="148"/>
      <c r="AA34" s="148"/>
      <c r="AB34" s="148"/>
      <c r="AC34" s="149"/>
      <c r="AD34" s="150"/>
      <c r="AE34" s="148"/>
      <c r="AF34" s="148"/>
      <c r="AG34" s="148"/>
      <c r="AH34" s="148"/>
      <c r="AI34" s="148"/>
      <c r="AJ34" s="148"/>
      <c r="AK34" s="148"/>
      <c r="AL34" s="148"/>
      <c r="AM34" s="148"/>
      <c r="AN34" s="149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62" t="str">
        <f t="shared" si="3"/>
        <v>св</v>
      </c>
      <c r="BJ34" s="59" t="str">
        <f t="shared" si="4"/>
        <v>св</v>
      </c>
      <c r="BK34" s="59" t="str">
        <f t="shared" si="5"/>
        <v>св</v>
      </c>
      <c r="BL34" s="59" t="str">
        <f t="shared" si="6"/>
        <v>св</v>
      </c>
      <c r="BM34" s="104" t="str">
        <f t="shared" si="7"/>
        <v>св</v>
      </c>
      <c r="BN34" s="104" t="str">
        <f t="shared" si="8"/>
        <v>св</v>
      </c>
      <c r="BO34" s="104" t="str">
        <f t="shared" si="9"/>
        <v>св</v>
      </c>
      <c r="BP34" s="22">
        <f t="shared" si="10"/>
        <v>0</v>
      </c>
      <c r="BQ34" s="22">
        <f t="shared" si="11"/>
        <v>0</v>
      </c>
      <c r="BR34" s="22">
        <f t="shared" si="12"/>
        <v>0</v>
      </c>
      <c r="BS34" s="22">
        <f t="shared" si="13"/>
        <v>0</v>
      </c>
      <c r="BT34" s="23" t="e">
        <f t="shared" si="14"/>
        <v>#DIV/0!</v>
      </c>
      <c r="BV34" s="20">
        <f t="shared" si="15"/>
        <v>0</v>
      </c>
    </row>
    <row r="35" spans="1:74" ht="20.100000000000001" hidden="1" customHeight="1" thickBot="1" x14ac:dyDescent="0.35">
      <c r="A35" s="24">
        <v>16</v>
      </c>
      <c r="B35" s="50"/>
      <c r="C35" s="48"/>
      <c r="D35" s="45"/>
      <c r="E35" s="144"/>
      <c r="F35" s="144"/>
      <c r="G35" s="144"/>
      <c r="H35" s="144"/>
      <c r="I35" s="144"/>
      <c r="J35" s="144"/>
      <c r="K35" s="144"/>
      <c r="L35" s="145"/>
      <c r="M35" s="145"/>
      <c r="N35" s="145"/>
      <c r="O35" s="146"/>
      <c r="P35" s="146"/>
      <c r="Q35" s="146"/>
      <c r="R35" s="146"/>
      <c r="S35" s="147"/>
      <c r="T35" s="148"/>
      <c r="U35" s="148"/>
      <c r="V35" s="148"/>
      <c r="W35" s="148"/>
      <c r="X35" s="148"/>
      <c r="Y35" s="148"/>
      <c r="Z35" s="148"/>
      <c r="AA35" s="148"/>
      <c r="AB35" s="148"/>
      <c r="AC35" s="149"/>
      <c r="AD35" s="150"/>
      <c r="AE35" s="148"/>
      <c r="AF35" s="148"/>
      <c r="AG35" s="148"/>
      <c r="AH35" s="148"/>
      <c r="AI35" s="148"/>
      <c r="AJ35" s="148"/>
      <c r="AK35" s="148"/>
      <c r="AL35" s="148"/>
      <c r="AM35" s="148"/>
      <c r="AN35" s="149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62" t="str">
        <f t="shared" si="3"/>
        <v>св</v>
      </c>
      <c r="BJ35" s="59" t="str">
        <f t="shared" si="4"/>
        <v>св</v>
      </c>
      <c r="BK35" s="59" t="str">
        <f t="shared" si="5"/>
        <v>св</v>
      </c>
      <c r="BL35" s="59" t="str">
        <f t="shared" si="6"/>
        <v>св</v>
      </c>
      <c r="BM35" s="104" t="str">
        <f t="shared" si="7"/>
        <v>св</v>
      </c>
      <c r="BN35" s="104" t="str">
        <f t="shared" si="8"/>
        <v>св</v>
      </c>
      <c r="BO35" s="104" t="str">
        <f t="shared" si="9"/>
        <v>св</v>
      </c>
      <c r="BP35" s="22">
        <f t="shared" si="10"/>
        <v>0</v>
      </c>
      <c r="BQ35" s="22">
        <f t="shared" si="11"/>
        <v>0</v>
      </c>
      <c r="BR35" s="22">
        <f t="shared" si="12"/>
        <v>0</v>
      </c>
      <c r="BS35" s="22">
        <f t="shared" si="13"/>
        <v>0</v>
      </c>
      <c r="BT35" s="23" t="e">
        <f t="shared" si="14"/>
        <v>#DIV/0!</v>
      </c>
      <c r="BV35" s="20">
        <f t="shared" si="15"/>
        <v>0</v>
      </c>
    </row>
    <row r="36" spans="1:74" ht="20.100000000000001" hidden="1" customHeight="1" x14ac:dyDescent="0.3">
      <c r="A36" s="21">
        <v>17</v>
      </c>
      <c r="B36" s="51"/>
      <c r="C36" s="48"/>
      <c r="D36" s="45"/>
      <c r="E36" s="144"/>
      <c r="F36" s="144"/>
      <c r="G36" s="144"/>
      <c r="H36" s="144"/>
      <c r="I36" s="144"/>
      <c r="J36" s="144"/>
      <c r="K36" s="144"/>
      <c r="L36" s="145"/>
      <c r="M36" s="145"/>
      <c r="N36" s="145"/>
      <c r="O36" s="146"/>
      <c r="P36" s="146"/>
      <c r="Q36" s="146"/>
      <c r="R36" s="146"/>
      <c r="S36" s="147"/>
      <c r="T36" s="148"/>
      <c r="U36" s="148"/>
      <c r="V36" s="148"/>
      <c r="W36" s="148"/>
      <c r="X36" s="148"/>
      <c r="Y36" s="148"/>
      <c r="Z36" s="148"/>
      <c r="AA36" s="148"/>
      <c r="AB36" s="148"/>
      <c r="AC36" s="149"/>
      <c r="AD36" s="150"/>
      <c r="AE36" s="148"/>
      <c r="AF36" s="148"/>
      <c r="AG36" s="148"/>
      <c r="AH36" s="148"/>
      <c r="AI36" s="148"/>
      <c r="AJ36" s="148"/>
      <c r="AK36" s="148"/>
      <c r="AL36" s="148"/>
      <c r="AM36" s="148"/>
      <c r="AN36" s="149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62" t="str">
        <f t="shared" si="3"/>
        <v>св</v>
      </c>
      <c r="BJ36" s="59" t="str">
        <f t="shared" si="4"/>
        <v>св</v>
      </c>
      <c r="BK36" s="59" t="str">
        <f t="shared" si="5"/>
        <v>св</v>
      </c>
      <c r="BL36" s="59" t="str">
        <f t="shared" si="6"/>
        <v>св</v>
      </c>
      <c r="BM36" s="104" t="str">
        <f t="shared" si="7"/>
        <v>св</v>
      </c>
      <c r="BN36" s="104" t="str">
        <f t="shared" si="8"/>
        <v>св</v>
      </c>
      <c r="BO36" s="104" t="str">
        <f t="shared" si="9"/>
        <v>св</v>
      </c>
      <c r="BP36" s="22">
        <f t="shared" si="10"/>
        <v>0</v>
      </c>
      <c r="BQ36" s="22">
        <f t="shared" si="11"/>
        <v>0</v>
      </c>
      <c r="BR36" s="22">
        <f t="shared" si="12"/>
        <v>0</v>
      </c>
      <c r="BS36" s="22">
        <f t="shared" si="13"/>
        <v>0</v>
      </c>
      <c r="BT36" s="23" t="e">
        <f t="shared" si="14"/>
        <v>#DIV/0!</v>
      </c>
      <c r="BV36" s="20">
        <f t="shared" si="15"/>
        <v>0</v>
      </c>
    </row>
    <row r="37" spans="1:74" s="143" customFormat="1" ht="20.100000000000001" hidden="1" customHeight="1" thickBot="1" x14ac:dyDescent="0.35">
      <c r="A37" s="136">
        <v>18</v>
      </c>
      <c r="B37" s="137"/>
      <c r="C37" s="138"/>
      <c r="D37" s="45"/>
      <c r="E37" s="144"/>
      <c r="F37" s="151"/>
      <c r="G37" s="151"/>
      <c r="H37" s="151"/>
      <c r="I37" s="151"/>
      <c r="J37" s="151"/>
      <c r="K37" s="151"/>
      <c r="L37" s="152"/>
      <c r="M37" s="152"/>
      <c r="N37" s="152"/>
      <c r="O37" s="153"/>
      <c r="P37" s="153"/>
      <c r="Q37" s="153"/>
      <c r="R37" s="153"/>
      <c r="S37" s="154"/>
      <c r="T37" s="155"/>
      <c r="U37" s="155"/>
      <c r="V37" s="155"/>
      <c r="W37" s="155"/>
      <c r="X37" s="155"/>
      <c r="Y37" s="155"/>
      <c r="Z37" s="155"/>
      <c r="AA37" s="155"/>
      <c r="AB37" s="155"/>
      <c r="AC37" s="156"/>
      <c r="AD37" s="157"/>
      <c r="AE37" s="155"/>
      <c r="AF37" s="155"/>
      <c r="AG37" s="155"/>
      <c r="AH37" s="155"/>
      <c r="AI37" s="155"/>
      <c r="AJ37" s="155"/>
      <c r="AK37" s="155"/>
      <c r="AL37" s="155"/>
      <c r="AM37" s="155"/>
      <c r="AN37" s="156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39"/>
      <c r="BJ37" s="140"/>
      <c r="BK37" s="140"/>
      <c r="BL37" s="140"/>
      <c r="BM37" s="141"/>
      <c r="BN37" s="141"/>
      <c r="BO37" s="104"/>
      <c r="BP37" s="22"/>
      <c r="BQ37" s="22"/>
      <c r="BR37" s="22"/>
      <c r="BS37" s="142"/>
      <c r="BT37" s="23"/>
      <c r="BV37" s="20">
        <f t="shared" si="15"/>
        <v>0</v>
      </c>
    </row>
    <row r="38" spans="1:74" ht="18.75" x14ac:dyDescent="0.3">
      <c r="A38" s="25"/>
      <c r="C38" s="26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8"/>
      <c r="BJ38" s="28"/>
      <c r="BK38" s="28"/>
      <c r="BL38" s="28"/>
      <c r="BM38" s="28"/>
      <c r="BN38" s="28"/>
      <c r="BO38" s="29"/>
    </row>
    <row r="39" spans="1:74" ht="18.75" x14ac:dyDescent="0.3">
      <c r="A39" s="30" t="s">
        <v>17</v>
      </c>
      <c r="B39" s="31"/>
      <c r="C39" s="31"/>
      <c r="D39" s="31"/>
      <c r="E39" s="31"/>
      <c r="F39" s="31"/>
      <c r="G39" s="192" t="s">
        <v>18</v>
      </c>
      <c r="H39" s="192"/>
      <c r="I39" s="192"/>
      <c r="J39" s="192"/>
      <c r="K39" s="192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</row>
    <row r="40" spans="1:74" ht="18.75" x14ac:dyDescent="0.3">
      <c r="A40" s="33"/>
      <c r="B40" s="34"/>
      <c r="C40" s="34"/>
      <c r="D40" s="34"/>
      <c r="E40" s="34"/>
      <c r="F40" s="34"/>
      <c r="G40" s="188" t="s">
        <v>19</v>
      </c>
      <c r="H40" s="188"/>
      <c r="I40" s="188"/>
      <c r="J40" s="188"/>
      <c r="K40" s="188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</row>
  </sheetData>
  <autoFilter ref="B8:BT37">
    <sortState ref="B9:BV28">
      <sortCondition descending="1" ref="BO8:BO31"/>
    </sortState>
  </autoFilter>
  <mergeCells count="15">
    <mergeCell ref="A3:D3"/>
    <mergeCell ref="BI5:BN5"/>
    <mergeCell ref="G39:K39"/>
    <mergeCell ref="G40:K40"/>
    <mergeCell ref="F1:R1"/>
    <mergeCell ref="S1:AN1"/>
    <mergeCell ref="AO1:BH1"/>
    <mergeCell ref="BI1:BO3"/>
    <mergeCell ref="BP1:BT3"/>
    <mergeCell ref="E2:K2"/>
    <mergeCell ref="L2:R2"/>
    <mergeCell ref="S2:AC2"/>
    <mergeCell ref="AD2:AN2"/>
    <mergeCell ref="AO2:AX2"/>
    <mergeCell ref="AY2:BH2"/>
  </mergeCells>
  <conditionalFormatting sqref="L2:L3 S1:S3 F1 E3:F3 E2">
    <cfRule type="cellIs" dxfId="52" priority="8" stopIfTrue="1" operator="equal">
      <formula>"н/з"</formula>
    </cfRule>
  </conditionalFormatting>
  <conditionalFormatting sqref="F39:G40 L39:BO40">
    <cfRule type="cellIs" dxfId="51" priority="4" stopIfTrue="1" operator="equal">
      <formula>"н/з"</formula>
    </cfRule>
  </conditionalFormatting>
  <conditionalFormatting sqref="F38:BH38">
    <cfRule type="cellIs" dxfId="50" priority="5" stopIfTrue="1" operator="between">
      <formula>1</formula>
      <formula>3</formula>
    </cfRule>
    <cfRule type="cellIs" dxfId="49" priority="6" stopIfTrue="1" operator="between">
      <formula>10</formula>
      <formula>12</formula>
    </cfRule>
    <cfRule type="cellIs" dxfId="48" priority="7" stopIfTrue="1" operator="between">
      <formula>7</formula>
      <formula>9</formula>
    </cfRule>
  </conditionalFormatting>
  <conditionalFormatting sqref="D4 C4:C5 C8:C38">
    <cfRule type="cellIs" dxfId="47" priority="9" stopIfTrue="1" operator="equal">
      <formula>"К"</formula>
    </cfRule>
  </conditionalFormatting>
  <conditionalFormatting sqref="D9:BH37">
    <cfRule type="cellIs" dxfId="46" priority="2" stopIfTrue="1" operator="equal">
      <formula>0</formula>
    </cfRule>
    <cfRule type="cellIs" dxfId="45" priority="3" stopIfTrue="1" operator="between">
      <formula>1</formula>
      <formula>59</formula>
    </cfRule>
  </conditionalFormatting>
  <conditionalFormatting sqref="BT9:BT37">
    <cfRule type="cellIs" dxfId="44" priority="1" operator="greaterThan">
      <formula>75</formula>
    </cfRule>
  </conditionalFormatting>
  <dataValidations count="3">
    <dataValidation type="whole" showErrorMessage="1" errorTitle="ВНИМАНИЕ" error="У нас 12-ти бальная система!_x000a_Будте внимательнее!_x000a_Не зевать!" sqref="F38:BH38">
      <formula1>1</formula1>
      <formula2>12</formula2>
    </dataValidation>
    <dataValidation allowBlank="1" showErrorMessage="1" errorTitle="ВНИМАНИЕ" error="Или &quot;К&quot; или смерть !!!" sqref="C8">
      <formula1>0</formula1>
      <formula2>0</formula2>
    </dataValidation>
    <dataValidation type="textLength" allowBlank="1" showErrorMessage="1" errorTitle="ВНИМАНИЕ" error="Или &quot;К&quot; или смерть !!!" sqref="C9:C37">
      <formula1>1</formula1>
      <formula2>1</formula2>
    </dataValidation>
  </dataValidations>
  <pageMargins left="1.1812499999999999" right="0.39374999999999999" top="0.39374999999999999" bottom="0.39374999999999999" header="0.51180555555555551" footer="0.51180555555555551"/>
  <pageSetup paperSize="9" firstPageNumber="0" orientation="landscape" horizontalDpi="300" verticalDpi="300" r:id="rId1"/>
  <headerFooter alignWithMargins="0"/>
</worksheet>
</file>

<file path=xl/worksheets/sheet10.xml><?xml version="1.0" encoding="utf-8"?>
<x:worksheet xmlns:x="http://schemas.openxmlformats.org/spreadsheetml/2006/main">
  <x:sheetData>
    <x:row r="1">
      <x:c r="A1" t="s">
        <x:v>224</x:v>
      </x:c>
      <x:c r="B1" t="s">
        <x:v>234</x:v>
      </x:c>
    </x:row>
    <x:row r="2">
      <x:c r="A2" t="s">
        <x:v>322</x:v>
      </x:c>
      <x:c r="B2" t="s">
        <x:v>247</x:v>
      </x:c>
    </x:row>
    <x:row r="3">
      <x:c r="A3" t="s">
        <x:v>323</x:v>
      </x:c>
      <x:c r="B3" t="s">
        <x:v>248</x:v>
      </x:c>
    </x:row>
    <x:row r="4">
      <x:c r="A4" t="s">
        <x:v>324</x:v>
      </x:c>
      <x:c r="B4" t="s">
        <x:v>249</x:v>
      </x:c>
    </x:row>
    <x:row r="5">
      <x:c r="A5" t="s">
        <x:v>325</x:v>
      </x:c>
      <x:c r="B5" t="s">
        <x:v>250</x:v>
      </x:c>
    </x:row>
    <x:row r="6">
      <x:c r="A6" t="s">
        <x:v>326</x:v>
      </x:c>
    </x:row>
  </x:sheetData>
</x:worksheet>
</file>

<file path=xl/worksheets/sheet11.xml><?xml version="1.0" encoding="utf-8"?>
<x:worksheet xmlns:x="http://schemas.openxmlformats.org/spreadsheetml/2006/main">
  <x:sheetData>
    <x:row r="1">
      <x:c r="A1" t="s">
        <x:v>224</x:v>
      </x:c>
      <x:c r="B1" t="s">
        <x:v>234</x:v>
      </x:c>
    </x:row>
    <x:row r="2">
      <x:c r="A2" t="s">
        <x:v>327</x:v>
      </x:c>
      <x:c r="B2" t="s">
        <x:v>262</x:v>
      </x:c>
    </x:row>
    <x:row r="3">
      <x:c r="A3" t="s">
        <x:v>230</x:v>
      </x:c>
      <x:c r="B3" t="s">
        <x:v>263</x:v>
      </x:c>
    </x:row>
    <x:row r="4">
      <x:c r="A4" t="s">
        <x:v>328</x:v>
      </x:c>
      <x:c r="B4" t="s">
        <x:v>264</x:v>
      </x:c>
    </x:row>
    <x:row r="5">
      <x:c r="A5" t="s">
        <x:v>329</x:v>
      </x:c>
      <x:c r="B5" t="s">
        <x:v>265</x:v>
      </x:c>
    </x:row>
    <x:row r="6">
      <x:c r="A6" t="s">
        <x:v>230</x:v>
      </x:c>
      <x:c r="B6" t="s">
        <x:v>266</x:v>
      </x:c>
    </x:row>
    <x:row r="7">
      <x:c r="A7" t="s">
        <x:v>330</x:v>
      </x:c>
      <x:c r="B7" t="s">
        <x:v>267</x:v>
      </x:c>
    </x:row>
    <x:row r="8">
      <x:c r="A8" t="s">
        <x:v>230</x:v>
      </x:c>
      <x:c r="B8" t="s">
        <x:v>268</x:v>
      </x:c>
    </x:row>
    <x:row r="9">
      <x:c r="A9" t="s">
        <x:v>331</x:v>
      </x:c>
      <x:c r="B9" t="s">
        <x:v>269</x:v>
      </x:c>
    </x:row>
    <x:row r="10">
      <x:c r="A10" t="s">
        <x:v>331</x:v>
      </x:c>
      <x:c r="B10" t="s">
        <x:v>270</x:v>
      </x:c>
    </x:row>
    <x:row r="11">
      <x:c r="A11" t="s">
        <x:v>332</x:v>
      </x:c>
      <x:c r="B11" t="s">
        <x:v>271</x:v>
      </x:c>
    </x:row>
    <x:row r="12">
      <x:c r="A12" t="s">
        <x:v>333</x:v>
      </x:c>
      <x:c r="B12" t="s">
        <x:v>272</x:v>
      </x:c>
    </x:row>
    <x:row r="13">
      <x:c r="A13" t="s">
        <x:v>331</x:v>
      </x:c>
      <x:c r="B13" t="s">
        <x:v>273</x:v>
      </x:c>
    </x:row>
    <x:row r="14">
      <x:c r="A14" t="s">
        <x:v>334</x:v>
      </x:c>
      <x:c r="B14" t="s">
        <x:v>274</x:v>
      </x:c>
    </x:row>
    <x:row r="15">
      <x:c r="A15" t="s">
        <x:v>335</x:v>
      </x:c>
      <x:c r="B15" t="s">
        <x:v>275</x:v>
      </x:c>
    </x:row>
    <x:row r="16">
      <x:c r="A16" t="s">
        <x:v>336</x:v>
      </x:c>
      <x:c r="B16" t="s">
        <x:v>276</x:v>
      </x:c>
    </x:row>
    <x:row r="17">
      <x:c r="A17" t="s">
        <x:v>337</x:v>
      </x:c>
    </x:row>
  </x:sheetData>
</x:worksheet>
</file>

<file path=xl/worksheets/sheet12.xml><?xml version="1.0" encoding="utf-8"?>
<x:worksheet xmlns:x="http://schemas.openxmlformats.org/spreadsheetml/2006/main">
  <x:sheetData>
    <x:row r="1">
      <x:c r="A1" t="s">
        <x:v>224</x:v>
      </x:c>
    </x:row>
    <x:row r="2">
      <x:c r="A2" t="s">
        <x:v>338</x:v>
      </x:c>
    </x:row>
  </x:sheetData>
</x:worksheet>
</file>

<file path=xl/worksheets/sheet13.xml><?xml version="1.0" encoding="utf-8"?>
<x:worksheet xmlns:x="http://schemas.openxmlformats.org/spreadsheetml/2006/main">
  <x:sheetData>
    <x:row r="1">
      <x:c r="A1" t="s">
        <x:v>224</x:v>
      </x:c>
    </x:row>
    <x:row r="2">
      <x:c r="A2" t="s">
        <x:v>339</x:v>
      </x:c>
    </x:row>
  </x:sheetData>
</x:worksheet>
</file>

<file path=xl/worksheets/sheet14.xml><?xml version="1.0" encoding="utf-8"?>
<x:worksheet xmlns:x="http://schemas.openxmlformats.org/spreadsheetml/2006/main">
  <x:sheetData>
    <x:row r="1">
      <x:c r="A1" t="s">
        <x:v>224</x:v>
      </x:c>
    </x:row>
    <x:row r="2">
      <x:c r="A2" t="s">
        <x:v>340</x:v>
      </x:c>
    </x:row>
  </x:sheetData>
</x:worksheet>
</file>

<file path=xl/worksheets/sheet15.xml><?xml version="1.0" encoding="utf-8"?>
<x:worksheet xmlns:x="http://schemas.openxmlformats.org/spreadsheetml/2006/main">
  <x:sheetData>
    <x:row r="1">
      <x:c r="A1" t="s">
        <x:v>224</x:v>
      </x:c>
      <x:c r="B1" t="s">
        <x:v>234</x:v>
      </x:c>
    </x:row>
    <x:row r="2">
      <x:c r="A2" t="s">
        <x:v>341</x:v>
      </x:c>
      <x:c r="B2" t="s">
        <x:v>289</x:v>
      </x:c>
    </x:row>
    <x:row r="3">
      <x:c r="A3" t="s">
        <x:v>342</x:v>
      </x:c>
      <x:c r="B3" t="s">
        <x:v>290</x:v>
      </x:c>
    </x:row>
    <x:row r="4">
      <x:c r="A4" t="s">
        <x:v>343</x:v>
      </x:c>
      <x:c r="B4" t="s">
        <x:v>291</x:v>
      </x:c>
    </x:row>
    <x:row r="5">
      <x:c r="A5" t="s">
        <x:v>230</x:v>
      </x:c>
      <x:c r="B5" t="s">
        <x:v>292</x:v>
      </x:c>
    </x:row>
    <x:row r="6">
      <x:c r="A6" t="s">
        <x:v>344</x:v>
      </x:c>
      <x:c r="B6" t="s">
        <x:v>293</x:v>
      </x:c>
    </x:row>
    <x:row r="7">
      <x:c r="A7" t="s">
        <x:v>345</x:v>
      </x:c>
      <x:c r="B7" t="s">
        <x:v>294</x:v>
      </x:c>
    </x:row>
    <x:row r="8">
      <x:c r="A8" t="s">
        <x:v>342</x:v>
      </x:c>
      <x:c r="B8" t="s">
        <x:v>295</x:v>
      </x:c>
    </x:row>
    <x:row r="9">
      <x:c r="A9" t="s">
        <x:v>346</x:v>
      </x:c>
      <x:c r="B9" t="s">
        <x:v>296</x:v>
      </x:c>
    </x:row>
    <x:row r="10">
      <x:c r="A10" t="s">
        <x:v>347</x:v>
      </x:c>
      <x:c r="B10" t="s">
        <x:v>297</x:v>
      </x:c>
    </x:row>
    <x:row r="11">
      <x:c r="A11" t="s">
        <x:v>348</x:v>
      </x:c>
      <x:c r="B11" t="s">
        <x:v>276</x:v>
      </x:c>
    </x:row>
    <x:row r="12">
      <x:c r="A12" t="s">
        <x:v>349</x:v>
      </x:c>
    </x:row>
  </x:sheetData>
</x:worksheet>
</file>

<file path=xl/worksheets/sheet16.xml><?xml version="1.0" encoding="utf-8"?>
<x:worksheet xmlns:x="http://schemas.openxmlformats.org/spreadsheetml/2006/main">
  <x:sheetData>
    <x:row r="1">
      <x:c r="A1" t="s">
        <x:v>224</x:v>
      </x:c>
      <x:c r="B1" t="s">
        <x:v>234</x:v>
      </x:c>
    </x:row>
    <x:row r="2">
      <x:c r="A2" t="s">
        <x:v>350</x:v>
      </x:c>
      <x:c r="B2" t="s">
        <x:v>304</x:v>
      </x:c>
    </x:row>
    <x:row r="3">
      <x:c r="A3" t="s">
        <x:v>230</x:v>
      </x:c>
      <x:c r="B3" t="s">
        <x:v>305</x:v>
      </x:c>
    </x:row>
    <x:row r="4">
      <x:c r="A4" t="s">
        <x:v>351</x:v>
      </x:c>
      <x:c r="B4" t="s">
        <x:v>306</x:v>
      </x:c>
    </x:row>
    <x:row r="5">
      <x:c r="A5" t="s">
        <x:v>352</x:v>
      </x:c>
      <x:c r="B5" t="s">
        <x:v>307</x:v>
      </x:c>
    </x:row>
    <x:row r="6">
      <x:c r="A6" t="s">
        <x:v>353</x:v>
      </x:c>
      <x:c r="B6" t="s">
        <x:v>308</x:v>
      </x:c>
    </x:row>
    <x:row r="7">
      <x:c r="A7" t="s">
        <x:v>354</x:v>
      </x:c>
      <x:c r="B7" t="s">
        <x:v>309</x:v>
      </x:c>
    </x:row>
    <x:row r="8">
      <x:c r="A8" t="s">
        <x:v>355</x:v>
      </x:c>
    </x:row>
  </x:sheetData>
</x:worksheet>
</file>

<file path=xl/worksheets/sheet17.xml><?xml version="1.0" encoding="utf-8"?>
<x:worksheet xmlns:x="http://schemas.openxmlformats.org/spreadsheetml/2006/main">
  <x:sheetData>
    <x:row r="1">
      <x:c r="A1" t="s">
        <x:v>224</x:v>
      </x:c>
    </x:row>
    <x:row r="2">
      <x:c r="A2" t="s">
        <x:v>356</x:v>
      </x:c>
    </x:row>
  </x:sheetData>
</x:worksheet>
</file>

<file path=xl/worksheets/sheet18.xml><?xml version="1.0" encoding="utf-8"?>
<x:worksheet xmlns:x="http://schemas.openxmlformats.org/spreadsheetml/2006/main">
  <x:sheetData>
    <x:row r="1">
      <x:c r="A1" t="s">
        <x:v>224</x:v>
      </x:c>
      <x:c r="B1" t="s">
        <x:v>234</x:v>
      </x:c>
    </x:row>
    <x:row r="2">
      <x:c r="A2" t="s">
        <x:v>357</x:v>
      </x:c>
      <x:c r="B2" t="s">
        <x:v>313</x:v>
      </x:c>
    </x:row>
    <x:row r="3">
      <x:c r="A3" t="s">
        <x:v>358</x:v>
      </x:c>
    </x:row>
  </x:sheetData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2"/>
  <sheetViews>
    <sheetView topLeftCell="B1" zoomScale="55" zoomScaleNormal="55" zoomScaleSheetLayoutView="75" workbookViewId="0">
      <pane xSplit="1" topLeftCell="N1" activePane="topRight" state="frozen"/>
      <selection activeCell="B4" sqref="B4"/>
      <selection pane="topRight" activeCell="AA22" sqref="AA22"/>
    </sheetView>
  </sheetViews>
  <sheetFormatPr defaultRowHeight="12.75" outlineLevelRow="1" x14ac:dyDescent="0.2"/>
  <cols>
    <col min="1" max="1" width="5.140625" style="1" hidden="1" customWidth="1"/>
    <col min="2" max="2" width="50.28515625" style="1" customWidth="1"/>
    <col min="3" max="3" width="5.28515625" style="2" bestFit="1" customWidth="1"/>
    <col min="4" max="4" width="26.5703125" style="2" bestFit="1" customWidth="1"/>
    <col min="5" max="5" width="7.7109375" style="1" bestFit="1" customWidth="1"/>
    <col min="6" max="7" width="7.42578125" style="1" bestFit="1" customWidth="1"/>
    <col min="8" max="9" width="9.7109375" style="1" bestFit="1" customWidth="1"/>
    <col min="10" max="27" width="9.7109375" style="1" customWidth="1"/>
    <col min="28" max="31" width="12.5703125" style="1" customWidth="1"/>
    <col min="32" max="32" width="14.7109375" style="1" customWidth="1"/>
    <col min="33" max="36" width="9.5703125" style="1" customWidth="1"/>
    <col min="37" max="37" width="10.85546875" style="1" customWidth="1"/>
    <col min="38" max="38" width="9.5703125" style="1" customWidth="1"/>
    <col min="39" max="39" width="9.28515625" style="1" customWidth="1"/>
    <col min="40" max="40" width="9.140625" style="1"/>
    <col min="41" max="43" width="0" style="1" hidden="1" customWidth="1"/>
    <col min="44" max="45" width="9.140625" style="1"/>
    <col min="46" max="46" width="11.85546875" style="1" customWidth="1"/>
    <col min="47" max="16384" width="9.140625" style="1"/>
  </cols>
  <sheetData>
    <row r="1" spans="1:52" s="115" customFormat="1" ht="21" customHeight="1" outlineLevel="1" thickBot="1" x14ac:dyDescent="0.35">
      <c r="A1" s="114"/>
      <c r="E1" s="234" t="s">
        <v>0</v>
      </c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 t="s">
        <v>26</v>
      </c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15" t="s">
        <v>30</v>
      </c>
      <c r="AC1" s="215"/>
      <c r="AD1" s="215"/>
      <c r="AE1" s="215"/>
      <c r="AF1" s="216"/>
      <c r="AG1" s="221" t="s">
        <v>31</v>
      </c>
      <c r="AH1" s="222"/>
      <c r="AI1" s="222"/>
      <c r="AJ1" s="222"/>
      <c r="AK1" s="223"/>
    </row>
    <row r="2" spans="1:52" s="115" customFormat="1" ht="19.5" customHeight="1" outlineLevel="1" thickBot="1" x14ac:dyDescent="0.35">
      <c r="A2" s="114"/>
      <c r="E2" s="230" t="s">
        <v>39</v>
      </c>
      <c r="F2" s="231"/>
      <c r="G2" s="231"/>
      <c r="H2" s="231"/>
      <c r="I2" s="231"/>
      <c r="J2" s="231"/>
      <c r="K2" s="232" t="s">
        <v>40</v>
      </c>
      <c r="L2" s="233"/>
      <c r="M2" s="233"/>
      <c r="N2" s="233"/>
      <c r="O2" s="233"/>
      <c r="P2" s="233"/>
      <c r="Q2" s="232" t="s">
        <v>200</v>
      </c>
      <c r="R2" s="233"/>
      <c r="S2" s="233"/>
      <c r="T2" s="233"/>
      <c r="U2" s="236"/>
      <c r="V2" s="232" t="s">
        <v>201</v>
      </c>
      <c r="W2" s="233"/>
      <c r="X2" s="233"/>
      <c r="Y2" s="233"/>
      <c r="Z2" s="233"/>
      <c r="AA2" s="236"/>
      <c r="AB2" s="217"/>
      <c r="AC2" s="217"/>
      <c r="AD2" s="217"/>
      <c r="AE2" s="217"/>
      <c r="AF2" s="218"/>
      <c r="AG2" s="224"/>
      <c r="AH2" s="225"/>
      <c r="AI2" s="225"/>
      <c r="AJ2" s="225"/>
      <c r="AK2" s="226"/>
    </row>
    <row r="3" spans="1:52" s="115" customFormat="1" ht="174" customHeight="1" outlineLevel="1" thickBot="1" x14ac:dyDescent="0.25">
      <c r="A3" s="197" t="s">
        <v>27</v>
      </c>
      <c r="B3" s="198"/>
      <c r="C3" s="198"/>
      <c r="D3" s="214"/>
      <c r="E3" s="116"/>
      <c r="F3" s="116"/>
      <c r="G3" s="116"/>
      <c r="H3" s="116"/>
      <c r="I3" s="116"/>
      <c r="J3" s="116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219"/>
      <c r="AC3" s="219"/>
      <c r="AD3" s="219"/>
      <c r="AE3" s="219"/>
      <c r="AF3" s="220"/>
      <c r="AG3" s="227"/>
      <c r="AH3" s="228"/>
      <c r="AI3" s="228"/>
      <c r="AJ3" s="228"/>
      <c r="AK3" s="229"/>
    </row>
    <row r="4" spans="1:52" s="11" customFormat="1" ht="337.5" customHeight="1" thickBot="1" x14ac:dyDescent="0.35">
      <c r="A4" s="70" t="s">
        <v>2</v>
      </c>
      <c r="B4" s="95" t="s">
        <v>3</v>
      </c>
      <c r="C4" s="72" t="s">
        <v>4</v>
      </c>
      <c r="D4" s="72" t="s">
        <v>5</v>
      </c>
      <c r="E4" s="66" t="s">
        <v>72</v>
      </c>
      <c r="F4" s="66" t="s">
        <v>114</v>
      </c>
      <c r="G4" s="66" t="s">
        <v>115</v>
      </c>
      <c r="H4" s="134" t="s">
        <v>116</v>
      </c>
      <c r="I4" s="134" t="s">
        <v>73</v>
      </c>
      <c r="J4" s="135" t="s">
        <v>117</v>
      </c>
      <c r="K4" s="66" t="s">
        <v>151</v>
      </c>
      <c r="L4" s="66" t="s">
        <v>58</v>
      </c>
      <c r="M4" s="66" t="s">
        <v>153</v>
      </c>
      <c r="N4" s="135" t="s">
        <v>164</v>
      </c>
      <c r="O4" s="135" t="s">
        <v>165</v>
      </c>
      <c r="P4" s="135" t="s">
        <v>166</v>
      </c>
      <c r="Q4" s="66" t="s">
        <v>177</v>
      </c>
      <c r="R4" s="66" t="s">
        <v>178</v>
      </c>
      <c r="S4" s="66" t="s">
        <v>179</v>
      </c>
      <c r="T4" s="135" t="s">
        <v>180</v>
      </c>
      <c r="U4" s="135" t="s">
        <v>181</v>
      </c>
      <c r="V4" s="66" t="s">
        <v>202</v>
      </c>
      <c r="W4" s="135" t="s">
        <v>203</v>
      </c>
      <c r="X4" s="135" t="s">
        <v>204</v>
      </c>
      <c r="Y4" s="66" t="s">
        <v>205</v>
      </c>
      <c r="Z4" s="66" t="s">
        <v>206</v>
      </c>
      <c r="AA4" s="66" t="s">
        <v>207</v>
      </c>
      <c r="AB4" s="9" t="s">
        <v>36</v>
      </c>
      <c r="AC4" s="9" t="s">
        <v>37</v>
      </c>
      <c r="AD4" s="9" t="s">
        <v>56</v>
      </c>
      <c r="AE4" s="9" t="s">
        <v>57</v>
      </c>
      <c r="AF4" s="10" t="s">
        <v>7</v>
      </c>
      <c r="AG4" s="78" t="s">
        <v>8</v>
      </c>
      <c r="AH4" s="78" t="s">
        <v>9</v>
      </c>
      <c r="AI4" s="78" t="s">
        <v>10</v>
      </c>
      <c r="AJ4" s="78" t="s">
        <v>11</v>
      </c>
      <c r="AK4" s="78" t="s">
        <v>12</v>
      </c>
    </row>
    <row r="5" spans="1:52" s="11" customFormat="1" ht="38.25" customHeight="1" thickBot="1" x14ac:dyDescent="0.35">
      <c r="A5" s="12"/>
      <c r="B5" s="13" t="s">
        <v>13</v>
      </c>
      <c r="C5" s="12"/>
      <c r="D5" s="12"/>
      <c r="E5" s="118"/>
      <c r="F5" s="118"/>
      <c r="G5" s="118"/>
      <c r="H5" s="118"/>
      <c r="I5" s="119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32"/>
      <c r="AC5" s="161"/>
      <c r="AD5" s="161"/>
      <c r="AE5" s="161"/>
      <c r="AF5" s="121"/>
      <c r="AG5" s="17"/>
      <c r="AH5" s="17"/>
      <c r="AI5" s="17"/>
      <c r="AJ5" s="17"/>
      <c r="AK5" s="17"/>
    </row>
    <row r="6" spans="1:52" s="11" customFormat="1" ht="21" hidden="1" thickBot="1" x14ac:dyDescent="0.35">
      <c r="A6" s="122"/>
      <c r="B6" s="122" t="s">
        <v>29</v>
      </c>
      <c r="C6" s="122"/>
      <c r="D6" s="122"/>
      <c r="E6" s="133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3"/>
      <c r="AC6" s="123"/>
      <c r="AD6" s="123"/>
      <c r="AE6" s="123"/>
      <c r="AF6" s="122"/>
      <c r="AG6" s="17"/>
      <c r="AH6" s="17"/>
      <c r="AI6" s="17"/>
      <c r="AJ6" s="17"/>
      <c r="AK6" s="17"/>
    </row>
    <row r="7" spans="1:52" s="18" customFormat="1" ht="19.5" thickBot="1" x14ac:dyDescent="0.35">
      <c r="A7" s="19"/>
      <c r="B7" s="124" t="s">
        <v>16</v>
      </c>
      <c r="C7" s="40"/>
      <c r="D7" s="40"/>
      <c r="E7" s="107">
        <f t="shared" ref="E7:K7" si="0">AVERAGE(E8:E21)</f>
        <v>77.071428571428569</v>
      </c>
      <c r="F7" s="107">
        <f t="shared" si="0"/>
        <v>75.285714285714292</v>
      </c>
      <c r="G7" s="107">
        <f t="shared" si="0"/>
        <v>84.285714285714292</v>
      </c>
      <c r="H7" s="107">
        <f t="shared" si="0"/>
        <v>81.714285714285708</v>
      </c>
      <c r="I7" s="107">
        <f t="shared" si="0"/>
        <v>74.357142857142861</v>
      </c>
      <c r="J7" s="107">
        <f t="shared" si="0"/>
        <v>74.857142857142861</v>
      </c>
      <c r="K7" s="107">
        <f t="shared" si="0"/>
        <v>68.357142857142861</v>
      </c>
      <c r="L7" s="107"/>
      <c r="M7" s="107">
        <f>AVERAGE(M8:M21)</f>
        <v>72.857142857142861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>
        <f>AVERAGE(AA8:AA21)</f>
        <v>84.785714285714292</v>
      </c>
      <c r="AB7" s="107">
        <f>AVERAGE(AB8:AB21)</f>
        <v>77.928571428571431</v>
      </c>
      <c r="AC7" s="107">
        <f>AVERAGE(AC8:AC21)</f>
        <v>74.761904761904745</v>
      </c>
      <c r="AD7" s="107"/>
      <c r="AE7" s="107"/>
      <c r="AF7" s="107">
        <f>AVERAGE(AF8:AF21)</f>
        <v>78.869565217391326</v>
      </c>
      <c r="AG7" s="17"/>
      <c r="AH7" s="17"/>
      <c r="AI7" s="17"/>
      <c r="AJ7" s="17"/>
      <c r="AK7" s="17"/>
      <c r="AR7" s="185" t="s">
        <v>216</v>
      </c>
      <c r="AS7" s="185" t="s">
        <v>217</v>
      </c>
      <c r="AT7" s="185" t="s">
        <v>218</v>
      </c>
      <c r="AU7" s="185" t="s">
        <v>219</v>
      </c>
      <c r="AV7" s="185" t="s">
        <v>220</v>
      </c>
      <c r="AX7" s="186" t="s">
        <v>221</v>
      </c>
      <c r="AY7" s="186" t="s">
        <v>222</v>
      </c>
      <c r="AZ7" s="186" t="s">
        <v>223</v>
      </c>
    </row>
    <row r="8" spans="1:52" s="20" customFormat="1" ht="18" customHeight="1" x14ac:dyDescent="0.25">
      <c r="A8" s="125">
        <v>2</v>
      </c>
      <c r="B8" s="126" t="s">
        <v>100</v>
      </c>
      <c r="C8" s="127" t="s">
        <v>71</v>
      </c>
      <c r="D8" s="128" t="s">
        <v>82</v>
      </c>
      <c r="E8" s="129">
        <v>62</v>
      </c>
      <c r="F8" s="129">
        <v>61</v>
      </c>
      <c r="G8" s="129">
        <v>85</v>
      </c>
      <c r="H8" s="129">
        <v>64</v>
      </c>
      <c r="I8" s="129">
        <v>60</v>
      </c>
      <c r="J8" s="129">
        <v>65</v>
      </c>
      <c r="K8" s="129">
        <v>61</v>
      </c>
      <c r="L8" s="129">
        <v>62</v>
      </c>
      <c r="M8" s="129">
        <v>75</v>
      </c>
      <c r="N8" s="129">
        <v>77</v>
      </c>
      <c r="O8" s="129">
        <v>62</v>
      </c>
      <c r="P8" s="129">
        <v>68</v>
      </c>
      <c r="Q8" s="129">
        <v>60</v>
      </c>
      <c r="R8" s="129">
        <v>64</v>
      </c>
      <c r="S8" s="129">
        <v>90</v>
      </c>
      <c r="T8" s="129">
        <v>97</v>
      </c>
      <c r="U8" s="129">
        <v>60</v>
      </c>
      <c r="V8" s="129">
        <v>60</v>
      </c>
      <c r="W8" s="129">
        <v>71</v>
      </c>
      <c r="X8" s="129">
        <v>82</v>
      </c>
      <c r="Y8" s="129">
        <v>82</v>
      </c>
      <c r="Z8" s="129">
        <v>80</v>
      </c>
      <c r="AA8" s="129">
        <v>75</v>
      </c>
      <c r="AB8" s="36">
        <f t="shared" ref="AB8:AB21" si="1">IF(COUNTIF(E8:J8,"&gt;59")=COUNTA(E8:J8),(IF(COUNTA(E8:J8&gt;0),SUM(E8:J8)/COUNT(E8:J8),"св")),"Нет п/оц.")</f>
        <v>66.166666666666671</v>
      </c>
      <c r="AC8" s="36">
        <f t="shared" ref="AC8:AC21" si="2">IF(COUNTIF(K8:P8,"&gt;59")=COUNTA(K8:P8),(IF(COUNTA(K8:P8&gt;0),SUM(K8:P8)/COUNT(K8:P8),"св")),"Нет п/оц.")</f>
        <v>67.5</v>
      </c>
      <c r="AD8" s="36">
        <f t="shared" ref="AD8:AD21" si="3">IF(COUNTIF(Q8:U8,"&gt;59")=COUNTA(Q8:U8),(IF(COUNTA(Q8:U8&gt;0),SUM(Q8:U8)/COUNT(Q8:U8),"св")),"Нет п/оц.")</f>
        <v>74.2</v>
      </c>
      <c r="AE8" s="36">
        <f t="shared" ref="AE8:AE21" si="4">IF(COUNTIF(V8:AA8,"&gt;59")=COUNTA(V8:AA8),(IF(COUNTA(V8:AA8&gt;0),SUM(V8:AA8)/COUNT(V8:AA8),"св")),"Нет п/оц.")</f>
        <v>75</v>
      </c>
      <c r="AF8" s="130">
        <f t="shared" ref="AF8:AF21" si="5">IF(COUNTIF(E8:AA8,"&gt;59")=COUNTA(E8:AA8),(IF(COUNTA(E8:AA8&gt;0),SUM(E8:AA8)/COUNT(E8:AA8),"св")),"Нет п/оц.")</f>
        <v>70.565217391304344</v>
      </c>
      <c r="AG8" s="22">
        <f t="shared" ref="AG8:AG21" si="6">COUNTIF(E8:AA8,"&gt;=90")</f>
        <v>2</v>
      </c>
      <c r="AH8" s="22">
        <f t="shared" ref="AH8:AH21" si="7">COUNTIFS(E8:AA8,"&gt;=74",E8:AA8,"&lt;90")</f>
        <v>7</v>
      </c>
      <c r="AI8" s="22">
        <f t="shared" ref="AI8:AI21" si="8">COUNTIFS(E8:AA8,"&gt;=60",E8:AA8,"&lt;74")</f>
        <v>14</v>
      </c>
      <c r="AJ8" s="22">
        <f t="shared" ref="AJ8:AJ21" si="9">AI8+AH8+AG8</f>
        <v>23</v>
      </c>
      <c r="AK8" s="23">
        <f t="shared" ref="AK8:AK21" si="10">AG8/AJ8*100</f>
        <v>8.695652173913043</v>
      </c>
      <c r="AR8" s="187">
        <f>COUNTIF(E8:AA8,"&gt;=90")/COUNT(E8:AA8)*100</f>
        <v>8.695652173913043</v>
      </c>
      <c r="AS8" s="187">
        <f>(COUNTIF(E8:AA8,"&gt;=82")-COUNTIF(E8:AA8,"&gt;=90"))/COUNT(E8:AA8)*100</f>
        <v>13.043478260869565</v>
      </c>
      <c r="AT8" s="187">
        <f>(COUNTIF(E8:AA8,"&gt;=74")-COUNTIF(E8:AA8,"&gt;=82"))/COUNT(E8:AA8)*100</f>
        <v>17.391304347826086</v>
      </c>
      <c r="AU8" s="187">
        <f>(COUNTIF(E8:AA8,"&gt;=64")-COUNTIF(E8:AA8,"&gt;=74"))/(COUNT(E8:AA8))*100</f>
        <v>21.739130434782609</v>
      </c>
      <c r="AV8" s="187">
        <f>(COUNTIF(E8:AA8,"&gt;=60")-COUNTIF(E8:AA8,"&gt;=64"))/(COUNT(E8:AA8))*100</f>
        <v>39.130434782608695</v>
      </c>
      <c r="AX8" s="20">
        <f>AG8/$AJ8</f>
        <v>8.6956521739130432E-2</v>
      </c>
      <c r="AY8" s="20">
        <f t="shared" ref="AY8:AZ8" si="11">AH8/$AJ8</f>
        <v>0.30434782608695654</v>
      </c>
      <c r="AZ8" s="20">
        <f t="shared" si="11"/>
        <v>0.60869565217391308</v>
      </c>
    </row>
    <row r="9" spans="1:52" s="20" customFormat="1" ht="18" customHeight="1" x14ac:dyDescent="0.25">
      <c r="A9" s="125">
        <v>3</v>
      </c>
      <c r="B9" s="126" t="s">
        <v>101</v>
      </c>
      <c r="C9" s="127" t="s">
        <v>71</v>
      </c>
      <c r="D9" s="128" t="s">
        <v>82</v>
      </c>
      <c r="E9" s="129">
        <v>73</v>
      </c>
      <c r="F9" s="129">
        <v>64</v>
      </c>
      <c r="G9" s="129">
        <v>70</v>
      </c>
      <c r="H9" s="129">
        <v>82</v>
      </c>
      <c r="I9" s="129">
        <v>60</v>
      </c>
      <c r="J9" s="129">
        <v>65</v>
      </c>
      <c r="K9" s="129">
        <v>60</v>
      </c>
      <c r="L9" s="129">
        <v>60</v>
      </c>
      <c r="M9" s="129">
        <v>60</v>
      </c>
      <c r="N9" s="129">
        <v>60</v>
      </c>
      <c r="O9" s="129">
        <v>60</v>
      </c>
      <c r="P9" s="129">
        <v>85</v>
      </c>
      <c r="Q9" s="129">
        <v>60</v>
      </c>
      <c r="R9" s="129">
        <v>61</v>
      </c>
      <c r="S9" s="129">
        <v>90</v>
      </c>
      <c r="T9" s="129">
        <v>60</v>
      </c>
      <c r="U9" s="129">
        <v>60</v>
      </c>
      <c r="V9" s="129">
        <v>64</v>
      </c>
      <c r="W9" s="129">
        <v>70</v>
      </c>
      <c r="X9" s="129">
        <v>95</v>
      </c>
      <c r="Y9" s="129">
        <v>92</v>
      </c>
      <c r="Z9" s="129">
        <v>85</v>
      </c>
      <c r="AA9" s="129">
        <v>81</v>
      </c>
      <c r="AB9" s="36">
        <f t="shared" si="1"/>
        <v>69</v>
      </c>
      <c r="AC9" s="36">
        <f t="shared" si="2"/>
        <v>64.166666666666671</v>
      </c>
      <c r="AD9" s="36">
        <f t="shared" si="3"/>
        <v>66.2</v>
      </c>
      <c r="AE9" s="36">
        <f t="shared" si="4"/>
        <v>81.166666666666671</v>
      </c>
      <c r="AF9" s="130">
        <f t="shared" si="5"/>
        <v>70.304347826086953</v>
      </c>
      <c r="AG9" s="22">
        <f t="shared" si="6"/>
        <v>3</v>
      </c>
      <c r="AH9" s="22">
        <f t="shared" si="7"/>
        <v>4</v>
      </c>
      <c r="AI9" s="22">
        <f t="shared" si="8"/>
        <v>16</v>
      </c>
      <c r="AJ9" s="22">
        <f t="shared" si="9"/>
        <v>23</v>
      </c>
      <c r="AK9" s="23">
        <f t="shared" si="10"/>
        <v>13.043478260869565</v>
      </c>
      <c r="AR9" s="187">
        <f t="shared" ref="AR9:AR21" si="12">COUNTIF(E9:AA9,"&gt;=90")/COUNT(E9:AA9)*100</f>
        <v>13.043478260869565</v>
      </c>
      <c r="AS9" s="187">
        <f t="shared" ref="AS9:AS21" si="13">(COUNTIF(E9:AA9,"&gt;=82")-COUNTIF(E9:AA9,"&gt;=90"))/COUNT(E9:AA9)*100</f>
        <v>13.043478260869565</v>
      </c>
      <c r="AT9" s="187">
        <f t="shared" ref="AT9:AT21" si="14">(COUNTIF(E9:AA9,"&gt;=74")-COUNTIF(E9:AA9,"&gt;=82"))/COUNT(E9:AA9)*100</f>
        <v>4.3478260869565215</v>
      </c>
      <c r="AU9" s="187">
        <f t="shared" ref="AU9:AU21" si="15">(COUNTIF(E9:AA9,"&gt;=64")-COUNTIF(E9:AA9,"&gt;=74"))/(COUNT(E9:AA9))*100</f>
        <v>26.086956521739129</v>
      </c>
      <c r="AV9" s="187">
        <f t="shared" ref="AV9:AV21" si="16">(COUNTIF(E9:AA9,"&gt;=60")-COUNTIF(E9:AA9,"&gt;=64"))/(COUNT(E9:AA9))*100</f>
        <v>43.478260869565219</v>
      </c>
      <c r="AX9" s="20">
        <f t="shared" ref="AX9:AX21" si="17">AG9/$AJ9</f>
        <v>0.13043478260869565</v>
      </c>
      <c r="AY9" s="20">
        <f t="shared" ref="AY9:AY21" si="18">AH9/$AJ9</f>
        <v>0.17391304347826086</v>
      </c>
      <c r="AZ9" s="20">
        <f t="shared" ref="AZ9:AZ21" si="19">AI9/$AJ9</f>
        <v>0.69565217391304346</v>
      </c>
    </row>
    <row r="10" spans="1:52" s="43" customFormat="1" ht="18" customHeight="1" x14ac:dyDescent="0.25">
      <c r="A10" s="125">
        <v>5</v>
      </c>
      <c r="B10" s="126" t="s">
        <v>102</v>
      </c>
      <c r="C10" s="127" t="s">
        <v>71</v>
      </c>
      <c r="D10" s="128" t="s">
        <v>82</v>
      </c>
      <c r="E10" s="129">
        <v>84</v>
      </c>
      <c r="F10" s="129">
        <v>66</v>
      </c>
      <c r="G10" s="129">
        <v>80</v>
      </c>
      <c r="H10" s="129">
        <v>79</v>
      </c>
      <c r="I10" s="129">
        <v>61</v>
      </c>
      <c r="J10" s="129">
        <v>75</v>
      </c>
      <c r="K10" s="129">
        <v>60</v>
      </c>
      <c r="L10" s="129">
        <v>70</v>
      </c>
      <c r="M10" s="129">
        <v>60</v>
      </c>
      <c r="N10" s="129">
        <v>60</v>
      </c>
      <c r="O10" s="129">
        <v>60</v>
      </c>
      <c r="P10" s="129">
        <v>60</v>
      </c>
      <c r="Q10" s="129">
        <v>60</v>
      </c>
      <c r="R10" s="129">
        <v>63</v>
      </c>
      <c r="S10" s="129">
        <v>74</v>
      </c>
      <c r="T10" s="129">
        <v>68</v>
      </c>
      <c r="U10" s="129">
        <v>60</v>
      </c>
      <c r="V10" s="129">
        <v>60</v>
      </c>
      <c r="W10" s="129">
        <v>70</v>
      </c>
      <c r="X10" s="129">
        <v>94</v>
      </c>
      <c r="Y10" s="129">
        <v>74</v>
      </c>
      <c r="Z10" s="129">
        <v>60</v>
      </c>
      <c r="AA10" s="129">
        <v>80</v>
      </c>
      <c r="AB10" s="36">
        <f t="shared" si="1"/>
        <v>74.166666666666671</v>
      </c>
      <c r="AC10" s="36">
        <f t="shared" si="2"/>
        <v>61.666666666666664</v>
      </c>
      <c r="AD10" s="36">
        <f t="shared" si="3"/>
        <v>65</v>
      </c>
      <c r="AE10" s="36">
        <f t="shared" si="4"/>
        <v>73</v>
      </c>
      <c r="AF10" s="130">
        <f t="shared" si="5"/>
        <v>68.608695652173907</v>
      </c>
      <c r="AG10" s="22">
        <f t="shared" si="6"/>
        <v>1</v>
      </c>
      <c r="AH10" s="22">
        <f t="shared" si="7"/>
        <v>7</v>
      </c>
      <c r="AI10" s="22">
        <f t="shared" si="8"/>
        <v>15</v>
      </c>
      <c r="AJ10" s="22">
        <f t="shared" si="9"/>
        <v>23</v>
      </c>
      <c r="AK10" s="23">
        <f t="shared" si="10"/>
        <v>4.3478260869565215</v>
      </c>
      <c r="AR10" s="187">
        <f t="shared" si="12"/>
        <v>4.3478260869565215</v>
      </c>
      <c r="AS10" s="187">
        <f t="shared" si="13"/>
        <v>4.3478260869565215</v>
      </c>
      <c r="AT10" s="187">
        <f t="shared" si="14"/>
        <v>26.086956521739129</v>
      </c>
      <c r="AU10" s="187">
        <f t="shared" si="15"/>
        <v>17.391304347826086</v>
      </c>
      <c r="AV10" s="187">
        <f t="shared" si="16"/>
        <v>47.826086956521742</v>
      </c>
      <c r="AW10" s="20"/>
      <c r="AX10" s="20">
        <f t="shared" si="17"/>
        <v>4.3478260869565216E-2</v>
      </c>
      <c r="AY10" s="20">
        <f t="shared" si="18"/>
        <v>0.30434782608695654</v>
      </c>
      <c r="AZ10" s="20">
        <f t="shared" si="19"/>
        <v>0.65217391304347827</v>
      </c>
    </row>
    <row r="11" spans="1:52" ht="18" customHeight="1" x14ac:dyDescent="0.25">
      <c r="A11" s="125">
        <v>6</v>
      </c>
      <c r="B11" s="126" t="s">
        <v>103</v>
      </c>
      <c r="C11" s="131" t="s">
        <v>71</v>
      </c>
      <c r="D11" s="128" t="s">
        <v>82</v>
      </c>
      <c r="E11" s="129">
        <v>72</v>
      </c>
      <c r="F11" s="129">
        <v>64</v>
      </c>
      <c r="G11" s="129">
        <v>60</v>
      </c>
      <c r="H11" s="129">
        <v>63</v>
      </c>
      <c r="I11" s="129">
        <v>60</v>
      </c>
      <c r="J11" s="129">
        <v>67</v>
      </c>
      <c r="K11" s="129">
        <v>60</v>
      </c>
      <c r="L11" s="129">
        <v>60</v>
      </c>
      <c r="M11" s="129">
        <v>60</v>
      </c>
      <c r="N11" s="129">
        <v>60</v>
      </c>
      <c r="O11" s="129">
        <v>60</v>
      </c>
      <c r="P11" s="129">
        <v>60</v>
      </c>
      <c r="Q11" s="129">
        <v>60</v>
      </c>
      <c r="R11" s="129">
        <v>60</v>
      </c>
      <c r="S11" s="129">
        <v>60</v>
      </c>
      <c r="T11" s="129">
        <v>60</v>
      </c>
      <c r="U11" s="129">
        <v>60</v>
      </c>
      <c r="V11" s="129">
        <v>74</v>
      </c>
      <c r="W11" s="129">
        <v>60</v>
      </c>
      <c r="X11" s="129">
        <v>75</v>
      </c>
      <c r="Y11" s="129">
        <v>74</v>
      </c>
      <c r="Z11" s="129">
        <v>90</v>
      </c>
      <c r="AA11" s="129">
        <v>80</v>
      </c>
      <c r="AB11" s="36">
        <f t="shared" si="1"/>
        <v>64.333333333333329</v>
      </c>
      <c r="AC11" s="36">
        <f t="shared" si="2"/>
        <v>60</v>
      </c>
      <c r="AD11" s="36">
        <f t="shared" si="3"/>
        <v>60</v>
      </c>
      <c r="AE11" s="36">
        <f t="shared" si="4"/>
        <v>75.5</v>
      </c>
      <c r="AF11" s="130">
        <f t="shared" si="5"/>
        <v>65.173913043478265</v>
      </c>
      <c r="AG11" s="22">
        <f t="shared" si="6"/>
        <v>1</v>
      </c>
      <c r="AH11" s="22">
        <f t="shared" si="7"/>
        <v>4</v>
      </c>
      <c r="AI11" s="22">
        <f t="shared" si="8"/>
        <v>18</v>
      </c>
      <c r="AJ11" s="22">
        <f t="shared" si="9"/>
        <v>23</v>
      </c>
      <c r="AK11" s="23">
        <f t="shared" si="10"/>
        <v>4.3478260869565215</v>
      </c>
      <c r="AR11" s="187">
        <f t="shared" si="12"/>
        <v>4.3478260869565215</v>
      </c>
      <c r="AS11" s="187">
        <f t="shared" si="13"/>
        <v>0</v>
      </c>
      <c r="AT11" s="187">
        <f t="shared" si="14"/>
        <v>17.391304347826086</v>
      </c>
      <c r="AU11" s="187">
        <f t="shared" si="15"/>
        <v>13.043478260869565</v>
      </c>
      <c r="AV11" s="187">
        <f t="shared" si="16"/>
        <v>65.217391304347828</v>
      </c>
      <c r="AW11" s="20"/>
      <c r="AX11" s="20">
        <f t="shared" si="17"/>
        <v>4.3478260869565216E-2</v>
      </c>
      <c r="AY11" s="20">
        <f t="shared" si="18"/>
        <v>0.17391304347826086</v>
      </c>
      <c r="AZ11" s="20">
        <f t="shared" si="19"/>
        <v>0.78260869565217395</v>
      </c>
    </row>
    <row r="12" spans="1:52" ht="18" customHeight="1" x14ac:dyDescent="0.25">
      <c r="A12" s="125"/>
      <c r="B12" s="126" t="s">
        <v>104</v>
      </c>
      <c r="C12" s="131" t="s">
        <v>71</v>
      </c>
      <c r="D12" s="128" t="s">
        <v>82</v>
      </c>
      <c r="E12" s="129">
        <v>73</v>
      </c>
      <c r="F12" s="129">
        <v>70</v>
      </c>
      <c r="G12" s="129">
        <v>75</v>
      </c>
      <c r="H12" s="129">
        <v>72</v>
      </c>
      <c r="I12" s="129">
        <v>74</v>
      </c>
      <c r="J12" s="129">
        <v>62</v>
      </c>
      <c r="K12" s="129">
        <v>60</v>
      </c>
      <c r="L12" s="129">
        <v>70</v>
      </c>
      <c r="M12" s="129">
        <v>60</v>
      </c>
      <c r="N12" s="129">
        <v>60</v>
      </c>
      <c r="O12" s="129">
        <v>68</v>
      </c>
      <c r="P12" s="129">
        <v>99</v>
      </c>
      <c r="Q12" s="129">
        <v>90</v>
      </c>
      <c r="R12" s="129">
        <v>75</v>
      </c>
      <c r="S12" s="129">
        <v>76</v>
      </c>
      <c r="T12" s="129">
        <v>60</v>
      </c>
      <c r="U12" s="129">
        <v>60</v>
      </c>
      <c r="V12" s="129">
        <v>65</v>
      </c>
      <c r="W12" s="129">
        <v>70</v>
      </c>
      <c r="X12" s="129">
        <v>67</v>
      </c>
      <c r="Y12" s="129">
        <v>90</v>
      </c>
      <c r="Z12" s="129">
        <v>76</v>
      </c>
      <c r="AA12" s="129">
        <v>75</v>
      </c>
      <c r="AB12" s="36">
        <f t="shared" si="1"/>
        <v>71</v>
      </c>
      <c r="AC12" s="36">
        <f t="shared" si="2"/>
        <v>69.5</v>
      </c>
      <c r="AD12" s="36">
        <f t="shared" si="3"/>
        <v>72.2</v>
      </c>
      <c r="AE12" s="36">
        <f t="shared" si="4"/>
        <v>73.833333333333329</v>
      </c>
      <c r="AF12" s="130">
        <f t="shared" si="5"/>
        <v>71.608695652173907</v>
      </c>
      <c r="AG12" s="22">
        <f t="shared" si="6"/>
        <v>3</v>
      </c>
      <c r="AH12" s="22">
        <f t="shared" si="7"/>
        <v>6</v>
      </c>
      <c r="AI12" s="22">
        <f t="shared" si="8"/>
        <v>14</v>
      </c>
      <c r="AJ12" s="22">
        <f t="shared" si="9"/>
        <v>23</v>
      </c>
      <c r="AK12" s="23">
        <f t="shared" si="10"/>
        <v>13.043478260869565</v>
      </c>
      <c r="AR12" s="187">
        <f t="shared" si="12"/>
        <v>13.043478260869565</v>
      </c>
      <c r="AS12" s="187">
        <f t="shared" si="13"/>
        <v>0</v>
      </c>
      <c r="AT12" s="187">
        <f t="shared" si="14"/>
        <v>26.086956521739129</v>
      </c>
      <c r="AU12" s="187">
        <f t="shared" si="15"/>
        <v>34.782608695652172</v>
      </c>
      <c r="AV12" s="187">
        <f t="shared" si="16"/>
        <v>26.086956521739129</v>
      </c>
      <c r="AW12" s="20"/>
      <c r="AX12" s="20">
        <f t="shared" si="17"/>
        <v>0.13043478260869565</v>
      </c>
      <c r="AY12" s="20">
        <f t="shared" si="18"/>
        <v>0.2608695652173913</v>
      </c>
      <c r="AZ12" s="20">
        <f t="shared" si="19"/>
        <v>0.60869565217391308</v>
      </c>
    </row>
    <row r="13" spans="1:52" ht="18" customHeight="1" x14ac:dyDescent="0.25">
      <c r="A13" s="125"/>
      <c r="B13" s="126" t="s">
        <v>105</v>
      </c>
      <c r="C13" s="131"/>
      <c r="D13" s="128" t="s">
        <v>82</v>
      </c>
      <c r="E13" s="129">
        <v>98</v>
      </c>
      <c r="F13" s="129">
        <v>94</v>
      </c>
      <c r="G13" s="129">
        <v>100</v>
      </c>
      <c r="H13" s="129">
        <v>96</v>
      </c>
      <c r="I13" s="129">
        <v>94</v>
      </c>
      <c r="J13" s="129">
        <v>93</v>
      </c>
      <c r="K13" s="129">
        <v>90</v>
      </c>
      <c r="L13" s="129">
        <v>90</v>
      </c>
      <c r="M13" s="129">
        <v>99</v>
      </c>
      <c r="N13" s="129">
        <v>94</v>
      </c>
      <c r="O13" s="129">
        <v>96</v>
      </c>
      <c r="P13" s="129">
        <v>97</v>
      </c>
      <c r="Q13" s="129">
        <v>99</v>
      </c>
      <c r="R13" s="129">
        <v>97</v>
      </c>
      <c r="S13" s="129">
        <v>97</v>
      </c>
      <c r="T13" s="129">
        <v>99</v>
      </c>
      <c r="U13" s="129">
        <v>100</v>
      </c>
      <c r="V13" s="129">
        <v>95</v>
      </c>
      <c r="W13" s="129">
        <v>100</v>
      </c>
      <c r="X13" s="129">
        <v>94</v>
      </c>
      <c r="Y13" s="129">
        <v>95</v>
      </c>
      <c r="Z13" s="129">
        <v>95</v>
      </c>
      <c r="AA13" s="129">
        <v>96</v>
      </c>
      <c r="AB13" s="36">
        <f t="shared" si="1"/>
        <v>95.833333333333329</v>
      </c>
      <c r="AC13" s="36">
        <f t="shared" si="2"/>
        <v>94.333333333333329</v>
      </c>
      <c r="AD13" s="36">
        <f t="shared" si="3"/>
        <v>98.4</v>
      </c>
      <c r="AE13" s="36">
        <f t="shared" si="4"/>
        <v>95.833333333333329</v>
      </c>
      <c r="AF13" s="130">
        <f t="shared" si="5"/>
        <v>96</v>
      </c>
      <c r="AG13" s="22">
        <f t="shared" si="6"/>
        <v>23</v>
      </c>
      <c r="AH13" s="22">
        <f t="shared" si="7"/>
        <v>0</v>
      </c>
      <c r="AI13" s="22">
        <f t="shared" si="8"/>
        <v>0</v>
      </c>
      <c r="AJ13" s="22">
        <f t="shared" si="9"/>
        <v>23</v>
      </c>
      <c r="AK13" s="23">
        <f t="shared" si="10"/>
        <v>100</v>
      </c>
      <c r="AR13" s="187">
        <f t="shared" si="12"/>
        <v>100</v>
      </c>
      <c r="AS13" s="187">
        <f t="shared" si="13"/>
        <v>0</v>
      </c>
      <c r="AT13" s="187">
        <f t="shared" si="14"/>
        <v>0</v>
      </c>
      <c r="AU13" s="187">
        <f t="shared" si="15"/>
        <v>0</v>
      </c>
      <c r="AV13" s="187">
        <f t="shared" si="16"/>
        <v>0</v>
      </c>
      <c r="AW13" s="20"/>
      <c r="AX13" s="20">
        <f t="shared" si="17"/>
        <v>1</v>
      </c>
      <c r="AY13" s="20">
        <f t="shared" si="18"/>
        <v>0</v>
      </c>
      <c r="AZ13" s="20">
        <f t="shared" si="19"/>
        <v>0</v>
      </c>
    </row>
    <row r="14" spans="1:52" ht="18" customHeight="1" x14ac:dyDescent="0.25">
      <c r="A14" s="125"/>
      <c r="B14" s="126" t="s">
        <v>106</v>
      </c>
      <c r="C14" s="131"/>
      <c r="D14" s="128" t="s">
        <v>82</v>
      </c>
      <c r="E14" s="129">
        <v>85</v>
      </c>
      <c r="F14" s="129">
        <v>84</v>
      </c>
      <c r="G14" s="129">
        <v>100</v>
      </c>
      <c r="H14" s="129">
        <v>86</v>
      </c>
      <c r="I14" s="129">
        <v>74</v>
      </c>
      <c r="J14" s="129">
        <v>91</v>
      </c>
      <c r="K14" s="129">
        <v>84</v>
      </c>
      <c r="L14" s="129">
        <v>75</v>
      </c>
      <c r="M14" s="129">
        <v>91</v>
      </c>
      <c r="N14" s="129">
        <v>82</v>
      </c>
      <c r="O14" s="129">
        <v>91</v>
      </c>
      <c r="P14" s="129">
        <v>92</v>
      </c>
      <c r="Q14" s="129">
        <v>88</v>
      </c>
      <c r="R14" s="129">
        <v>92</v>
      </c>
      <c r="S14" s="129">
        <v>85</v>
      </c>
      <c r="T14" s="129">
        <v>87</v>
      </c>
      <c r="U14" s="129">
        <v>82</v>
      </c>
      <c r="V14" s="129">
        <v>84</v>
      </c>
      <c r="W14" s="129">
        <v>100</v>
      </c>
      <c r="X14" s="129">
        <v>90</v>
      </c>
      <c r="Y14" s="129">
        <v>95</v>
      </c>
      <c r="Z14" s="129">
        <v>76</v>
      </c>
      <c r="AA14" s="129">
        <v>92</v>
      </c>
      <c r="AB14" s="36">
        <f t="shared" si="1"/>
        <v>86.666666666666671</v>
      </c>
      <c r="AC14" s="36">
        <f t="shared" si="2"/>
        <v>85.833333333333329</v>
      </c>
      <c r="AD14" s="36">
        <f t="shared" si="3"/>
        <v>86.8</v>
      </c>
      <c r="AE14" s="36">
        <f t="shared" si="4"/>
        <v>89.5</v>
      </c>
      <c r="AF14" s="130">
        <f t="shared" si="5"/>
        <v>87.217391304347828</v>
      </c>
      <c r="AG14" s="22">
        <f t="shared" si="6"/>
        <v>10</v>
      </c>
      <c r="AH14" s="22">
        <f t="shared" si="7"/>
        <v>13</v>
      </c>
      <c r="AI14" s="22">
        <f t="shared" si="8"/>
        <v>0</v>
      </c>
      <c r="AJ14" s="22">
        <f t="shared" si="9"/>
        <v>23</v>
      </c>
      <c r="AK14" s="23">
        <f t="shared" si="10"/>
        <v>43.478260869565219</v>
      </c>
      <c r="AR14" s="187">
        <f t="shared" si="12"/>
        <v>43.478260869565219</v>
      </c>
      <c r="AS14" s="187">
        <f t="shared" si="13"/>
        <v>43.478260869565219</v>
      </c>
      <c r="AT14" s="187">
        <f t="shared" si="14"/>
        <v>13.043478260869565</v>
      </c>
      <c r="AU14" s="187">
        <f t="shared" si="15"/>
        <v>0</v>
      </c>
      <c r="AV14" s="187">
        <f t="shared" si="16"/>
        <v>0</v>
      </c>
      <c r="AW14" s="20"/>
      <c r="AX14" s="20">
        <f t="shared" si="17"/>
        <v>0.43478260869565216</v>
      </c>
      <c r="AY14" s="20">
        <f t="shared" si="18"/>
        <v>0.56521739130434778</v>
      </c>
      <c r="AZ14" s="20">
        <f t="shared" si="19"/>
        <v>0</v>
      </c>
    </row>
    <row r="15" spans="1:52" ht="18" customHeight="1" x14ac:dyDescent="0.25">
      <c r="A15" s="125"/>
      <c r="B15" s="126" t="s">
        <v>107</v>
      </c>
      <c r="C15" s="131"/>
      <c r="D15" s="128" t="s">
        <v>82</v>
      </c>
      <c r="E15" s="129">
        <v>100</v>
      </c>
      <c r="F15" s="129">
        <v>95</v>
      </c>
      <c r="G15" s="129">
        <v>100</v>
      </c>
      <c r="H15" s="129">
        <v>96</v>
      </c>
      <c r="I15" s="129">
        <v>98</v>
      </c>
      <c r="J15" s="129">
        <v>94</v>
      </c>
      <c r="K15" s="129">
        <v>83</v>
      </c>
      <c r="L15" s="129">
        <v>90</v>
      </c>
      <c r="M15" s="129">
        <v>85</v>
      </c>
      <c r="N15" s="129">
        <v>91</v>
      </c>
      <c r="O15" s="129">
        <v>82</v>
      </c>
      <c r="P15" s="129">
        <v>97</v>
      </c>
      <c r="Q15" s="129">
        <v>97</v>
      </c>
      <c r="R15" s="129">
        <v>95</v>
      </c>
      <c r="S15" s="129">
        <v>93</v>
      </c>
      <c r="T15" s="129">
        <v>99</v>
      </c>
      <c r="U15" s="129">
        <v>100</v>
      </c>
      <c r="V15" s="129">
        <v>92</v>
      </c>
      <c r="W15" s="129">
        <v>100</v>
      </c>
      <c r="X15" s="129">
        <v>96</v>
      </c>
      <c r="Y15" s="129">
        <v>95</v>
      </c>
      <c r="Z15" s="129">
        <v>95</v>
      </c>
      <c r="AA15" s="129">
        <v>92</v>
      </c>
      <c r="AB15" s="36">
        <f t="shared" si="1"/>
        <v>97.166666666666671</v>
      </c>
      <c r="AC15" s="36">
        <f t="shared" si="2"/>
        <v>88</v>
      </c>
      <c r="AD15" s="36">
        <f t="shared" si="3"/>
        <v>96.8</v>
      </c>
      <c r="AE15" s="36">
        <f t="shared" si="4"/>
        <v>95</v>
      </c>
      <c r="AF15" s="130">
        <f t="shared" si="5"/>
        <v>94.130434782608702</v>
      </c>
      <c r="AG15" s="22">
        <f t="shared" si="6"/>
        <v>20</v>
      </c>
      <c r="AH15" s="22">
        <f t="shared" si="7"/>
        <v>3</v>
      </c>
      <c r="AI15" s="22">
        <f t="shared" si="8"/>
        <v>0</v>
      </c>
      <c r="AJ15" s="22">
        <f t="shared" si="9"/>
        <v>23</v>
      </c>
      <c r="AK15" s="23">
        <f t="shared" si="10"/>
        <v>86.956521739130437</v>
      </c>
      <c r="AR15" s="187">
        <f t="shared" si="12"/>
        <v>86.956521739130437</v>
      </c>
      <c r="AS15" s="187">
        <f t="shared" si="13"/>
        <v>13.043478260869565</v>
      </c>
      <c r="AT15" s="187">
        <f t="shared" si="14"/>
        <v>0</v>
      </c>
      <c r="AU15" s="187">
        <f t="shared" si="15"/>
        <v>0</v>
      </c>
      <c r="AV15" s="187">
        <f t="shared" si="16"/>
        <v>0</v>
      </c>
      <c r="AW15" s="20"/>
      <c r="AX15" s="20">
        <f t="shared" si="17"/>
        <v>0.86956521739130432</v>
      </c>
      <c r="AY15" s="20">
        <f t="shared" si="18"/>
        <v>0.13043478260869565</v>
      </c>
      <c r="AZ15" s="20">
        <f t="shared" si="19"/>
        <v>0</v>
      </c>
    </row>
    <row r="16" spans="1:52" ht="18" customHeight="1" x14ac:dyDescent="0.25">
      <c r="A16" s="125"/>
      <c r="B16" s="126" t="s">
        <v>108</v>
      </c>
      <c r="C16" s="131" t="s">
        <v>71</v>
      </c>
      <c r="D16" s="128" t="s">
        <v>82</v>
      </c>
      <c r="E16" s="129">
        <v>60</v>
      </c>
      <c r="F16" s="129">
        <v>60</v>
      </c>
      <c r="G16" s="129">
        <v>90</v>
      </c>
      <c r="H16" s="129">
        <v>82</v>
      </c>
      <c r="I16" s="129">
        <v>74</v>
      </c>
      <c r="J16" s="129">
        <v>76</v>
      </c>
      <c r="K16" s="129">
        <v>60</v>
      </c>
      <c r="L16" s="129">
        <v>82</v>
      </c>
      <c r="M16" s="129">
        <v>75</v>
      </c>
      <c r="N16" s="129">
        <v>60</v>
      </c>
      <c r="O16" s="129">
        <v>62</v>
      </c>
      <c r="P16" s="129">
        <v>99</v>
      </c>
      <c r="Q16" s="129">
        <v>66</v>
      </c>
      <c r="R16" s="129">
        <v>70</v>
      </c>
      <c r="S16" s="129">
        <v>74</v>
      </c>
      <c r="T16" s="129">
        <v>80</v>
      </c>
      <c r="U16" s="129">
        <v>60</v>
      </c>
      <c r="V16" s="129">
        <v>60</v>
      </c>
      <c r="W16" s="129">
        <v>63</v>
      </c>
      <c r="X16" s="129">
        <v>85</v>
      </c>
      <c r="Y16" s="129">
        <v>95</v>
      </c>
      <c r="Z16" s="129">
        <v>90</v>
      </c>
      <c r="AA16" s="129">
        <v>84</v>
      </c>
      <c r="AB16" s="36">
        <f t="shared" si="1"/>
        <v>73.666666666666671</v>
      </c>
      <c r="AC16" s="36">
        <f t="shared" si="2"/>
        <v>73</v>
      </c>
      <c r="AD16" s="36">
        <f t="shared" si="3"/>
        <v>70</v>
      </c>
      <c r="AE16" s="36">
        <f t="shared" si="4"/>
        <v>79.5</v>
      </c>
      <c r="AF16" s="130">
        <f t="shared" si="5"/>
        <v>74.217391304347828</v>
      </c>
      <c r="AG16" s="22">
        <f t="shared" si="6"/>
        <v>4</v>
      </c>
      <c r="AH16" s="22">
        <f t="shared" si="7"/>
        <v>9</v>
      </c>
      <c r="AI16" s="22">
        <f t="shared" si="8"/>
        <v>10</v>
      </c>
      <c r="AJ16" s="22">
        <f t="shared" si="9"/>
        <v>23</v>
      </c>
      <c r="AK16" s="23">
        <f t="shared" si="10"/>
        <v>17.391304347826086</v>
      </c>
      <c r="AR16" s="187">
        <f t="shared" si="12"/>
        <v>17.391304347826086</v>
      </c>
      <c r="AS16" s="187">
        <f t="shared" si="13"/>
        <v>17.391304347826086</v>
      </c>
      <c r="AT16" s="187">
        <f t="shared" si="14"/>
        <v>21.739130434782609</v>
      </c>
      <c r="AU16" s="187">
        <f t="shared" si="15"/>
        <v>8.695652173913043</v>
      </c>
      <c r="AV16" s="187">
        <f t="shared" si="16"/>
        <v>34.782608695652172</v>
      </c>
      <c r="AW16" s="20"/>
      <c r="AX16" s="20">
        <f t="shared" si="17"/>
        <v>0.17391304347826086</v>
      </c>
      <c r="AY16" s="20">
        <f t="shared" si="18"/>
        <v>0.39130434782608697</v>
      </c>
      <c r="AZ16" s="20">
        <f t="shared" si="19"/>
        <v>0.43478260869565216</v>
      </c>
    </row>
    <row r="17" spans="1:52" ht="18" customHeight="1" x14ac:dyDescent="0.25">
      <c r="A17" s="125"/>
      <c r="B17" s="126" t="s">
        <v>109</v>
      </c>
      <c r="C17" s="131"/>
      <c r="D17" s="128" t="s">
        <v>82</v>
      </c>
      <c r="E17" s="129">
        <v>100</v>
      </c>
      <c r="F17" s="129">
        <v>96</v>
      </c>
      <c r="G17" s="129">
        <v>100</v>
      </c>
      <c r="H17" s="129">
        <v>95</v>
      </c>
      <c r="I17" s="129">
        <v>96</v>
      </c>
      <c r="J17" s="129">
        <v>85</v>
      </c>
      <c r="K17" s="129">
        <v>79</v>
      </c>
      <c r="L17" s="129">
        <v>92</v>
      </c>
      <c r="M17" s="129">
        <v>85</v>
      </c>
      <c r="N17" s="129">
        <v>97</v>
      </c>
      <c r="O17" s="129">
        <v>85</v>
      </c>
      <c r="P17" s="129">
        <v>99</v>
      </c>
      <c r="Q17" s="129">
        <v>98</v>
      </c>
      <c r="R17" s="129">
        <v>86</v>
      </c>
      <c r="S17" s="129">
        <v>100</v>
      </c>
      <c r="T17" s="129">
        <v>97</v>
      </c>
      <c r="U17" s="129">
        <v>75</v>
      </c>
      <c r="V17" s="129">
        <v>96</v>
      </c>
      <c r="W17" s="129">
        <v>100</v>
      </c>
      <c r="X17" s="129">
        <v>90</v>
      </c>
      <c r="Y17" s="129">
        <v>96</v>
      </c>
      <c r="Z17" s="129">
        <v>95</v>
      </c>
      <c r="AA17" s="129">
        <v>95</v>
      </c>
      <c r="AB17" s="36">
        <f t="shared" si="1"/>
        <v>95.333333333333329</v>
      </c>
      <c r="AC17" s="36">
        <f t="shared" si="2"/>
        <v>89.5</v>
      </c>
      <c r="AD17" s="36">
        <f t="shared" si="3"/>
        <v>91.2</v>
      </c>
      <c r="AE17" s="36">
        <f t="shared" si="4"/>
        <v>95.333333333333329</v>
      </c>
      <c r="AF17" s="130">
        <f t="shared" si="5"/>
        <v>92.913043478260875</v>
      </c>
      <c r="AG17" s="22">
        <f t="shared" si="6"/>
        <v>17</v>
      </c>
      <c r="AH17" s="22">
        <f t="shared" si="7"/>
        <v>6</v>
      </c>
      <c r="AI17" s="22">
        <f t="shared" si="8"/>
        <v>0</v>
      </c>
      <c r="AJ17" s="22">
        <f t="shared" si="9"/>
        <v>23</v>
      </c>
      <c r="AK17" s="23">
        <f t="shared" si="10"/>
        <v>73.91304347826086</v>
      </c>
      <c r="AR17" s="187">
        <f t="shared" si="12"/>
        <v>73.91304347826086</v>
      </c>
      <c r="AS17" s="187">
        <f t="shared" si="13"/>
        <v>17.391304347826086</v>
      </c>
      <c r="AT17" s="187">
        <f t="shared" si="14"/>
        <v>8.695652173913043</v>
      </c>
      <c r="AU17" s="187">
        <f t="shared" si="15"/>
        <v>0</v>
      </c>
      <c r="AV17" s="187">
        <f t="shared" si="16"/>
        <v>0</v>
      </c>
      <c r="AW17" s="20"/>
      <c r="AX17" s="20">
        <f t="shared" si="17"/>
        <v>0.73913043478260865</v>
      </c>
      <c r="AY17" s="20">
        <f t="shared" si="18"/>
        <v>0.2608695652173913</v>
      </c>
      <c r="AZ17" s="20">
        <f t="shared" si="19"/>
        <v>0</v>
      </c>
    </row>
    <row r="18" spans="1:52" ht="18" customHeight="1" x14ac:dyDescent="0.25">
      <c r="A18" s="125"/>
      <c r="B18" s="126" t="s">
        <v>110</v>
      </c>
      <c r="C18" s="131" t="s">
        <v>71</v>
      </c>
      <c r="D18" s="128" t="s">
        <v>82</v>
      </c>
      <c r="E18" s="129">
        <v>69</v>
      </c>
      <c r="F18" s="129">
        <v>60</v>
      </c>
      <c r="G18" s="129">
        <v>85</v>
      </c>
      <c r="H18" s="129">
        <v>78</v>
      </c>
      <c r="I18" s="129">
        <v>61</v>
      </c>
      <c r="J18" s="129">
        <v>68</v>
      </c>
      <c r="K18" s="129">
        <v>65</v>
      </c>
      <c r="L18" s="129">
        <v>80</v>
      </c>
      <c r="M18" s="129">
        <v>75</v>
      </c>
      <c r="N18" s="129">
        <v>75</v>
      </c>
      <c r="O18" s="129">
        <v>60</v>
      </c>
      <c r="P18" s="129">
        <v>75</v>
      </c>
      <c r="Q18" s="129">
        <v>60</v>
      </c>
      <c r="R18" s="129">
        <v>60</v>
      </c>
      <c r="S18" s="129">
        <v>94</v>
      </c>
      <c r="T18" s="129">
        <v>97</v>
      </c>
      <c r="U18" s="129">
        <v>60</v>
      </c>
      <c r="V18" s="129">
        <v>62</v>
      </c>
      <c r="W18" s="129">
        <v>95</v>
      </c>
      <c r="X18" s="129">
        <v>96</v>
      </c>
      <c r="Y18" s="129">
        <v>82</v>
      </c>
      <c r="Z18" s="129">
        <v>95</v>
      </c>
      <c r="AA18" s="129">
        <v>95</v>
      </c>
      <c r="AB18" s="36">
        <f t="shared" si="1"/>
        <v>70.166666666666671</v>
      </c>
      <c r="AC18" s="36">
        <f t="shared" si="2"/>
        <v>71.666666666666671</v>
      </c>
      <c r="AD18" s="36">
        <f t="shared" si="3"/>
        <v>74.2</v>
      </c>
      <c r="AE18" s="36">
        <f t="shared" si="4"/>
        <v>87.5</v>
      </c>
      <c r="AF18" s="130">
        <f t="shared" si="5"/>
        <v>75.956521739130437</v>
      </c>
      <c r="AG18" s="22">
        <f t="shared" si="6"/>
        <v>6</v>
      </c>
      <c r="AH18" s="22">
        <f t="shared" si="7"/>
        <v>7</v>
      </c>
      <c r="AI18" s="22">
        <f t="shared" si="8"/>
        <v>10</v>
      </c>
      <c r="AJ18" s="22">
        <f t="shared" si="9"/>
        <v>23</v>
      </c>
      <c r="AK18" s="23">
        <f t="shared" si="10"/>
        <v>26.086956521739129</v>
      </c>
      <c r="AR18" s="187">
        <f t="shared" si="12"/>
        <v>26.086956521739129</v>
      </c>
      <c r="AS18" s="187">
        <f t="shared" si="13"/>
        <v>8.695652173913043</v>
      </c>
      <c r="AT18" s="187">
        <f t="shared" si="14"/>
        <v>21.739130434782609</v>
      </c>
      <c r="AU18" s="187">
        <f t="shared" si="15"/>
        <v>13.043478260869565</v>
      </c>
      <c r="AV18" s="187">
        <f t="shared" si="16"/>
        <v>30.434782608695656</v>
      </c>
      <c r="AW18" s="20"/>
      <c r="AX18" s="20">
        <f t="shared" si="17"/>
        <v>0.2608695652173913</v>
      </c>
      <c r="AY18" s="20">
        <f t="shared" si="18"/>
        <v>0.30434782608695654</v>
      </c>
      <c r="AZ18" s="20">
        <f t="shared" si="19"/>
        <v>0.43478260869565216</v>
      </c>
    </row>
    <row r="19" spans="1:52" ht="18" customHeight="1" x14ac:dyDescent="0.25">
      <c r="A19" s="125"/>
      <c r="B19" s="126" t="s">
        <v>111</v>
      </c>
      <c r="C19" s="131" t="s">
        <v>71</v>
      </c>
      <c r="D19" s="128" t="s">
        <v>82</v>
      </c>
      <c r="E19" s="129">
        <v>68</v>
      </c>
      <c r="F19" s="129">
        <v>91</v>
      </c>
      <c r="G19" s="129">
        <v>60</v>
      </c>
      <c r="H19" s="129">
        <v>91</v>
      </c>
      <c r="I19" s="129">
        <v>86</v>
      </c>
      <c r="J19" s="129">
        <v>70</v>
      </c>
      <c r="K19" s="129">
        <v>68</v>
      </c>
      <c r="L19" s="129">
        <v>80</v>
      </c>
      <c r="M19" s="129">
        <v>60</v>
      </c>
      <c r="N19" s="129">
        <v>75</v>
      </c>
      <c r="O19" s="129">
        <v>72</v>
      </c>
      <c r="P19" s="129">
        <v>97</v>
      </c>
      <c r="Q19" s="129">
        <v>98</v>
      </c>
      <c r="R19" s="129">
        <v>73</v>
      </c>
      <c r="S19" s="129">
        <v>90</v>
      </c>
      <c r="T19" s="129">
        <v>99</v>
      </c>
      <c r="U19" s="129">
        <v>82</v>
      </c>
      <c r="V19" s="129">
        <v>82</v>
      </c>
      <c r="W19" s="129">
        <v>77</v>
      </c>
      <c r="X19" s="129">
        <v>95</v>
      </c>
      <c r="Y19" s="129">
        <v>96</v>
      </c>
      <c r="Z19" s="129">
        <v>88</v>
      </c>
      <c r="AA19" s="129">
        <v>85</v>
      </c>
      <c r="AB19" s="36">
        <f t="shared" si="1"/>
        <v>77.666666666666671</v>
      </c>
      <c r="AC19" s="36">
        <f t="shared" si="2"/>
        <v>75.333333333333329</v>
      </c>
      <c r="AD19" s="36">
        <f t="shared" si="3"/>
        <v>88.4</v>
      </c>
      <c r="AE19" s="36">
        <f t="shared" si="4"/>
        <v>87.166666666666671</v>
      </c>
      <c r="AF19" s="130">
        <f t="shared" si="5"/>
        <v>81.869565217391298</v>
      </c>
      <c r="AG19" s="22">
        <f t="shared" si="6"/>
        <v>8</v>
      </c>
      <c r="AH19" s="22">
        <f t="shared" si="7"/>
        <v>8</v>
      </c>
      <c r="AI19" s="22">
        <f t="shared" si="8"/>
        <v>7</v>
      </c>
      <c r="AJ19" s="22">
        <f t="shared" si="9"/>
        <v>23</v>
      </c>
      <c r="AK19" s="23">
        <f t="shared" si="10"/>
        <v>34.782608695652172</v>
      </c>
      <c r="AR19" s="187">
        <f t="shared" si="12"/>
        <v>34.782608695652172</v>
      </c>
      <c r="AS19" s="187">
        <f t="shared" si="13"/>
        <v>21.739130434782609</v>
      </c>
      <c r="AT19" s="187">
        <f t="shared" si="14"/>
        <v>13.043478260869565</v>
      </c>
      <c r="AU19" s="187">
        <f t="shared" si="15"/>
        <v>21.739130434782609</v>
      </c>
      <c r="AV19" s="187">
        <f t="shared" si="16"/>
        <v>8.695652173913043</v>
      </c>
      <c r="AW19" s="20"/>
      <c r="AX19" s="20">
        <f t="shared" si="17"/>
        <v>0.34782608695652173</v>
      </c>
      <c r="AY19" s="20">
        <f t="shared" si="18"/>
        <v>0.34782608695652173</v>
      </c>
      <c r="AZ19" s="20">
        <f t="shared" si="19"/>
        <v>0.30434782608695654</v>
      </c>
    </row>
    <row r="20" spans="1:52" ht="18" customHeight="1" x14ac:dyDescent="0.25">
      <c r="A20" s="125"/>
      <c r="B20" s="126" t="s">
        <v>112</v>
      </c>
      <c r="C20" s="131" t="s">
        <v>71</v>
      </c>
      <c r="D20" s="128" t="s">
        <v>82</v>
      </c>
      <c r="E20" s="129">
        <v>65</v>
      </c>
      <c r="F20" s="129">
        <v>88</v>
      </c>
      <c r="G20" s="129">
        <v>85</v>
      </c>
      <c r="H20" s="129">
        <v>84</v>
      </c>
      <c r="I20" s="129">
        <v>83</v>
      </c>
      <c r="J20" s="129">
        <v>71</v>
      </c>
      <c r="K20" s="129">
        <v>65</v>
      </c>
      <c r="L20" s="129">
        <v>80</v>
      </c>
      <c r="M20" s="129">
        <v>60</v>
      </c>
      <c r="N20" s="129">
        <v>75</v>
      </c>
      <c r="O20" s="129">
        <v>72</v>
      </c>
      <c r="P20" s="129">
        <v>96</v>
      </c>
      <c r="Q20" s="129">
        <v>99</v>
      </c>
      <c r="R20" s="129">
        <v>83</v>
      </c>
      <c r="S20" s="129">
        <v>91</v>
      </c>
      <c r="T20" s="129">
        <v>99</v>
      </c>
      <c r="U20" s="129">
        <v>82</v>
      </c>
      <c r="V20" s="129">
        <v>82</v>
      </c>
      <c r="W20" s="129">
        <v>77</v>
      </c>
      <c r="X20" s="129">
        <v>95</v>
      </c>
      <c r="Y20" s="129">
        <v>96</v>
      </c>
      <c r="Z20" s="129">
        <v>88</v>
      </c>
      <c r="AA20" s="129">
        <v>82</v>
      </c>
      <c r="AB20" s="36">
        <f t="shared" si="1"/>
        <v>79.333333333333329</v>
      </c>
      <c r="AC20" s="36">
        <f t="shared" si="2"/>
        <v>74.666666666666671</v>
      </c>
      <c r="AD20" s="36">
        <f t="shared" si="3"/>
        <v>90.8</v>
      </c>
      <c r="AE20" s="36">
        <f t="shared" si="4"/>
        <v>86.666666666666671</v>
      </c>
      <c r="AF20" s="130">
        <f t="shared" si="5"/>
        <v>82.521739130434781</v>
      </c>
      <c r="AG20" s="22">
        <f t="shared" si="6"/>
        <v>6</v>
      </c>
      <c r="AH20" s="22">
        <f t="shared" si="7"/>
        <v>12</v>
      </c>
      <c r="AI20" s="22">
        <f t="shared" si="8"/>
        <v>5</v>
      </c>
      <c r="AJ20" s="22">
        <f t="shared" si="9"/>
        <v>23</v>
      </c>
      <c r="AK20" s="23">
        <f t="shared" si="10"/>
        <v>26.086956521739129</v>
      </c>
      <c r="AR20" s="187">
        <f t="shared" si="12"/>
        <v>26.086956521739129</v>
      </c>
      <c r="AS20" s="187">
        <f t="shared" si="13"/>
        <v>39.130434782608695</v>
      </c>
      <c r="AT20" s="187">
        <f t="shared" si="14"/>
        <v>13.043478260869565</v>
      </c>
      <c r="AU20" s="187">
        <f t="shared" si="15"/>
        <v>17.391304347826086</v>
      </c>
      <c r="AV20" s="187">
        <f t="shared" si="16"/>
        <v>4.3478260869565215</v>
      </c>
      <c r="AW20" s="20"/>
      <c r="AX20" s="20">
        <f t="shared" si="17"/>
        <v>0.2608695652173913</v>
      </c>
      <c r="AY20" s="20">
        <f t="shared" si="18"/>
        <v>0.52173913043478259</v>
      </c>
      <c r="AZ20" s="20">
        <f t="shared" si="19"/>
        <v>0.21739130434782608</v>
      </c>
    </row>
    <row r="21" spans="1:52" ht="18" customHeight="1" x14ac:dyDescent="0.25">
      <c r="A21" s="125"/>
      <c r="B21" s="126" t="s">
        <v>113</v>
      </c>
      <c r="C21" s="131"/>
      <c r="D21" s="128" t="s">
        <v>82</v>
      </c>
      <c r="E21" s="129">
        <v>70</v>
      </c>
      <c r="F21" s="129">
        <v>61</v>
      </c>
      <c r="G21" s="129">
        <v>90</v>
      </c>
      <c r="H21" s="129">
        <v>76</v>
      </c>
      <c r="I21" s="129">
        <v>60</v>
      </c>
      <c r="J21" s="129">
        <v>66</v>
      </c>
      <c r="K21" s="129">
        <v>62</v>
      </c>
      <c r="L21" s="129">
        <v>80</v>
      </c>
      <c r="M21" s="129">
        <v>75</v>
      </c>
      <c r="N21" s="129">
        <v>75</v>
      </c>
      <c r="O21" s="129">
        <v>62</v>
      </c>
      <c r="P21" s="129">
        <v>75</v>
      </c>
      <c r="Q21" s="129">
        <v>60</v>
      </c>
      <c r="R21" s="129">
        <v>62</v>
      </c>
      <c r="S21" s="129">
        <v>93</v>
      </c>
      <c r="T21" s="129">
        <v>97</v>
      </c>
      <c r="U21" s="129">
        <v>60</v>
      </c>
      <c r="V21" s="129">
        <v>75</v>
      </c>
      <c r="W21" s="129">
        <v>70</v>
      </c>
      <c r="X21" s="129">
        <v>75</v>
      </c>
      <c r="Y21" s="129">
        <v>82</v>
      </c>
      <c r="Z21" s="129">
        <v>80</v>
      </c>
      <c r="AA21" s="129">
        <v>75</v>
      </c>
      <c r="AB21" s="36">
        <f t="shared" si="1"/>
        <v>70.5</v>
      </c>
      <c r="AC21" s="36">
        <f t="shared" si="2"/>
        <v>71.5</v>
      </c>
      <c r="AD21" s="36">
        <f t="shared" si="3"/>
        <v>74.400000000000006</v>
      </c>
      <c r="AE21" s="36">
        <f t="shared" si="4"/>
        <v>76.166666666666671</v>
      </c>
      <c r="AF21" s="130">
        <f t="shared" si="5"/>
        <v>73.086956521739125</v>
      </c>
      <c r="AG21" s="22">
        <f t="shared" si="6"/>
        <v>3</v>
      </c>
      <c r="AH21" s="22">
        <f t="shared" si="7"/>
        <v>10</v>
      </c>
      <c r="AI21" s="22">
        <f t="shared" si="8"/>
        <v>10</v>
      </c>
      <c r="AJ21" s="22">
        <f t="shared" si="9"/>
        <v>23</v>
      </c>
      <c r="AK21" s="23">
        <f t="shared" si="10"/>
        <v>13.043478260869565</v>
      </c>
      <c r="AR21" s="187">
        <f t="shared" si="12"/>
        <v>13.043478260869565</v>
      </c>
      <c r="AS21" s="187">
        <f t="shared" si="13"/>
        <v>4.3478260869565215</v>
      </c>
      <c r="AT21" s="187">
        <f t="shared" si="14"/>
        <v>39.130434782608695</v>
      </c>
      <c r="AU21" s="187">
        <f t="shared" si="15"/>
        <v>13.043478260869565</v>
      </c>
      <c r="AV21" s="187">
        <f t="shared" si="16"/>
        <v>30.434782608695656</v>
      </c>
      <c r="AW21" s="20"/>
      <c r="AX21" s="20">
        <f t="shared" si="17"/>
        <v>0.13043478260869565</v>
      </c>
      <c r="AY21" s="20">
        <f t="shared" si="18"/>
        <v>0.43478260869565216</v>
      </c>
      <c r="AZ21" s="20">
        <f t="shared" si="19"/>
        <v>0.43478260869565216</v>
      </c>
    </row>
    <row r="22" spans="1:52" ht="18" customHeight="1" x14ac:dyDescent="0.2"/>
  </sheetData>
  <autoFilter ref="B7:AK21">
    <sortState ref="B8:AK21">
      <sortCondition descending="1" ref="AB7:AB31"/>
    </sortState>
  </autoFilter>
  <sortState ref="B8:AF52">
    <sortCondition ref="D8:D52"/>
    <sortCondition ref="B8:B52"/>
  </sortState>
  <mergeCells count="9">
    <mergeCell ref="A3:D3"/>
    <mergeCell ref="AB1:AF3"/>
    <mergeCell ref="AG1:AK3"/>
    <mergeCell ref="E2:J2"/>
    <mergeCell ref="K2:P2"/>
    <mergeCell ref="E1:P1"/>
    <mergeCell ref="Q1:AA1"/>
    <mergeCell ref="Q2:U2"/>
    <mergeCell ref="V2:AA2"/>
  </mergeCells>
  <conditionalFormatting sqref="C4:D5 C18:C20 C7:D8 C9:C16">
    <cfRule type="cellIs" dxfId="43" priority="17" stopIfTrue="1" operator="equal">
      <formula>"К"</formula>
    </cfRule>
  </conditionalFormatting>
  <conditionalFormatting sqref="E3:AA3">
    <cfRule type="cellIs" dxfId="42" priority="16" stopIfTrue="1" operator="equal">
      <formula>"н/з"</formula>
    </cfRule>
  </conditionalFormatting>
  <conditionalFormatting sqref="E8:AA21">
    <cfRule type="cellIs" dxfId="41" priority="14" stopIfTrue="1" operator="between">
      <formula>1</formula>
      <formula>59</formula>
    </cfRule>
    <cfRule type="cellIs" dxfId="40" priority="15" stopIfTrue="1" operator="equal">
      <formula>0</formula>
    </cfRule>
  </conditionalFormatting>
  <conditionalFormatting sqref="AK8:AK21">
    <cfRule type="cellIs" dxfId="39" priority="5" operator="greaterThan">
      <formula>75</formula>
    </cfRule>
  </conditionalFormatting>
  <conditionalFormatting sqref="C21">
    <cfRule type="cellIs" dxfId="38" priority="4" stopIfTrue="1" operator="equal">
      <formula>"К"</formula>
    </cfRule>
  </conditionalFormatting>
  <conditionalFormatting sqref="C17">
    <cfRule type="cellIs" dxfId="37" priority="3" stopIfTrue="1" operator="equal">
      <formula>"К"</formula>
    </cfRule>
  </conditionalFormatting>
  <conditionalFormatting sqref="D9:D21">
    <cfRule type="cellIs" dxfId="36" priority="1" stopIfTrue="1" operator="equal">
      <formula>"К"</formula>
    </cfRule>
  </conditionalFormatting>
  <dataValidations count="2">
    <dataValidation allowBlank="1" showErrorMessage="1" errorTitle="ВНИМАНИЕ" error="Или &quot;К&quot; или смерть !!!" sqref="C7">
      <formula1>0</formula1>
      <formula2>0</formula2>
    </dataValidation>
    <dataValidation type="textLength" allowBlank="1" showErrorMessage="1" errorTitle="ВНИМАНИЕ" error="Или &quot;К&quot; или смерть !!!" sqref="C8:C21">
      <formula1>1</formula1>
      <formula2>1</formula2>
    </dataValidation>
  </dataValidations>
  <pageMargins left="1.1812499999999999" right="0.39374999999999999" top="0.39374999999999999" bottom="0.39374999999999999" header="0.51180555555555551" footer="0.51180555555555551"/>
  <pageSetup paperSize="9" scale="56" firstPageNumber="0" orientation="landscape" horizontalDpi="300" verticalDpi="300" r:id="rId1"/>
  <headerFooter alignWithMargins="0"/>
  <colBreaks count="1" manualBreakCount="1">
    <brk id="4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opLeftCell="B1" zoomScale="55" zoomScaleNormal="55" zoomScaleSheetLayoutView="75" workbookViewId="0">
      <pane xSplit="1" topLeftCell="S1" activePane="topRight" state="frozen"/>
      <selection activeCell="C8" sqref="C8"/>
      <selection pane="topRight" activeCell="AD29" sqref="AD29"/>
    </sheetView>
  </sheetViews>
  <sheetFormatPr defaultRowHeight="12.75" outlineLevelRow="1" x14ac:dyDescent="0.2"/>
  <cols>
    <col min="1" max="1" width="5.140625" style="1" hidden="1" customWidth="1"/>
    <col min="2" max="2" width="50.28515625" style="1" customWidth="1"/>
    <col min="3" max="3" width="5.28515625" style="2" bestFit="1" customWidth="1"/>
    <col min="4" max="4" width="26.5703125" style="2" bestFit="1" customWidth="1"/>
    <col min="5" max="5" width="7.7109375" style="1" bestFit="1" customWidth="1"/>
    <col min="6" max="8" width="7.42578125" style="1" bestFit="1" customWidth="1"/>
    <col min="9" max="9" width="9.7109375" style="1" bestFit="1" customWidth="1"/>
    <col min="10" max="30" width="9.7109375" style="1" customWidth="1"/>
    <col min="31" max="34" width="12.5703125" style="1" customWidth="1"/>
    <col min="35" max="35" width="14.7109375" style="1" customWidth="1"/>
    <col min="36" max="39" width="9.5703125" style="1" customWidth="1"/>
    <col min="40" max="40" width="10.85546875" style="1" customWidth="1"/>
    <col min="41" max="41" width="9.5703125" style="1" customWidth="1"/>
    <col min="42" max="42" width="9.28515625" style="1" customWidth="1"/>
    <col min="43" max="43" width="9.140625" style="1"/>
    <col min="44" max="46" width="9.140625" style="1" customWidth="1"/>
    <col min="47" max="48" width="9.140625" style="1"/>
    <col min="49" max="49" width="11.85546875" style="1" customWidth="1"/>
    <col min="50" max="16384" width="9.140625" style="1"/>
  </cols>
  <sheetData>
    <row r="1" spans="1:52" s="115" customFormat="1" ht="21" customHeight="1" outlineLevel="1" thickBot="1" x14ac:dyDescent="0.35">
      <c r="A1" s="114"/>
      <c r="E1" s="234" t="s">
        <v>0</v>
      </c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 t="s">
        <v>26</v>
      </c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35"/>
      <c r="AE1" s="215" t="s">
        <v>30</v>
      </c>
      <c r="AF1" s="215"/>
      <c r="AG1" s="215"/>
      <c r="AH1" s="215"/>
      <c r="AI1" s="216"/>
      <c r="AJ1" s="221" t="s">
        <v>31</v>
      </c>
      <c r="AK1" s="222"/>
      <c r="AL1" s="222"/>
      <c r="AM1" s="222"/>
      <c r="AN1" s="223"/>
    </row>
    <row r="2" spans="1:52" s="115" customFormat="1" ht="19.5" customHeight="1" outlineLevel="1" thickBot="1" x14ac:dyDescent="0.35">
      <c r="A2" s="114"/>
      <c r="E2" s="230" t="s">
        <v>39</v>
      </c>
      <c r="F2" s="231"/>
      <c r="G2" s="231"/>
      <c r="H2" s="231"/>
      <c r="I2" s="231"/>
      <c r="J2" s="231"/>
      <c r="K2" s="232" t="s">
        <v>40</v>
      </c>
      <c r="L2" s="233"/>
      <c r="M2" s="233"/>
      <c r="N2" s="233"/>
      <c r="O2" s="233"/>
      <c r="P2" s="233"/>
      <c r="Q2" s="233"/>
      <c r="R2" s="233"/>
      <c r="S2" s="232" t="s">
        <v>54</v>
      </c>
      <c r="T2" s="233"/>
      <c r="U2" s="233"/>
      <c r="V2" s="233"/>
      <c r="W2" s="233"/>
      <c r="X2" s="236"/>
      <c r="Y2" s="232" t="s">
        <v>55</v>
      </c>
      <c r="Z2" s="233"/>
      <c r="AA2" s="233"/>
      <c r="AB2" s="233"/>
      <c r="AC2" s="233"/>
      <c r="AD2" s="236"/>
      <c r="AE2" s="217"/>
      <c r="AF2" s="217"/>
      <c r="AG2" s="217"/>
      <c r="AH2" s="217"/>
      <c r="AI2" s="218"/>
      <c r="AJ2" s="224"/>
      <c r="AK2" s="225"/>
      <c r="AL2" s="225"/>
      <c r="AM2" s="225"/>
      <c r="AN2" s="226"/>
    </row>
    <row r="3" spans="1:52" s="115" customFormat="1" ht="174" customHeight="1" outlineLevel="1" thickBot="1" x14ac:dyDescent="0.25">
      <c r="A3" s="197" t="s">
        <v>27</v>
      </c>
      <c r="B3" s="198"/>
      <c r="C3" s="198"/>
      <c r="D3" s="214"/>
      <c r="E3" s="116"/>
      <c r="F3" s="116"/>
      <c r="G3" s="116"/>
      <c r="H3" s="116"/>
      <c r="I3" s="116"/>
      <c r="J3" s="116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172"/>
      <c r="AE3" s="219"/>
      <c r="AF3" s="219"/>
      <c r="AG3" s="219"/>
      <c r="AH3" s="219"/>
      <c r="AI3" s="220"/>
      <c r="AJ3" s="227"/>
      <c r="AK3" s="228"/>
      <c r="AL3" s="228"/>
      <c r="AM3" s="228"/>
      <c r="AN3" s="229"/>
    </row>
    <row r="4" spans="1:52" s="11" customFormat="1" ht="337.5" customHeight="1" thickBot="1" x14ac:dyDescent="0.35">
      <c r="A4" s="70" t="s">
        <v>2</v>
      </c>
      <c r="B4" s="95" t="s">
        <v>3</v>
      </c>
      <c r="C4" s="72" t="s">
        <v>4</v>
      </c>
      <c r="D4" s="72" t="s">
        <v>5</v>
      </c>
      <c r="E4" s="66" t="s">
        <v>130</v>
      </c>
      <c r="F4" s="66" t="s">
        <v>75</v>
      </c>
      <c r="G4" s="66" t="s">
        <v>115</v>
      </c>
      <c r="H4" s="134" t="s">
        <v>131</v>
      </c>
      <c r="I4" s="134" t="s">
        <v>74</v>
      </c>
      <c r="J4" s="135" t="s">
        <v>132</v>
      </c>
      <c r="K4" s="66" t="s">
        <v>149</v>
      </c>
      <c r="L4" s="66" t="s">
        <v>150</v>
      </c>
      <c r="M4" s="66" t="s">
        <v>151</v>
      </c>
      <c r="N4" s="66" t="s">
        <v>152</v>
      </c>
      <c r="O4" s="66" t="s">
        <v>153</v>
      </c>
      <c r="P4" s="135" t="s">
        <v>154</v>
      </c>
      <c r="Q4" s="135" t="s">
        <v>155</v>
      </c>
      <c r="R4" s="135" t="s">
        <v>156</v>
      </c>
      <c r="S4" s="66" t="s">
        <v>183</v>
      </c>
      <c r="T4" s="66" t="s">
        <v>184</v>
      </c>
      <c r="U4" s="66" t="s">
        <v>185</v>
      </c>
      <c r="V4" s="135" t="s">
        <v>186</v>
      </c>
      <c r="W4" s="135" t="s">
        <v>187</v>
      </c>
      <c r="X4" s="135" t="s">
        <v>188</v>
      </c>
      <c r="Y4" s="66" t="s">
        <v>202</v>
      </c>
      <c r="Z4" s="135" t="s">
        <v>208</v>
      </c>
      <c r="AA4" s="135" t="s">
        <v>209</v>
      </c>
      <c r="AB4" s="66" t="s">
        <v>210</v>
      </c>
      <c r="AC4" s="66" t="s">
        <v>206</v>
      </c>
      <c r="AD4" s="66" t="s">
        <v>207</v>
      </c>
      <c r="AE4" s="9" t="s">
        <v>36</v>
      </c>
      <c r="AF4" s="9" t="s">
        <v>37</v>
      </c>
      <c r="AG4" s="9" t="s">
        <v>56</v>
      </c>
      <c r="AH4" s="9" t="s">
        <v>57</v>
      </c>
      <c r="AI4" s="10" t="s">
        <v>7</v>
      </c>
      <c r="AJ4" s="78" t="s">
        <v>8</v>
      </c>
      <c r="AK4" s="78" t="s">
        <v>9</v>
      </c>
      <c r="AL4" s="78" t="s">
        <v>10</v>
      </c>
      <c r="AM4" s="78" t="s">
        <v>11</v>
      </c>
      <c r="AN4" s="78" t="s">
        <v>12</v>
      </c>
    </row>
    <row r="5" spans="1:52" s="11" customFormat="1" ht="38.25" customHeight="1" thickBot="1" x14ac:dyDescent="0.35">
      <c r="A5" s="12"/>
      <c r="B5" s="13" t="s">
        <v>13</v>
      </c>
      <c r="C5" s="12"/>
      <c r="D5" s="12"/>
      <c r="E5" s="118"/>
      <c r="F5" s="118"/>
      <c r="G5" s="118"/>
      <c r="H5" s="118"/>
      <c r="I5" s="119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32"/>
      <c r="AF5" s="161"/>
      <c r="AG5" s="161"/>
      <c r="AH5" s="161"/>
      <c r="AI5" s="121"/>
      <c r="AJ5" s="17"/>
      <c r="AK5" s="17"/>
      <c r="AL5" s="17"/>
      <c r="AM5" s="17"/>
      <c r="AN5" s="17"/>
    </row>
    <row r="6" spans="1:52" s="11" customFormat="1" ht="21" hidden="1" thickBot="1" x14ac:dyDescent="0.35">
      <c r="A6" s="122"/>
      <c r="B6" s="122" t="s">
        <v>29</v>
      </c>
      <c r="C6" s="122"/>
      <c r="D6" s="122"/>
      <c r="E6" s="133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3"/>
      <c r="AF6" s="123"/>
      <c r="AG6" s="123"/>
      <c r="AH6" s="123"/>
      <c r="AI6" s="122"/>
      <c r="AJ6" s="17"/>
      <c r="AK6" s="17"/>
      <c r="AL6" s="17"/>
      <c r="AM6" s="17"/>
      <c r="AN6" s="17"/>
    </row>
    <row r="7" spans="1:52" s="18" customFormat="1" ht="19.5" thickBot="1" x14ac:dyDescent="0.35">
      <c r="A7" s="19"/>
      <c r="B7" s="124" t="s">
        <v>16</v>
      </c>
      <c r="C7" s="40"/>
      <c r="D7" s="40"/>
      <c r="E7" s="107">
        <f t="shared" ref="E7:M7" si="0">AVERAGE(E8:E28)</f>
        <v>73.384615384615387</v>
      </c>
      <c r="F7" s="107">
        <f t="shared" si="0"/>
        <v>78.538461538461533</v>
      </c>
      <c r="G7" s="107">
        <f t="shared" si="0"/>
        <v>73.461538461538467</v>
      </c>
      <c r="H7" s="107">
        <f t="shared" si="0"/>
        <v>67.615384615384613</v>
      </c>
      <c r="I7" s="107">
        <f t="shared" si="0"/>
        <v>91.307692307692307</v>
      </c>
      <c r="J7" s="107">
        <f t="shared" si="0"/>
        <v>76.92307692307692</v>
      </c>
      <c r="K7" s="107">
        <f t="shared" si="0"/>
        <v>80.07692307692308</v>
      </c>
      <c r="L7" s="107">
        <f t="shared" si="0"/>
        <v>89.307692307692307</v>
      </c>
      <c r="M7" s="107">
        <f t="shared" si="0"/>
        <v>75.384615384615387</v>
      </c>
      <c r="N7" s="107"/>
      <c r="O7" s="107">
        <f>AVERAGE(O8:O28)</f>
        <v>86.230769230769226</v>
      </c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>
        <f>AVERAGE(AD8:AD28)</f>
        <v>87.615384615384613</v>
      </c>
      <c r="AE7" s="107" t="e">
        <f>AVERAGE(AE8:AE28)</f>
        <v>#DIV/0!</v>
      </c>
      <c r="AF7" s="107" t="e">
        <f>AVERAGE(AF8:AF28)</f>
        <v>#DIV/0!</v>
      </c>
      <c r="AG7" s="107"/>
      <c r="AH7" s="107"/>
      <c r="AI7" s="107" t="e">
        <f>AVERAGE(AI8:AI28)</f>
        <v>#DIV/0!</v>
      </c>
      <c r="AJ7" s="17"/>
      <c r="AK7" s="17"/>
      <c r="AL7" s="17"/>
      <c r="AM7" s="17"/>
      <c r="AN7" s="17"/>
      <c r="AR7" s="185" t="s">
        <v>216</v>
      </c>
      <c r="AS7" s="185" t="s">
        <v>217</v>
      </c>
      <c r="AT7" s="185" t="s">
        <v>218</v>
      </c>
      <c r="AU7" s="185" t="s">
        <v>219</v>
      </c>
      <c r="AV7" s="185" t="s">
        <v>220</v>
      </c>
      <c r="AX7" s="186" t="s">
        <v>221</v>
      </c>
      <c r="AY7" s="186" t="s">
        <v>222</v>
      </c>
      <c r="AZ7" s="186" t="s">
        <v>223</v>
      </c>
    </row>
    <row r="8" spans="1:52" s="20" customFormat="1" ht="18" customHeight="1" x14ac:dyDescent="0.25">
      <c r="A8" s="125">
        <v>1</v>
      </c>
      <c r="B8" s="126" t="s">
        <v>118</v>
      </c>
      <c r="C8" s="127"/>
      <c r="D8" s="128" t="s">
        <v>83</v>
      </c>
      <c r="E8" s="129">
        <v>62</v>
      </c>
      <c r="F8" s="129">
        <v>60</v>
      </c>
      <c r="G8" s="129">
        <v>75</v>
      </c>
      <c r="H8" s="129">
        <v>60</v>
      </c>
      <c r="I8" s="129">
        <v>88</v>
      </c>
      <c r="J8" s="129">
        <v>61</v>
      </c>
      <c r="K8" s="129">
        <v>75</v>
      </c>
      <c r="L8" s="129">
        <v>90</v>
      </c>
      <c r="M8" s="129">
        <v>63</v>
      </c>
      <c r="N8" s="129">
        <v>90</v>
      </c>
      <c r="O8" s="129">
        <v>96</v>
      </c>
      <c r="P8" s="129">
        <v>60</v>
      </c>
      <c r="Q8" s="129">
        <v>77</v>
      </c>
      <c r="R8" s="129">
        <v>96</v>
      </c>
      <c r="S8" s="129">
        <v>90</v>
      </c>
      <c r="T8" s="129">
        <v>85</v>
      </c>
      <c r="U8" s="129">
        <v>77</v>
      </c>
      <c r="V8" s="129">
        <v>78</v>
      </c>
      <c r="W8" s="129">
        <v>97</v>
      </c>
      <c r="X8" s="129">
        <v>95</v>
      </c>
      <c r="Y8" s="129">
        <v>68</v>
      </c>
      <c r="Z8" s="129">
        <v>87</v>
      </c>
      <c r="AA8" s="129">
        <v>82</v>
      </c>
      <c r="AB8" s="129">
        <v>87</v>
      </c>
      <c r="AC8" s="129">
        <v>95</v>
      </c>
      <c r="AD8" s="129">
        <v>90</v>
      </c>
      <c r="AE8" s="36">
        <f t="shared" ref="AE8:AE20" si="1">IF(COUNTIF(E8:J8,"&gt;59")=COUNTA(E8:J8),(IF(COUNTA(E8:J8&gt;0),SUM(E8:J8)/COUNT(E8:J8),"св")),"Нет п/оц.")</f>
        <v>67.666666666666671</v>
      </c>
      <c r="AF8" s="36">
        <f t="shared" ref="AF8:AF20" si="2">IF(COUNTIF(K8:R8,"&gt;59")=COUNTA(K8:R8),(IF(COUNTA(K8:R8&gt;0),SUM(K8:R8)/COUNT(K8:R8),"св")),"Нет п/оц.")</f>
        <v>80.875</v>
      </c>
      <c r="AG8" s="36">
        <f t="shared" ref="AG8:AG20" si="3">IF(COUNTIF(S8:X8,"&gt;59")=COUNTA(S8:X8),(IF(COUNTA(S8:X8&gt;0),SUM(S8:X8)/COUNT(S8:X8),"св")),"Нет п/оц.")</f>
        <v>87</v>
      </c>
      <c r="AH8" s="36">
        <f t="shared" ref="AH8:AH20" si="4">IF(COUNTIF(Y8:AD8,"&gt;59")=COUNTA(Y8:AD8),(IF(COUNTA(Y8:AD8&gt;0),SUM(Y8:AD8)/COUNT(Y8:AD8),"св")),"Нет п/оц.")</f>
        <v>84.833333333333329</v>
      </c>
      <c r="AI8" s="130">
        <f t="shared" ref="AI8:AI20" si="5">IF(COUNTIF(E8:AD8,"&gt;59")=COUNTA(E8:AD8),(IF(COUNTA(E8:AD8&gt;0),SUM(E8:AD8)/COUNT(E8:AD8),"св")),"Нет п/оц.")</f>
        <v>80.15384615384616</v>
      </c>
      <c r="AJ8" s="22">
        <f t="shared" ref="AJ8:AJ20" si="6">COUNTIF(E8:AD8,"&gt;=90")</f>
        <v>9</v>
      </c>
      <c r="AK8" s="22">
        <f t="shared" ref="AK8:AK20" si="7">COUNTIFS(E8:AD8,"&gt;=74",E8:AD8,"&lt;90")</f>
        <v>10</v>
      </c>
      <c r="AL8" s="22">
        <f t="shared" ref="AL8:AL20" si="8">COUNTIFS(E8:AD8,"&gt;=60",E8:AD8,"&lt;74")</f>
        <v>7</v>
      </c>
      <c r="AM8" s="22">
        <f t="shared" ref="AM8:AM20" si="9">AL8+AK8+AJ8</f>
        <v>26</v>
      </c>
      <c r="AN8" s="23">
        <f t="shared" ref="AN8:AN20" si="10">AJ8/AM8*100</f>
        <v>34.615384615384613</v>
      </c>
      <c r="AR8" s="187">
        <f>COUNTIF(E8:AD8,"&gt;=90")/COUNT(E8:AD8)*100</f>
        <v>34.615384615384613</v>
      </c>
      <c r="AS8" s="187">
        <f>(COUNTIF(E8:AD8,"&gt;=82")-COUNTIF(E8:AD8,"&gt;=90"))/COUNT(E8:AD8)*100</f>
        <v>19.230769230769234</v>
      </c>
      <c r="AT8" s="187">
        <f>(COUNTIF(E8:AD8,"&gt;=74")-COUNTIF(E8:AD8,"&gt;=82"))/COUNT(E8:AD8)*100</f>
        <v>19.230769230769234</v>
      </c>
      <c r="AU8" s="187">
        <f>(COUNTIF(E8:AD8,"&gt;=64")-COUNTIF(E8:AD8,"&gt;=74"))/(COUNT(E8:AD8))*100</f>
        <v>3.8461538461538463</v>
      </c>
      <c r="AV8" s="187">
        <f>(COUNTIF(E8:AD8,"&gt;=60")-COUNTIF(E8:AD8,"&gt;=64"))/(COUNT(E8:AD8))*100</f>
        <v>23.076923076923077</v>
      </c>
      <c r="AX8" s="20">
        <f>AJ8/$AM8</f>
        <v>0.34615384615384615</v>
      </c>
      <c r="AY8" s="20">
        <f t="shared" ref="AY8:AZ8" si="11">AK8/$AM8</f>
        <v>0.38461538461538464</v>
      </c>
      <c r="AZ8" s="20">
        <f t="shared" si="11"/>
        <v>0.26923076923076922</v>
      </c>
    </row>
    <row r="9" spans="1:52" s="20" customFormat="1" ht="18" customHeight="1" x14ac:dyDescent="0.25">
      <c r="A9" s="125">
        <v>3</v>
      </c>
      <c r="B9" s="126" t="s">
        <v>119</v>
      </c>
      <c r="C9" s="127"/>
      <c r="D9" s="128" t="s">
        <v>83</v>
      </c>
      <c r="E9" s="129">
        <v>63</v>
      </c>
      <c r="F9" s="129">
        <v>78</v>
      </c>
      <c r="G9" s="129">
        <v>60</v>
      </c>
      <c r="H9" s="129">
        <v>75</v>
      </c>
      <c r="I9" s="129">
        <v>95</v>
      </c>
      <c r="J9" s="129">
        <v>75</v>
      </c>
      <c r="K9" s="129">
        <v>75</v>
      </c>
      <c r="L9" s="129">
        <v>80</v>
      </c>
      <c r="M9" s="129">
        <v>82</v>
      </c>
      <c r="N9" s="129">
        <v>96</v>
      </c>
      <c r="O9" s="129">
        <v>90</v>
      </c>
      <c r="P9" s="129">
        <v>60</v>
      </c>
      <c r="Q9" s="129">
        <v>74</v>
      </c>
      <c r="R9" s="129">
        <v>97</v>
      </c>
      <c r="S9" s="129">
        <v>60</v>
      </c>
      <c r="T9" s="129">
        <v>91</v>
      </c>
      <c r="U9" s="129">
        <v>95</v>
      </c>
      <c r="V9" s="129">
        <v>95</v>
      </c>
      <c r="W9" s="129">
        <v>98</v>
      </c>
      <c r="X9" s="129">
        <v>98</v>
      </c>
      <c r="Y9" s="129">
        <v>100</v>
      </c>
      <c r="Z9" s="129">
        <v>80</v>
      </c>
      <c r="AA9" s="129">
        <v>75</v>
      </c>
      <c r="AB9" s="129">
        <v>93</v>
      </c>
      <c r="AC9" s="129">
        <v>95</v>
      </c>
      <c r="AD9" s="129">
        <v>94</v>
      </c>
      <c r="AE9" s="36">
        <f t="shared" si="1"/>
        <v>74.333333333333329</v>
      </c>
      <c r="AF9" s="36">
        <f t="shared" si="2"/>
        <v>81.75</v>
      </c>
      <c r="AG9" s="36">
        <f t="shared" si="3"/>
        <v>89.5</v>
      </c>
      <c r="AH9" s="36">
        <f t="shared" si="4"/>
        <v>89.5</v>
      </c>
      <c r="AI9" s="130">
        <f t="shared" si="5"/>
        <v>83.615384615384613</v>
      </c>
      <c r="AJ9" s="22">
        <f t="shared" si="6"/>
        <v>13</v>
      </c>
      <c r="AK9" s="22">
        <f t="shared" si="7"/>
        <v>9</v>
      </c>
      <c r="AL9" s="22">
        <f t="shared" si="8"/>
        <v>4</v>
      </c>
      <c r="AM9" s="22">
        <f t="shared" si="9"/>
        <v>26</v>
      </c>
      <c r="AN9" s="23">
        <f t="shared" si="10"/>
        <v>50</v>
      </c>
      <c r="AR9" s="187">
        <f t="shared" ref="AR9:AR28" si="12">COUNTIF(E9:AD9,"&gt;=90")/COUNT(E9:AD9)*100</f>
        <v>50</v>
      </c>
      <c r="AS9" s="187">
        <f t="shared" ref="AS9:AS28" si="13">(COUNTIF(E9:AD9,"&gt;=82")-COUNTIF(E9:AD9,"&gt;=90"))/COUNT(E9:AD9)*100</f>
        <v>3.8461538461538463</v>
      </c>
      <c r="AT9" s="187">
        <f t="shared" ref="AT9:AT28" si="14">(COUNTIF(E9:AD9,"&gt;=74")-COUNTIF(E9:AD9,"&gt;=82"))/COUNT(E9:AD9)*100</f>
        <v>30.76923076923077</v>
      </c>
      <c r="AU9" s="187">
        <f t="shared" ref="AU9:AU28" si="15">(COUNTIF(E9:AD9,"&gt;=64")-COUNTIF(E9:AD9,"&gt;=74"))/(COUNT(E9:AD9))*100</f>
        <v>0</v>
      </c>
      <c r="AV9" s="187">
        <f t="shared" ref="AV9:AV28" si="16">(COUNTIF(E9:AD9,"&gt;=60")-COUNTIF(E9:AD9,"&gt;=64"))/(COUNT(E9:AD9))*100</f>
        <v>15.384615384615385</v>
      </c>
      <c r="AX9" s="20">
        <f t="shared" ref="AX9:AX28" si="17">AJ9/$AM9</f>
        <v>0.5</v>
      </c>
      <c r="AY9" s="20">
        <f t="shared" ref="AY9:AY28" si="18">AK9/$AM9</f>
        <v>0.34615384615384615</v>
      </c>
      <c r="AZ9" s="20">
        <f t="shared" ref="AZ9:AZ28" si="19">AL9/$AM9</f>
        <v>0.15384615384615385</v>
      </c>
    </row>
    <row r="10" spans="1:52" s="43" customFormat="1" ht="18" customHeight="1" x14ac:dyDescent="0.25">
      <c r="A10" s="125">
        <v>5</v>
      </c>
      <c r="B10" s="126" t="s">
        <v>120</v>
      </c>
      <c r="C10" s="127"/>
      <c r="D10" s="128" t="s">
        <v>83</v>
      </c>
      <c r="E10" s="129">
        <v>91</v>
      </c>
      <c r="F10" s="129">
        <v>94</v>
      </c>
      <c r="G10" s="129">
        <v>75</v>
      </c>
      <c r="H10" s="129">
        <v>68</v>
      </c>
      <c r="I10" s="129">
        <v>97</v>
      </c>
      <c r="J10" s="129">
        <v>94</v>
      </c>
      <c r="K10" s="129">
        <v>90</v>
      </c>
      <c r="L10" s="129">
        <v>90</v>
      </c>
      <c r="M10" s="129">
        <v>84</v>
      </c>
      <c r="N10" s="129">
        <v>97</v>
      </c>
      <c r="O10" s="129">
        <v>92</v>
      </c>
      <c r="P10" s="129">
        <v>80</v>
      </c>
      <c r="Q10" s="129">
        <v>77</v>
      </c>
      <c r="R10" s="129">
        <v>91</v>
      </c>
      <c r="S10" s="129">
        <v>90</v>
      </c>
      <c r="T10" s="129">
        <v>88</v>
      </c>
      <c r="U10" s="129">
        <v>77</v>
      </c>
      <c r="V10" s="129">
        <v>90</v>
      </c>
      <c r="W10" s="129">
        <v>94</v>
      </c>
      <c r="X10" s="129">
        <v>98</v>
      </c>
      <c r="Y10" s="129">
        <v>85</v>
      </c>
      <c r="Z10" s="129">
        <v>90</v>
      </c>
      <c r="AA10" s="129">
        <v>77</v>
      </c>
      <c r="AB10" s="129">
        <v>93</v>
      </c>
      <c r="AC10" s="129">
        <v>92</v>
      </c>
      <c r="AD10" s="129">
        <v>92</v>
      </c>
      <c r="AE10" s="36">
        <f t="shared" si="1"/>
        <v>86.5</v>
      </c>
      <c r="AF10" s="36">
        <f t="shared" si="2"/>
        <v>87.625</v>
      </c>
      <c r="AG10" s="36">
        <f t="shared" si="3"/>
        <v>89.5</v>
      </c>
      <c r="AH10" s="36">
        <f t="shared" si="4"/>
        <v>88.166666666666671</v>
      </c>
      <c r="AI10" s="130">
        <f t="shared" si="5"/>
        <v>87.92307692307692</v>
      </c>
      <c r="AJ10" s="22">
        <f t="shared" si="6"/>
        <v>17</v>
      </c>
      <c r="AK10" s="22">
        <f t="shared" si="7"/>
        <v>8</v>
      </c>
      <c r="AL10" s="22">
        <f t="shared" si="8"/>
        <v>1</v>
      </c>
      <c r="AM10" s="22">
        <f t="shared" si="9"/>
        <v>26</v>
      </c>
      <c r="AN10" s="23">
        <f t="shared" si="10"/>
        <v>65.384615384615387</v>
      </c>
      <c r="AR10" s="187">
        <f t="shared" si="12"/>
        <v>65.384615384615387</v>
      </c>
      <c r="AS10" s="187">
        <f t="shared" si="13"/>
        <v>11.538461538461538</v>
      </c>
      <c r="AT10" s="187">
        <f t="shared" si="14"/>
        <v>19.230769230769234</v>
      </c>
      <c r="AU10" s="187">
        <f t="shared" si="15"/>
        <v>3.8461538461538463</v>
      </c>
      <c r="AV10" s="187">
        <f t="shared" si="16"/>
        <v>0</v>
      </c>
      <c r="AW10" s="20"/>
      <c r="AX10" s="20">
        <f t="shared" si="17"/>
        <v>0.65384615384615385</v>
      </c>
      <c r="AY10" s="20">
        <f t="shared" si="18"/>
        <v>0.30769230769230771</v>
      </c>
      <c r="AZ10" s="20">
        <f t="shared" si="19"/>
        <v>3.8461538461538464E-2</v>
      </c>
    </row>
    <row r="11" spans="1:52" ht="18" customHeight="1" x14ac:dyDescent="0.25">
      <c r="A11" s="125">
        <v>6</v>
      </c>
      <c r="B11" s="126" t="s">
        <v>121</v>
      </c>
      <c r="C11" s="131"/>
      <c r="D11" s="128" t="s">
        <v>83</v>
      </c>
      <c r="E11" s="129">
        <v>68</v>
      </c>
      <c r="F11" s="129">
        <v>67</v>
      </c>
      <c r="G11" s="129">
        <v>75</v>
      </c>
      <c r="H11" s="129">
        <v>75</v>
      </c>
      <c r="I11" s="129">
        <v>90</v>
      </c>
      <c r="J11" s="129">
        <v>90</v>
      </c>
      <c r="K11" s="129">
        <v>75</v>
      </c>
      <c r="L11" s="129">
        <v>93</v>
      </c>
      <c r="M11" s="129">
        <v>60</v>
      </c>
      <c r="N11" s="129">
        <v>95</v>
      </c>
      <c r="O11" s="129">
        <v>96</v>
      </c>
      <c r="P11" s="129">
        <v>65</v>
      </c>
      <c r="Q11" s="129">
        <v>74</v>
      </c>
      <c r="R11" s="129">
        <v>97</v>
      </c>
      <c r="S11" s="129">
        <v>94</v>
      </c>
      <c r="T11" s="129">
        <v>89</v>
      </c>
      <c r="U11" s="129">
        <v>78</v>
      </c>
      <c r="V11" s="129">
        <v>83</v>
      </c>
      <c r="W11" s="129">
        <v>92</v>
      </c>
      <c r="X11" s="129">
        <v>92</v>
      </c>
      <c r="Y11" s="129">
        <v>68</v>
      </c>
      <c r="Z11" s="129">
        <v>70</v>
      </c>
      <c r="AA11" s="129">
        <v>82</v>
      </c>
      <c r="AB11" s="129">
        <v>99</v>
      </c>
      <c r="AC11" s="129">
        <v>93</v>
      </c>
      <c r="AD11" s="129">
        <v>94</v>
      </c>
      <c r="AE11" s="36">
        <f t="shared" si="1"/>
        <v>77.5</v>
      </c>
      <c r="AF11" s="36">
        <f t="shared" si="2"/>
        <v>81.875</v>
      </c>
      <c r="AG11" s="36">
        <f t="shared" si="3"/>
        <v>88</v>
      </c>
      <c r="AH11" s="36">
        <f t="shared" si="4"/>
        <v>84.333333333333329</v>
      </c>
      <c r="AI11" s="130">
        <f t="shared" si="5"/>
        <v>82.84615384615384</v>
      </c>
      <c r="AJ11" s="22">
        <f t="shared" si="6"/>
        <v>12</v>
      </c>
      <c r="AK11" s="22">
        <f t="shared" si="7"/>
        <v>8</v>
      </c>
      <c r="AL11" s="22">
        <f t="shared" si="8"/>
        <v>6</v>
      </c>
      <c r="AM11" s="22">
        <f t="shared" si="9"/>
        <v>26</v>
      </c>
      <c r="AN11" s="23">
        <f t="shared" si="10"/>
        <v>46.153846153846153</v>
      </c>
      <c r="AR11" s="187">
        <f t="shared" si="12"/>
        <v>46.153846153846153</v>
      </c>
      <c r="AS11" s="187">
        <f t="shared" si="13"/>
        <v>11.538461538461538</v>
      </c>
      <c r="AT11" s="187">
        <f t="shared" si="14"/>
        <v>19.230769230769234</v>
      </c>
      <c r="AU11" s="187">
        <f t="shared" si="15"/>
        <v>19.230769230769234</v>
      </c>
      <c r="AV11" s="187">
        <f t="shared" si="16"/>
        <v>3.8461538461538463</v>
      </c>
      <c r="AW11" s="20"/>
      <c r="AX11" s="20">
        <f t="shared" si="17"/>
        <v>0.46153846153846156</v>
      </c>
      <c r="AY11" s="20">
        <f t="shared" si="18"/>
        <v>0.30769230769230771</v>
      </c>
      <c r="AZ11" s="20">
        <f t="shared" si="19"/>
        <v>0.23076923076923078</v>
      </c>
    </row>
    <row r="12" spans="1:52" ht="18" customHeight="1" x14ac:dyDescent="0.25">
      <c r="A12" s="125"/>
      <c r="B12" s="126" t="s">
        <v>122</v>
      </c>
      <c r="C12" s="131" t="s">
        <v>71</v>
      </c>
      <c r="D12" s="128" t="s">
        <v>83</v>
      </c>
      <c r="E12" s="129">
        <v>75</v>
      </c>
      <c r="F12" s="129">
        <v>76</v>
      </c>
      <c r="G12" s="129">
        <v>86</v>
      </c>
      <c r="H12" s="129">
        <v>63</v>
      </c>
      <c r="I12" s="129">
        <v>92</v>
      </c>
      <c r="J12" s="129">
        <v>67</v>
      </c>
      <c r="K12" s="129">
        <v>85</v>
      </c>
      <c r="L12" s="129">
        <v>90</v>
      </c>
      <c r="M12" s="129">
        <v>77</v>
      </c>
      <c r="N12" s="129">
        <v>92</v>
      </c>
      <c r="O12" s="129">
        <v>90</v>
      </c>
      <c r="P12" s="129">
        <v>60</v>
      </c>
      <c r="Q12" s="129">
        <v>63</v>
      </c>
      <c r="R12" s="129">
        <v>80</v>
      </c>
      <c r="S12" s="129">
        <v>68</v>
      </c>
      <c r="T12" s="129">
        <v>65</v>
      </c>
      <c r="U12" s="129">
        <v>74</v>
      </c>
      <c r="V12" s="129">
        <v>63</v>
      </c>
      <c r="W12" s="129">
        <v>83</v>
      </c>
      <c r="X12" s="129">
        <v>60</v>
      </c>
      <c r="Y12" s="129">
        <v>69</v>
      </c>
      <c r="Z12" s="129">
        <v>70</v>
      </c>
      <c r="AA12" s="129">
        <v>61</v>
      </c>
      <c r="AB12" s="129">
        <v>95</v>
      </c>
      <c r="AC12" s="129">
        <v>80</v>
      </c>
      <c r="AD12" s="129">
        <v>88</v>
      </c>
      <c r="AE12" s="36">
        <f t="shared" si="1"/>
        <v>76.5</v>
      </c>
      <c r="AF12" s="36">
        <f t="shared" si="2"/>
        <v>79.625</v>
      </c>
      <c r="AG12" s="36">
        <f t="shared" si="3"/>
        <v>68.833333333333329</v>
      </c>
      <c r="AH12" s="36">
        <f t="shared" si="4"/>
        <v>77.166666666666671</v>
      </c>
      <c r="AI12" s="130">
        <f t="shared" si="5"/>
        <v>75.84615384615384</v>
      </c>
      <c r="AJ12" s="22">
        <f t="shared" si="6"/>
        <v>5</v>
      </c>
      <c r="AK12" s="22">
        <f t="shared" si="7"/>
        <v>10</v>
      </c>
      <c r="AL12" s="22">
        <f t="shared" si="8"/>
        <v>11</v>
      </c>
      <c r="AM12" s="22">
        <f t="shared" si="9"/>
        <v>26</v>
      </c>
      <c r="AN12" s="23">
        <f t="shared" si="10"/>
        <v>19.230769230769234</v>
      </c>
      <c r="AR12" s="187">
        <f t="shared" si="12"/>
        <v>19.230769230769234</v>
      </c>
      <c r="AS12" s="187">
        <f t="shared" si="13"/>
        <v>15.384615384615385</v>
      </c>
      <c r="AT12" s="187">
        <f t="shared" si="14"/>
        <v>23.076923076923077</v>
      </c>
      <c r="AU12" s="187">
        <f t="shared" si="15"/>
        <v>19.230769230769234</v>
      </c>
      <c r="AV12" s="187">
        <f t="shared" si="16"/>
        <v>23.076923076923077</v>
      </c>
      <c r="AW12" s="20"/>
      <c r="AX12" s="20">
        <f t="shared" si="17"/>
        <v>0.19230769230769232</v>
      </c>
      <c r="AY12" s="20">
        <f t="shared" si="18"/>
        <v>0.38461538461538464</v>
      </c>
      <c r="AZ12" s="20">
        <f t="shared" si="19"/>
        <v>0.42307692307692307</v>
      </c>
    </row>
    <row r="13" spans="1:52" ht="18" customHeight="1" x14ac:dyDescent="0.25">
      <c r="A13" s="125"/>
      <c r="B13" s="126" t="s">
        <v>182</v>
      </c>
      <c r="C13" s="131" t="s">
        <v>71</v>
      </c>
      <c r="D13" s="128" t="s">
        <v>83</v>
      </c>
      <c r="E13" s="129">
        <v>82</v>
      </c>
      <c r="F13" s="129">
        <v>74</v>
      </c>
      <c r="G13" s="129">
        <v>74</v>
      </c>
      <c r="H13" s="129">
        <v>70</v>
      </c>
      <c r="I13" s="129">
        <v>100</v>
      </c>
      <c r="J13" s="129">
        <v>90</v>
      </c>
      <c r="K13" s="129">
        <v>85</v>
      </c>
      <c r="L13" s="129">
        <v>88</v>
      </c>
      <c r="M13" s="129">
        <v>90</v>
      </c>
      <c r="N13" s="129">
        <v>85</v>
      </c>
      <c r="O13" s="129">
        <v>85</v>
      </c>
      <c r="P13" s="129">
        <v>96</v>
      </c>
      <c r="Q13" s="129">
        <v>85</v>
      </c>
      <c r="R13" s="129">
        <v>70</v>
      </c>
      <c r="S13" s="129">
        <v>60</v>
      </c>
      <c r="T13" s="129">
        <v>82</v>
      </c>
      <c r="U13" s="129">
        <v>60</v>
      </c>
      <c r="V13" s="129">
        <v>60</v>
      </c>
      <c r="W13" s="129">
        <v>71</v>
      </c>
      <c r="X13" s="129">
        <v>60</v>
      </c>
      <c r="Y13" s="129">
        <v>60</v>
      </c>
      <c r="Z13" s="129">
        <v>60</v>
      </c>
      <c r="AA13" s="129">
        <v>80</v>
      </c>
      <c r="AB13" s="129">
        <v>87</v>
      </c>
      <c r="AC13" s="129">
        <v>75</v>
      </c>
      <c r="AD13" s="129">
        <v>88</v>
      </c>
      <c r="AE13" s="36">
        <f t="shared" si="1"/>
        <v>81.666666666666671</v>
      </c>
      <c r="AF13" s="36">
        <f t="shared" si="2"/>
        <v>85.5</v>
      </c>
      <c r="AG13" s="36">
        <f t="shared" si="3"/>
        <v>65.5</v>
      </c>
      <c r="AH13" s="36">
        <f t="shared" si="4"/>
        <v>75</v>
      </c>
      <c r="AI13" s="130">
        <f t="shared" si="5"/>
        <v>77.57692307692308</v>
      </c>
      <c r="AJ13" s="22">
        <f t="shared" si="6"/>
        <v>4</v>
      </c>
      <c r="AK13" s="22">
        <f t="shared" si="7"/>
        <v>13</v>
      </c>
      <c r="AL13" s="22">
        <f t="shared" si="8"/>
        <v>9</v>
      </c>
      <c r="AM13" s="22">
        <f t="shared" si="9"/>
        <v>26</v>
      </c>
      <c r="AN13" s="23">
        <f t="shared" si="10"/>
        <v>15.384615384615385</v>
      </c>
      <c r="AR13" s="187">
        <f t="shared" si="12"/>
        <v>15.384615384615385</v>
      </c>
      <c r="AS13" s="187">
        <f t="shared" si="13"/>
        <v>34.615384615384613</v>
      </c>
      <c r="AT13" s="187">
        <f t="shared" si="14"/>
        <v>15.384615384615385</v>
      </c>
      <c r="AU13" s="187">
        <f t="shared" si="15"/>
        <v>11.538461538461538</v>
      </c>
      <c r="AV13" s="187">
        <f t="shared" si="16"/>
        <v>23.076923076923077</v>
      </c>
      <c r="AW13" s="20"/>
      <c r="AX13" s="20">
        <f t="shared" si="17"/>
        <v>0.15384615384615385</v>
      </c>
      <c r="AY13" s="20">
        <f t="shared" si="18"/>
        <v>0.5</v>
      </c>
      <c r="AZ13" s="20">
        <f t="shared" si="19"/>
        <v>0.34615384615384615</v>
      </c>
    </row>
    <row r="14" spans="1:52" ht="18" customHeight="1" x14ac:dyDescent="0.25">
      <c r="A14" s="125"/>
      <c r="B14" s="126" t="s">
        <v>123</v>
      </c>
      <c r="C14" s="131"/>
      <c r="D14" s="128" t="s">
        <v>83</v>
      </c>
      <c r="E14" s="129">
        <v>91</v>
      </c>
      <c r="F14" s="129">
        <v>96</v>
      </c>
      <c r="G14" s="129">
        <v>75</v>
      </c>
      <c r="H14" s="129">
        <v>72</v>
      </c>
      <c r="I14" s="129">
        <v>91</v>
      </c>
      <c r="J14" s="129">
        <v>95</v>
      </c>
      <c r="K14" s="129">
        <v>82</v>
      </c>
      <c r="L14" s="129">
        <v>90</v>
      </c>
      <c r="M14" s="129">
        <v>87</v>
      </c>
      <c r="N14" s="129">
        <v>97</v>
      </c>
      <c r="O14" s="129">
        <v>92</v>
      </c>
      <c r="P14" s="129">
        <v>80</v>
      </c>
      <c r="Q14" s="129">
        <v>75</v>
      </c>
      <c r="R14" s="129">
        <v>91</v>
      </c>
      <c r="S14" s="129">
        <v>90</v>
      </c>
      <c r="T14" s="129">
        <v>88</v>
      </c>
      <c r="U14" s="129">
        <v>77</v>
      </c>
      <c r="V14" s="129">
        <v>92</v>
      </c>
      <c r="W14" s="129">
        <v>99</v>
      </c>
      <c r="X14" s="129">
        <v>98</v>
      </c>
      <c r="Y14" s="129">
        <v>78</v>
      </c>
      <c r="Z14" s="129">
        <v>75</v>
      </c>
      <c r="AA14" s="129">
        <v>77</v>
      </c>
      <c r="AB14" s="129">
        <v>86</v>
      </c>
      <c r="AC14" s="129">
        <v>92</v>
      </c>
      <c r="AD14" s="129">
        <v>92</v>
      </c>
      <c r="AE14" s="36">
        <f t="shared" si="1"/>
        <v>86.666666666666671</v>
      </c>
      <c r="AF14" s="36">
        <f t="shared" si="2"/>
        <v>86.75</v>
      </c>
      <c r="AG14" s="36">
        <f t="shared" si="3"/>
        <v>90.666666666666671</v>
      </c>
      <c r="AH14" s="36">
        <f t="shared" si="4"/>
        <v>83.333333333333329</v>
      </c>
      <c r="AI14" s="130">
        <f t="shared" si="5"/>
        <v>86.84615384615384</v>
      </c>
      <c r="AJ14" s="22">
        <f t="shared" si="6"/>
        <v>14</v>
      </c>
      <c r="AK14" s="22">
        <f t="shared" si="7"/>
        <v>11</v>
      </c>
      <c r="AL14" s="22">
        <f t="shared" si="8"/>
        <v>1</v>
      </c>
      <c r="AM14" s="22">
        <f t="shared" si="9"/>
        <v>26</v>
      </c>
      <c r="AN14" s="23">
        <f t="shared" si="10"/>
        <v>53.846153846153847</v>
      </c>
      <c r="AR14" s="187">
        <f t="shared" si="12"/>
        <v>53.846153846153847</v>
      </c>
      <c r="AS14" s="187">
        <f t="shared" si="13"/>
        <v>15.384615384615385</v>
      </c>
      <c r="AT14" s="187">
        <f t="shared" si="14"/>
        <v>26.923076923076923</v>
      </c>
      <c r="AU14" s="187">
        <f t="shared" si="15"/>
        <v>3.8461538461538463</v>
      </c>
      <c r="AV14" s="187">
        <f t="shared" si="16"/>
        <v>0</v>
      </c>
      <c r="AW14" s="20"/>
      <c r="AX14" s="20">
        <f t="shared" si="17"/>
        <v>0.53846153846153844</v>
      </c>
      <c r="AY14" s="20">
        <f t="shared" si="18"/>
        <v>0.42307692307692307</v>
      </c>
      <c r="AZ14" s="20">
        <f t="shared" si="19"/>
        <v>3.8461538461538464E-2</v>
      </c>
    </row>
    <row r="15" spans="1:52" ht="18" customHeight="1" x14ac:dyDescent="0.25">
      <c r="A15" s="125"/>
      <c r="B15" s="126" t="s">
        <v>124</v>
      </c>
      <c r="C15" s="131"/>
      <c r="D15" s="128" t="s">
        <v>83</v>
      </c>
      <c r="E15" s="129">
        <v>60</v>
      </c>
      <c r="F15" s="129">
        <v>77</v>
      </c>
      <c r="G15" s="129">
        <v>85</v>
      </c>
      <c r="H15" s="129">
        <v>74</v>
      </c>
      <c r="I15" s="129">
        <v>98</v>
      </c>
      <c r="J15" s="129">
        <v>77</v>
      </c>
      <c r="K15" s="129">
        <v>75</v>
      </c>
      <c r="L15" s="129">
        <v>90</v>
      </c>
      <c r="M15" s="129">
        <v>60</v>
      </c>
      <c r="N15" s="129">
        <v>89</v>
      </c>
      <c r="O15" s="129">
        <v>90</v>
      </c>
      <c r="P15" s="129">
        <v>60</v>
      </c>
      <c r="Q15" s="129">
        <v>72</v>
      </c>
      <c r="R15" s="129">
        <v>63</v>
      </c>
      <c r="S15" s="129">
        <v>65</v>
      </c>
      <c r="T15" s="129">
        <v>81</v>
      </c>
      <c r="U15" s="129">
        <v>90</v>
      </c>
      <c r="V15" s="129">
        <v>75</v>
      </c>
      <c r="W15" s="129">
        <v>95</v>
      </c>
      <c r="X15" s="129">
        <v>82</v>
      </c>
      <c r="Y15" s="129">
        <v>63</v>
      </c>
      <c r="Z15" s="129">
        <v>66</v>
      </c>
      <c r="AA15" s="129">
        <v>75</v>
      </c>
      <c r="AB15" s="129">
        <v>93</v>
      </c>
      <c r="AC15" s="129">
        <v>93</v>
      </c>
      <c r="AD15" s="129">
        <v>94</v>
      </c>
      <c r="AE15" s="36">
        <f t="shared" si="1"/>
        <v>78.5</v>
      </c>
      <c r="AF15" s="36">
        <f t="shared" si="2"/>
        <v>74.875</v>
      </c>
      <c r="AG15" s="36">
        <f t="shared" si="3"/>
        <v>81.333333333333329</v>
      </c>
      <c r="AH15" s="36">
        <f t="shared" si="4"/>
        <v>80.666666666666671</v>
      </c>
      <c r="AI15" s="130">
        <f t="shared" si="5"/>
        <v>78.538461538461533</v>
      </c>
      <c r="AJ15" s="22">
        <f t="shared" si="6"/>
        <v>8</v>
      </c>
      <c r="AK15" s="22">
        <f t="shared" si="7"/>
        <v>10</v>
      </c>
      <c r="AL15" s="22">
        <f t="shared" si="8"/>
        <v>8</v>
      </c>
      <c r="AM15" s="22">
        <f t="shared" si="9"/>
        <v>26</v>
      </c>
      <c r="AN15" s="23">
        <f t="shared" si="10"/>
        <v>30.76923076923077</v>
      </c>
      <c r="AR15" s="187">
        <f t="shared" si="12"/>
        <v>30.76923076923077</v>
      </c>
      <c r="AS15" s="187">
        <f t="shared" si="13"/>
        <v>11.538461538461538</v>
      </c>
      <c r="AT15" s="187">
        <f t="shared" si="14"/>
        <v>26.923076923076923</v>
      </c>
      <c r="AU15" s="187">
        <f t="shared" si="15"/>
        <v>11.538461538461538</v>
      </c>
      <c r="AV15" s="187">
        <f t="shared" si="16"/>
        <v>19.230769230769234</v>
      </c>
      <c r="AW15" s="20"/>
      <c r="AX15" s="20">
        <f t="shared" si="17"/>
        <v>0.30769230769230771</v>
      </c>
      <c r="AY15" s="20">
        <f t="shared" si="18"/>
        <v>0.38461538461538464</v>
      </c>
      <c r="AZ15" s="20">
        <f t="shared" si="19"/>
        <v>0.30769230769230771</v>
      </c>
    </row>
    <row r="16" spans="1:52" ht="18" customHeight="1" x14ac:dyDescent="0.25">
      <c r="A16" s="125"/>
      <c r="B16" s="126" t="s">
        <v>125</v>
      </c>
      <c r="C16" s="131" t="s">
        <v>71</v>
      </c>
      <c r="D16" s="128" t="s">
        <v>83</v>
      </c>
      <c r="E16" s="129">
        <v>61</v>
      </c>
      <c r="F16" s="129">
        <v>63</v>
      </c>
      <c r="G16" s="129">
        <v>65</v>
      </c>
      <c r="H16" s="129">
        <v>60</v>
      </c>
      <c r="I16" s="129">
        <v>91</v>
      </c>
      <c r="J16" s="129">
        <v>61</v>
      </c>
      <c r="K16" s="129">
        <v>92</v>
      </c>
      <c r="L16" s="129">
        <v>90</v>
      </c>
      <c r="M16" s="129">
        <v>60</v>
      </c>
      <c r="N16" s="129">
        <v>100</v>
      </c>
      <c r="O16" s="129">
        <v>70</v>
      </c>
      <c r="P16" s="129">
        <v>65</v>
      </c>
      <c r="Q16" s="129">
        <v>75</v>
      </c>
      <c r="R16" s="129">
        <v>67</v>
      </c>
      <c r="S16" s="129">
        <v>60</v>
      </c>
      <c r="T16" s="129">
        <v>66</v>
      </c>
      <c r="U16" s="129">
        <v>60</v>
      </c>
      <c r="V16" s="129">
        <v>60</v>
      </c>
      <c r="W16" s="129">
        <v>92</v>
      </c>
      <c r="X16" s="129">
        <v>60</v>
      </c>
      <c r="Y16" s="129">
        <v>75</v>
      </c>
      <c r="Z16" s="129">
        <v>61</v>
      </c>
      <c r="AA16" s="129">
        <v>70</v>
      </c>
      <c r="AB16" s="129">
        <v>86</v>
      </c>
      <c r="AC16" s="129">
        <v>92</v>
      </c>
      <c r="AD16" s="129">
        <v>88</v>
      </c>
      <c r="AE16" s="36">
        <f t="shared" si="1"/>
        <v>66.833333333333329</v>
      </c>
      <c r="AF16" s="36">
        <f t="shared" si="2"/>
        <v>77.375</v>
      </c>
      <c r="AG16" s="36">
        <f t="shared" si="3"/>
        <v>66.333333333333329</v>
      </c>
      <c r="AH16" s="36">
        <f t="shared" si="4"/>
        <v>78.666666666666671</v>
      </c>
      <c r="AI16" s="130">
        <f t="shared" si="5"/>
        <v>72.692307692307693</v>
      </c>
      <c r="AJ16" s="22">
        <f t="shared" si="6"/>
        <v>6</v>
      </c>
      <c r="AK16" s="22">
        <f t="shared" si="7"/>
        <v>4</v>
      </c>
      <c r="AL16" s="22">
        <f t="shared" si="8"/>
        <v>16</v>
      </c>
      <c r="AM16" s="22">
        <f t="shared" si="9"/>
        <v>26</v>
      </c>
      <c r="AN16" s="23">
        <f t="shared" si="10"/>
        <v>23.076923076923077</v>
      </c>
      <c r="AR16" s="187">
        <f t="shared" si="12"/>
        <v>23.076923076923077</v>
      </c>
      <c r="AS16" s="187">
        <f t="shared" si="13"/>
        <v>7.6923076923076925</v>
      </c>
      <c r="AT16" s="187">
        <f t="shared" si="14"/>
        <v>7.6923076923076925</v>
      </c>
      <c r="AU16" s="187">
        <f t="shared" si="15"/>
        <v>23.076923076923077</v>
      </c>
      <c r="AV16" s="187">
        <f t="shared" si="16"/>
        <v>38.461538461538467</v>
      </c>
      <c r="AW16" s="20"/>
      <c r="AX16" s="20">
        <f t="shared" si="17"/>
        <v>0.23076923076923078</v>
      </c>
      <c r="AY16" s="20">
        <f t="shared" si="18"/>
        <v>0.15384615384615385</v>
      </c>
      <c r="AZ16" s="20">
        <f t="shared" si="19"/>
        <v>0.61538461538461542</v>
      </c>
    </row>
    <row r="17" spans="1:52" ht="18" customHeight="1" x14ac:dyDescent="0.25">
      <c r="A17" s="125"/>
      <c r="B17" s="126" t="s">
        <v>126</v>
      </c>
      <c r="C17" s="131"/>
      <c r="D17" s="128" t="s">
        <v>83</v>
      </c>
      <c r="E17" s="129">
        <v>75</v>
      </c>
      <c r="F17" s="129">
        <v>83</v>
      </c>
      <c r="G17" s="129">
        <v>65</v>
      </c>
      <c r="H17" s="129">
        <v>60</v>
      </c>
      <c r="I17" s="129">
        <v>85</v>
      </c>
      <c r="J17" s="129">
        <v>65</v>
      </c>
      <c r="K17" s="129">
        <v>82</v>
      </c>
      <c r="L17" s="129">
        <v>90</v>
      </c>
      <c r="M17" s="129">
        <v>90</v>
      </c>
      <c r="N17" s="129">
        <v>87</v>
      </c>
      <c r="O17" s="129">
        <v>90</v>
      </c>
      <c r="P17" s="129">
        <v>70</v>
      </c>
      <c r="Q17" s="129">
        <v>79</v>
      </c>
      <c r="R17" s="129">
        <v>79</v>
      </c>
      <c r="S17" s="129">
        <v>74</v>
      </c>
      <c r="T17" s="129">
        <v>84</v>
      </c>
      <c r="U17" s="129">
        <v>82</v>
      </c>
      <c r="V17" s="129">
        <v>94</v>
      </c>
      <c r="W17" s="129">
        <v>99</v>
      </c>
      <c r="X17" s="129">
        <v>98</v>
      </c>
      <c r="Y17" s="129">
        <v>90</v>
      </c>
      <c r="Z17" s="129">
        <v>90</v>
      </c>
      <c r="AA17" s="129">
        <v>71</v>
      </c>
      <c r="AB17" s="129">
        <v>87</v>
      </c>
      <c r="AC17" s="129">
        <v>92</v>
      </c>
      <c r="AD17" s="129">
        <v>90</v>
      </c>
      <c r="AE17" s="36">
        <f t="shared" si="1"/>
        <v>72.166666666666671</v>
      </c>
      <c r="AF17" s="36">
        <f t="shared" si="2"/>
        <v>83.375</v>
      </c>
      <c r="AG17" s="36">
        <f t="shared" si="3"/>
        <v>88.5</v>
      </c>
      <c r="AH17" s="36">
        <f t="shared" si="4"/>
        <v>86.666666666666671</v>
      </c>
      <c r="AI17" s="130">
        <f t="shared" si="5"/>
        <v>82.730769230769226</v>
      </c>
      <c r="AJ17" s="22">
        <f t="shared" si="6"/>
        <v>10</v>
      </c>
      <c r="AK17" s="22">
        <f t="shared" si="7"/>
        <v>11</v>
      </c>
      <c r="AL17" s="22">
        <f t="shared" si="8"/>
        <v>5</v>
      </c>
      <c r="AM17" s="22">
        <f t="shared" si="9"/>
        <v>26</v>
      </c>
      <c r="AN17" s="23">
        <f t="shared" si="10"/>
        <v>38.461538461538467</v>
      </c>
      <c r="AR17" s="187">
        <f t="shared" si="12"/>
        <v>38.461538461538467</v>
      </c>
      <c r="AS17" s="187">
        <f t="shared" si="13"/>
        <v>26.923076923076923</v>
      </c>
      <c r="AT17" s="187">
        <f t="shared" si="14"/>
        <v>15.384615384615385</v>
      </c>
      <c r="AU17" s="187">
        <f t="shared" si="15"/>
        <v>15.384615384615385</v>
      </c>
      <c r="AV17" s="187">
        <f t="shared" si="16"/>
        <v>3.8461538461538463</v>
      </c>
      <c r="AW17" s="20"/>
      <c r="AX17" s="20">
        <f t="shared" si="17"/>
        <v>0.38461538461538464</v>
      </c>
      <c r="AY17" s="20">
        <f t="shared" si="18"/>
        <v>0.42307692307692307</v>
      </c>
      <c r="AZ17" s="20">
        <f t="shared" si="19"/>
        <v>0.19230769230769232</v>
      </c>
    </row>
    <row r="18" spans="1:52" ht="18" customHeight="1" x14ac:dyDescent="0.25">
      <c r="A18" s="125"/>
      <c r="B18" s="126" t="s">
        <v>127</v>
      </c>
      <c r="C18" s="131"/>
      <c r="D18" s="128" t="s">
        <v>83</v>
      </c>
      <c r="E18" s="129">
        <v>75</v>
      </c>
      <c r="F18" s="129">
        <v>97</v>
      </c>
      <c r="G18" s="129">
        <v>65</v>
      </c>
      <c r="H18" s="129">
        <v>71</v>
      </c>
      <c r="I18" s="129">
        <v>71</v>
      </c>
      <c r="J18" s="129">
        <v>82</v>
      </c>
      <c r="K18" s="129">
        <v>75</v>
      </c>
      <c r="L18" s="129">
        <v>90</v>
      </c>
      <c r="M18" s="129">
        <v>77</v>
      </c>
      <c r="N18" s="129">
        <v>90</v>
      </c>
      <c r="O18" s="129">
        <v>70</v>
      </c>
      <c r="P18" s="129">
        <v>75</v>
      </c>
      <c r="Q18" s="129">
        <v>77</v>
      </c>
      <c r="R18" s="129">
        <v>70</v>
      </c>
      <c r="S18" s="129">
        <v>60</v>
      </c>
      <c r="T18" s="129">
        <v>74</v>
      </c>
      <c r="U18" s="129">
        <v>77</v>
      </c>
      <c r="V18" s="129">
        <v>70</v>
      </c>
      <c r="W18" s="129">
        <v>85</v>
      </c>
      <c r="X18" s="129">
        <v>85</v>
      </c>
      <c r="Y18" s="129">
        <v>62</v>
      </c>
      <c r="Z18" s="129">
        <v>60</v>
      </c>
      <c r="AA18" s="129">
        <v>70</v>
      </c>
      <c r="AB18" s="129">
        <v>86</v>
      </c>
      <c r="AC18" s="129">
        <v>80</v>
      </c>
      <c r="AD18" s="129">
        <v>61</v>
      </c>
      <c r="AE18" s="36">
        <f t="shared" si="1"/>
        <v>76.833333333333329</v>
      </c>
      <c r="AF18" s="36">
        <f t="shared" si="2"/>
        <v>78</v>
      </c>
      <c r="AG18" s="36">
        <f t="shared" si="3"/>
        <v>75.166666666666671</v>
      </c>
      <c r="AH18" s="36">
        <f t="shared" si="4"/>
        <v>69.833333333333329</v>
      </c>
      <c r="AI18" s="130">
        <f t="shared" si="5"/>
        <v>75.192307692307693</v>
      </c>
      <c r="AJ18" s="22">
        <f t="shared" si="6"/>
        <v>3</v>
      </c>
      <c r="AK18" s="22">
        <f t="shared" si="7"/>
        <v>12</v>
      </c>
      <c r="AL18" s="22">
        <f t="shared" si="8"/>
        <v>11</v>
      </c>
      <c r="AM18" s="22">
        <f t="shared" si="9"/>
        <v>26</v>
      </c>
      <c r="AN18" s="23">
        <f t="shared" si="10"/>
        <v>11.538461538461538</v>
      </c>
      <c r="AR18" s="187">
        <f t="shared" si="12"/>
        <v>11.538461538461538</v>
      </c>
      <c r="AS18" s="187">
        <f t="shared" si="13"/>
        <v>15.384615384615385</v>
      </c>
      <c r="AT18" s="187">
        <f t="shared" si="14"/>
        <v>30.76923076923077</v>
      </c>
      <c r="AU18" s="187">
        <f t="shared" si="15"/>
        <v>26.923076923076923</v>
      </c>
      <c r="AV18" s="187">
        <f t="shared" si="16"/>
        <v>15.384615384615385</v>
      </c>
      <c r="AW18" s="20"/>
      <c r="AX18" s="20">
        <f t="shared" si="17"/>
        <v>0.11538461538461539</v>
      </c>
      <c r="AY18" s="20">
        <f t="shared" si="18"/>
        <v>0.46153846153846156</v>
      </c>
      <c r="AZ18" s="20">
        <f t="shared" si="19"/>
        <v>0.42307692307692307</v>
      </c>
    </row>
    <row r="19" spans="1:52" ht="18" customHeight="1" x14ac:dyDescent="0.25">
      <c r="A19" s="125"/>
      <c r="B19" s="126" t="s">
        <v>128</v>
      </c>
      <c r="C19" s="131"/>
      <c r="D19" s="128" t="s">
        <v>83</v>
      </c>
      <c r="E19" s="129">
        <v>90</v>
      </c>
      <c r="F19" s="129">
        <v>96</v>
      </c>
      <c r="G19" s="129">
        <v>90</v>
      </c>
      <c r="H19" s="129">
        <v>71</v>
      </c>
      <c r="I19" s="129">
        <v>91</v>
      </c>
      <c r="J19" s="129">
        <v>82</v>
      </c>
      <c r="K19" s="129">
        <v>90</v>
      </c>
      <c r="L19" s="129">
        <v>90</v>
      </c>
      <c r="M19" s="129">
        <v>85</v>
      </c>
      <c r="N19" s="129">
        <v>95</v>
      </c>
      <c r="O19" s="129">
        <v>70</v>
      </c>
      <c r="P19" s="129">
        <v>94</v>
      </c>
      <c r="Q19" s="129">
        <v>77</v>
      </c>
      <c r="R19" s="129">
        <v>79</v>
      </c>
      <c r="S19" s="129">
        <v>92</v>
      </c>
      <c r="T19" s="129">
        <v>74</v>
      </c>
      <c r="U19" s="129">
        <v>80</v>
      </c>
      <c r="V19" s="129">
        <v>83</v>
      </c>
      <c r="W19" s="129">
        <v>98</v>
      </c>
      <c r="X19" s="129">
        <v>94</v>
      </c>
      <c r="Y19" s="129">
        <v>100</v>
      </c>
      <c r="Z19" s="129">
        <v>88</v>
      </c>
      <c r="AA19" s="129">
        <v>82</v>
      </c>
      <c r="AB19" s="129">
        <v>86</v>
      </c>
      <c r="AC19" s="129">
        <v>92</v>
      </c>
      <c r="AD19" s="129">
        <v>90</v>
      </c>
      <c r="AE19" s="36">
        <f t="shared" si="1"/>
        <v>86.666666666666671</v>
      </c>
      <c r="AF19" s="36">
        <f t="shared" si="2"/>
        <v>85</v>
      </c>
      <c r="AG19" s="36">
        <f t="shared" si="3"/>
        <v>86.833333333333329</v>
      </c>
      <c r="AH19" s="36">
        <f t="shared" si="4"/>
        <v>89.666666666666671</v>
      </c>
      <c r="AI19" s="130">
        <f t="shared" si="5"/>
        <v>86.884615384615387</v>
      </c>
      <c r="AJ19" s="22">
        <f t="shared" si="6"/>
        <v>14</v>
      </c>
      <c r="AK19" s="22">
        <f t="shared" si="7"/>
        <v>10</v>
      </c>
      <c r="AL19" s="22">
        <f t="shared" si="8"/>
        <v>2</v>
      </c>
      <c r="AM19" s="22">
        <f t="shared" si="9"/>
        <v>26</v>
      </c>
      <c r="AN19" s="23">
        <f t="shared" si="10"/>
        <v>53.846153846153847</v>
      </c>
      <c r="AR19" s="187">
        <f t="shared" si="12"/>
        <v>53.846153846153847</v>
      </c>
      <c r="AS19" s="187">
        <f t="shared" si="13"/>
        <v>23.076923076923077</v>
      </c>
      <c r="AT19" s="187">
        <f t="shared" si="14"/>
        <v>15.384615384615385</v>
      </c>
      <c r="AU19" s="187">
        <f t="shared" si="15"/>
        <v>7.6923076923076925</v>
      </c>
      <c r="AV19" s="187">
        <f t="shared" si="16"/>
        <v>0</v>
      </c>
      <c r="AW19" s="20"/>
      <c r="AX19" s="20">
        <f t="shared" si="17"/>
        <v>0.53846153846153844</v>
      </c>
      <c r="AY19" s="20">
        <f t="shared" si="18"/>
        <v>0.38461538461538464</v>
      </c>
      <c r="AZ19" s="20">
        <f t="shared" si="19"/>
        <v>7.6923076923076927E-2</v>
      </c>
    </row>
    <row r="20" spans="1:52" ht="18" customHeight="1" x14ac:dyDescent="0.25">
      <c r="A20" s="125"/>
      <c r="B20" s="126" t="s">
        <v>129</v>
      </c>
      <c r="C20" s="131" t="s">
        <v>71</v>
      </c>
      <c r="D20" s="128" t="s">
        <v>83</v>
      </c>
      <c r="E20" s="129">
        <v>61</v>
      </c>
      <c r="F20" s="129">
        <v>60</v>
      </c>
      <c r="G20" s="129">
        <v>65</v>
      </c>
      <c r="H20" s="129">
        <v>60</v>
      </c>
      <c r="I20" s="129">
        <v>98</v>
      </c>
      <c r="J20" s="129">
        <v>61</v>
      </c>
      <c r="K20" s="129">
        <v>60</v>
      </c>
      <c r="L20" s="129">
        <v>90</v>
      </c>
      <c r="M20" s="129">
        <v>65</v>
      </c>
      <c r="N20" s="129">
        <v>91</v>
      </c>
      <c r="O20" s="129">
        <v>90</v>
      </c>
      <c r="P20" s="129">
        <v>60</v>
      </c>
      <c r="Q20" s="129">
        <v>75</v>
      </c>
      <c r="R20" s="129">
        <v>89</v>
      </c>
      <c r="S20" s="129">
        <v>60</v>
      </c>
      <c r="T20" s="129">
        <v>76</v>
      </c>
      <c r="U20" s="129">
        <v>60</v>
      </c>
      <c r="V20" s="129">
        <v>66</v>
      </c>
      <c r="W20" s="129">
        <v>90</v>
      </c>
      <c r="X20" s="129">
        <v>78</v>
      </c>
      <c r="Y20" s="129">
        <v>60</v>
      </c>
      <c r="Z20" s="129">
        <v>68</v>
      </c>
      <c r="AA20" s="129">
        <v>70</v>
      </c>
      <c r="AB20" s="129">
        <v>83</v>
      </c>
      <c r="AC20" s="129">
        <v>75</v>
      </c>
      <c r="AD20" s="129">
        <v>78</v>
      </c>
      <c r="AE20" s="36">
        <f t="shared" si="1"/>
        <v>67.5</v>
      </c>
      <c r="AF20" s="36">
        <f t="shared" si="2"/>
        <v>77.5</v>
      </c>
      <c r="AG20" s="36">
        <f t="shared" si="3"/>
        <v>71.666666666666671</v>
      </c>
      <c r="AH20" s="36">
        <f t="shared" si="4"/>
        <v>72.333333333333329</v>
      </c>
      <c r="AI20" s="130">
        <f t="shared" si="5"/>
        <v>72.65384615384616</v>
      </c>
      <c r="AJ20" s="22">
        <f t="shared" si="6"/>
        <v>5</v>
      </c>
      <c r="AK20" s="22">
        <f t="shared" si="7"/>
        <v>7</v>
      </c>
      <c r="AL20" s="22">
        <f t="shared" si="8"/>
        <v>14</v>
      </c>
      <c r="AM20" s="22">
        <f t="shared" si="9"/>
        <v>26</v>
      </c>
      <c r="AN20" s="23">
        <f t="shared" si="10"/>
        <v>19.230769230769234</v>
      </c>
      <c r="AR20" s="187">
        <f t="shared" si="12"/>
        <v>19.230769230769234</v>
      </c>
      <c r="AS20" s="187">
        <f t="shared" si="13"/>
        <v>7.6923076923076925</v>
      </c>
      <c r="AT20" s="187">
        <f t="shared" si="14"/>
        <v>19.230769230769234</v>
      </c>
      <c r="AU20" s="187">
        <f t="shared" si="15"/>
        <v>19.230769230769234</v>
      </c>
      <c r="AV20" s="187">
        <f t="shared" si="16"/>
        <v>34.615384615384613</v>
      </c>
      <c r="AW20" s="20"/>
      <c r="AX20" s="20">
        <f t="shared" si="17"/>
        <v>0.19230769230769232</v>
      </c>
      <c r="AY20" s="20">
        <f t="shared" si="18"/>
        <v>0.26923076923076922</v>
      </c>
      <c r="AZ20" s="20">
        <f t="shared" si="19"/>
        <v>0.53846153846153844</v>
      </c>
    </row>
    <row r="21" spans="1:52" ht="18" hidden="1" customHeight="1" x14ac:dyDescent="0.25">
      <c r="A21" s="125"/>
      <c r="B21" s="126"/>
      <c r="C21" s="131"/>
      <c r="D21" s="128" t="s">
        <v>68</v>
      </c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129"/>
      <c r="AE21" s="36" t="e">
        <f t="shared" ref="AE21:AE27" si="20">IF(COUNTIF(E21:J21,"&gt;59")=COUNTA(E21:J21),(IF(COUNTA(E21:J21&gt;0),SUM(E21:J21)/COUNT(E21:J21),"св")),"Нет п/оц.")</f>
        <v>#DIV/0!</v>
      </c>
      <c r="AF21" s="36" t="e">
        <f t="shared" ref="AF21:AF27" si="21">IF(COUNTIF(K21:R21,"&gt;59")=COUNTA(K21:R21),(IF(COUNTA(K21:R21&gt;0),SUM(K21:R21)/COUNT(K21:R21),"св")),"Нет п/оц.")</f>
        <v>#DIV/0!</v>
      </c>
      <c r="AG21" s="36" t="e">
        <f t="shared" ref="AG21:AG27" si="22">IF(COUNTIF(S21:X21,"&gt;59")=COUNTA(S21:X21),(IF(COUNTA(S21:X21&gt;0),SUM(S21:X21)/COUNT(S21:X21),"св")),"Нет п/оц.")</f>
        <v>#DIV/0!</v>
      </c>
      <c r="AH21" s="36" t="e">
        <f t="shared" ref="AH21:AH27" si="23">IF(COUNTIF(Y21:AD21,"&gt;59")=COUNTA(Y21:AD21),(IF(COUNTA(Y21:AD21&gt;0),SUM(Y21:AD21)/COUNT(Y21:AD21),"св")),"Нет п/оц.")</f>
        <v>#DIV/0!</v>
      </c>
      <c r="AI21" s="130" t="e">
        <f t="shared" ref="AI21:AI27" si="24">IF(COUNTIF(E21:AD21,"&gt;59")=COUNTA(E21:AD21),(IF(COUNTA(E21:AD21&gt;0),SUM(E21:AD21)/COUNT(E21:AD21),"св")),"Нет п/оц.")</f>
        <v>#DIV/0!</v>
      </c>
      <c r="AJ21" s="22">
        <f t="shared" ref="AJ21:AJ27" si="25">COUNTIF(E21:AD21,"&gt;=90")</f>
        <v>0</v>
      </c>
      <c r="AK21" s="22">
        <f t="shared" ref="AK21:AK27" si="26">COUNTIFS(E21:AD21,"&gt;=74",E21:AD21,"&lt;90")</f>
        <v>0</v>
      </c>
      <c r="AL21" s="22">
        <f t="shared" ref="AL21:AL27" si="27">COUNTIFS(E21:AD21,"&gt;=60",E21:AD21,"&lt;74")</f>
        <v>0</v>
      </c>
      <c r="AM21" s="22">
        <f t="shared" ref="AM21:AM27" si="28">AL21+AK21+AJ21</f>
        <v>0</v>
      </c>
      <c r="AN21" s="23" t="e">
        <f t="shared" ref="AN21:AN27" si="29">AJ21/AM21*100</f>
        <v>#DIV/0!</v>
      </c>
      <c r="AR21" s="187" t="e">
        <f t="shared" si="12"/>
        <v>#DIV/0!</v>
      </c>
      <c r="AS21" s="187" t="e">
        <f t="shared" si="13"/>
        <v>#DIV/0!</v>
      </c>
      <c r="AT21" s="187" t="e">
        <f t="shared" si="14"/>
        <v>#DIV/0!</v>
      </c>
      <c r="AU21" s="187" t="e">
        <f t="shared" si="15"/>
        <v>#DIV/0!</v>
      </c>
      <c r="AV21" s="187" t="e">
        <f t="shared" si="16"/>
        <v>#DIV/0!</v>
      </c>
      <c r="AW21" s="20"/>
      <c r="AX21" s="20" t="e">
        <f t="shared" si="17"/>
        <v>#DIV/0!</v>
      </c>
      <c r="AY21" s="20" t="e">
        <f t="shared" si="18"/>
        <v>#DIV/0!</v>
      </c>
      <c r="AZ21" s="20" t="e">
        <f t="shared" si="19"/>
        <v>#DIV/0!</v>
      </c>
    </row>
    <row r="22" spans="1:52" ht="18" hidden="1" customHeight="1" x14ac:dyDescent="0.25">
      <c r="A22" s="125"/>
      <c r="B22" s="126"/>
      <c r="C22" s="131"/>
      <c r="D22" s="128" t="s">
        <v>68</v>
      </c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129"/>
      <c r="AE22" s="36" t="e">
        <f t="shared" si="20"/>
        <v>#DIV/0!</v>
      </c>
      <c r="AF22" s="36" t="e">
        <f t="shared" si="21"/>
        <v>#DIV/0!</v>
      </c>
      <c r="AG22" s="36" t="e">
        <f t="shared" si="22"/>
        <v>#DIV/0!</v>
      </c>
      <c r="AH22" s="36" t="e">
        <f t="shared" si="23"/>
        <v>#DIV/0!</v>
      </c>
      <c r="AI22" s="130" t="e">
        <f t="shared" si="24"/>
        <v>#DIV/0!</v>
      </c>
      <c r="AJ22" s="22">
        <f t="shared" si="25"/>
        <v>0</v>
      </c>
      <c r="AK22" s="22">
        <f t="shared" si="26"/>
        <v>0</v>
      </c>
      <c r="AL22" s="22">
        <f t="shared" si="27"/>
        <v>0</v>
      </c>
      <c r="AM22" s="22">
        <f t="shared" si="28"/>
        <v>0</v>
      </c>
      <c r="AN22" s="23" t="e">
        <f t="shared" si="29"/>
        <v>#DIV/0!</v>
      </c>
      <c r="AR22" s="187" t="e">
        <f t="shared" si="12"/>
        <v>#DIV/0!</v>
      </c>
      <c r="AS22" s="187" t="e">
        <f t="shared" si="13"/>
        <v>#DIV/0!</v>
      </c>
      <c r="AT22" s="187" t="e">
        <f t="shared" si="14"/>
        <v>#DIV/0!</v>
      </c>
      <c r="AU22" s="187" t="e">
        <f t="shared" si="15"/>
        <v>#DIV/0!</v>
      </c>
      <c r="AV22" s="187" t="e">
        <f t="shared" si="16"/>
        <v>#DIV/0!</v>
      </c>
      <c r="AW22" s="20"/>
      <c r="AX22" s="20" t="e">
        <f t="shared" si="17"/>
        <v>#DIV/0!</v>
      </c>
      <c r="AY22" s="20" t="e">
        <f t="shared" si="18"/>
        <v>#DIV/0!</v>
      </c>
      <c r="AZ22" s="20" t="e">
        <f t="shared" si="19"/>
        <v>#DIV/0!</v>
      </c>
    </row>
    <row r="23" spans="1:52" ht="18" hidden="1" customHeight="1" x14ac:dyDescent="0.25">
      <c r="A23" s="125"/>
      <c r="B23" s="126"/>
      <c r="C23" s="131"/>
      <c r="D23" s="128" t="s">
        <v>68</v>
      </c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129"/>
      <c r="AE23" s="36" t="e">
        <f t="shared" si="20"/>
        <v>#DIV/0!</v>
      </c>
      <c r="AF23" s="36" t="e">
        <f t="shared" si="21"/>
        <v>#DIV/0!</v>
      </c>
      <c r="AG23" s="36" t="e">
        <f t="shared" si="22"/>
        <v>#DIV/0!</v>
      </c>
      <c r="AH23" s="36" t="e">
        <f t="shared" si="23"/>
        <v>#DIV/0!</v>
      </c>
      <c r="AI23" s="130" t="e">
        <f t="shared" si="24"/>
        <v>#DIV/0!</v>
      </c>
      <c r="AJ23" s="22">
        <f t="shared" si="25"/>
        <v>0</v>
      </c>
      <c r="AK23" s="22">
        <f t="shared" si="26"/>
        <v>0</v>
      </c>
      <c r="AL23" s="22">
        <f t="shared" si="27"/>
        <v>0</v>
      </c>
      <c r="AM23" s="22">
        <f t="shared" si="28"/>
        <v>0</v>
      </c>
      <c r="AN23" s="23" t="e">
        <f t="shared" si="29"/>
        <v>#DIV/0!</v>
      </c>
      <c r="AR23" s="187" t="e">
        <f t="shared" si="12"/>
        <v>#DIV/0!</v>
      </c>
      <c r="AS23" s="187" t="e">
        <f t="shared" si="13"/>
        <v>#DIV/0!</v>
      </c>
      <c r="AT23" s="187" t="e">
        <f t="shared" si="14"/>
        <v>#DIV/0!</v>
      </c>
      <c r="AU23" s="187" t="e">
        <f t="shared" si="15"/>
        <v>#DIV/0!</v>
      </c>
      <c r="AV23" s="187" t="e">
        <f t="shared" si="16"/>
        <v>#DIV/0!</v>
      </c>
      <c r="AW23" s="20"/>
      <c r="AX23" s="20" t="e">
        <f t="shared" si="17"/>
        <v>#DIV/0!</v>
      </c>
      <c r="AY23" s="20" t="e">
        <f t="shared" si="18"/>
        <v>#DIV/0!</v>
      </c>
      <c r="AZ23" s="20" t="e">
        <f t="shared" si="19"/>
        <v>#DIV/0!</v>
      </c>
    </row>
    <row r="24" spans="1:52" ht="18" hidden="1" customHeight="1" x14ac:dyDescent="0.25">
      <c r="A24" s="125"/>
      <c r="B24" s="126"/>
      <c r="C24" s="131"/>
      <c r="D24" s="128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36" t="e">
        <f t="shared" si="20"/>
        <v>#DIV/0!</v>
      </c>
      <c r="AF24" s="36" t="e">
        <f t="shared" si="21"/>
        <v>#DIV/0!</v>
      </c>
      <c r="AG24" s="36" t="e">
        <f t="shared" si="22"/>
        <v>#DIV/0!</v>
      </c>
      <c r="AH24" s="36" t="e">
        <f t="shared" si="23"/>
        <v>#DIV/0!</v>
      </c>
      <c r="AI24" s="130" t="e">
        <f t="shared" si="24"/>
        <v>#DIV/0!</v>
      </c>
      <c r="AJ24" s="22">
        <f t="shared" si="25"/>
        <v>0</v>
      </c>
      <c r="AK24" s="22">
        <f t="shared" si="26"/>
        <v>0</v>
      </c>
      <c r="AL24" s="22">
        <f t="shared" si="27"/>
        <v>0</v>
      </c>
      <c r="AM24" s="22">
        <f t="shared" si="28"/>
        <v>0</v>
      </c>
      <c r="AN24" s="23" t="e">
        <f t="shared" si="29"/>
        <v>#DIV/0!</v>
      </c>
      <c r="AR24" s="187" t="e">
        <f t="shared" si="12"/>
        <v>#DIV/0!</v>
      </c>
      <c r="AS24" s="187" t="e">
        <f t="shared" si="13"/>
        <v>#DIV/0!</v>
      </c>
      <c r="AT24" s="187" t="e">
        <f t="shared" si="14"/>
        <v>#DIV/0!</v>
      </c>
      <c r="AU24" s="187" t="e">
        <f t="shared" si="15"/>
        <v>#DIV/0!</v>
      </c>
      <c r="AV24" s="187" t="e">
        <f t="shared" si="16"/>
        <v>#DIV/0!</v>
      </c>
      <c r="AW24" s="20"/>
      <c r="AX24" s="20" t="e">
        <f t="shared" si="17"/>
        <v>#DIV/0!</v>
      </c>
      <c r="AY24" s="20" t="e">
        <f t="shared" si="18"/>
        <v>#DIV/0!</v>
      </c>
      <c r="AZ24" s="20" t="e">
        <f t="shared" si="19"/>
        <v>#DIV/0!</v>
      </c>
    </row>
    <row r="25" spans="1:52" ht="18" hidden="1" customHeight="1" x14ac:dyDescent="0.25">
      <c r="A25" s="125"/>
      <c r="B25" s="126"/>
      <c r="C25" s="131"/>
      <c r="D25" s="128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129"/>
      <c r="AE25" s="36" t="e">
        <f t="shared" si="20"/>
        <v>#DIV/0!</v>
      </c>
      <c r="AF25" s="36" t="e">
        <f t="shared" si="21"/>
        <v>#DIV/0!</v>
      </c>
      <c r="AG25" s="36" t="e">
        <f t="shared" si="22"/>
        <v>#DIV/0!</v>
      </c>
      <c r="AH25" s="36" t="e">
        <f t="shared" si="23"/>
        <v>#DIV/0!</v>
      </c>
      <c r="AI25" s="130" t="e">
        <f t="shared" si="24"/>
        <v>#DIV/0!</v>
      </c>
      <c r="AJ25" s="22">
        <f t="shared" si="25"/>
        <v>0</v>
      </c>
      <c r="AK25" s="22">
        <f t="shared" si="26"/>
        <v>0</v>
      </c>
      <c r="AL25" s="22">
        <f t="shared" si="27"/>
        <v>0</v>
      </c>
      <c r="AM25" s="22">
        <f t="shared" si="28"/>
        <v>0</v>
      </c>
      <c r="AN25" s="23" t="e">
        <f t="shared" si="29"/>
        <v>#DIV/0!</v>
      </c>
      <c r="AR25" s="187" t="e">
        <f t="shared" si="12"/>
        <v>#DIV/0!</v>
      </c>
      <c r="AS25" s="187" t="e">
        <f t="shared" si="13"/>
        <v>#DIV/0!</v>
      </c>
      <c r="AT25" s="187" t="e">
        <f t="shared" si="14"/>
        <v>#DIV/0!</v>
      </c>
      <c r="AU25" s="187" t="e">
        <f t="shared" si="15"/>
        <v>#DIV/0!</v>
      </c>
      <c r="AV25" s="187" t="e">
        <f t="shared" si="16"/>
        <v>#DIV/0!</v>
      </c>
      <c r="AW25" s="20"/>
      <c r="AX25" s="20" t="e">
        <f t="shared" si="17"/>
        <v>#DIV/0!</v>
      </c>
      <c r="AY25" s="20" t="e">
        <f t="shared" si="18"/>
        <v>#DIV/0!</v>
      </c>
      <c r="AZ25" s="20" t="e">
        <f t="shared" si="19"/>
        <v>#DIV/0!</v>
      </c>
    </row>
    <row r="26" spans="1:52" ht="18" hidden="1" customHeight="1" x14ac:dyDescent="0.25">
      <c r="A26" s="125"/>
      <c r="B26" s="126"/>
      <c r="C26" s="131"/>
      <c r="D26" s="128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36" t="e">
        <f t="shared" si="20"/>
        <v>#DIV/0!</v>
      </c>
      <c r="AF26" s="36" t="e">
        <f t="shared" si="21"/>
        <v>#DIV/0!</v>
      </c>
      <c r="AG26" s="36" t="e">
        <f t="shared" si="22"/>
        <v>#DIV/0!</v>
      </c>
      <c r="AH26" s="36" t="e">
        <f t="shared" si="23"/>
        <v>#DIV/0!</v>
      </c>
      <c r="AI26" s="130" t="e">
        <f t="shared" si="24"/>
        <v>#DIV/0!</v>
      </c>
      <c r="AJ26" s="22">
        <f t="shared" si="25"/>
        <v>0</v>
      </c>
      <c r="AK26" s="22">
        <f t="shared" si="26"/>
        <v>0</v>
      </c>
      <c r="AL26" s="22">
        <f t="shared" si="27"/>
        <v>0</v>
      </c>
      <c r="AM26" s="22">
        <f t="shared" si="28"/>
        <v>0</v>
      </c>
      <c r="AN26" s="23" t="e">
        <f t="shared" si="29"/>
        <v>#DIV/0!</v>
      </c>
      <c r="AR26" s="187" t="e">
        <f t="shared" si="12"/>
        <v>#DIV/0!</v>
      </c>
      <c r="AS26" s="187" t="e">
        <f t="shared" si="13"/>
        <v>#DIV/0!</v>
      </c>
      <c r="AT26" s="187" t="e">
        <f t="shared" si="14"/>
        <v>#DIV/0!</v>
      </c>
      <c r="AU26" s="187" t="e">
        <f t="shared" si="15"/>
        <v>#DIV/0!</v>
      </c>
      <c r="AV26" s="187" t="e">
        <f t="shared" si="16"/>
        <v>#DIV/0!</v>
      </c>
      <c r="AW26" s="20"/>
      <c r="AX26" s="20" t="e">
        <f t="shared" si="17"/>
        <v>#DIV/0!</v>
      </c>
      <c r="AY26" s="20" t="e">
        <f t="shared" si="18"/>
        <v>#DIV/0!</v>
      </c>
      <c r="AZ26" s="20" t="e">
        <f t="shared" si="19"/>
        <v>#DIV/0!</v>
      </c>
    </row>
    <row r="27" spans="1:52" ht="18" hidden="1" customHeight="1" x14ac:dyDescent="0.25">
      <c r="A27" s="125"/>
      <c r="B27" s="126"/>
      <c r="C27" s="131"/>
      <c r="D27" s="128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36" t="e">
        <f t="shared" si="20"/>
        <v>#DIV/0!</v>
      </c>
      <c r="AF27" s="36" t="e">
        <f t="shared" si="21"/>
        <v>#DIV/0!</v>
      </c>
      <c r="AG27" s="36" t="e">
        <f t="shared" si="22"/>
        <v>#DIV/0!</v>
      </c>
      <c r="AH27" s="36" t="e">
        <f t="shared" si="23"/>
        <v>#DIV/0!</v>
      </c>
      <c r="AI27" s="130" t="e">
        <f t="shared" si="24"/>
        <v>#DIV/0!</v>
      </c>
      <c r="AJ27" s="22">
        <f t="shared" si="25"/>
        <v>0</v>
      </c>
      <c r="AK27" s="22">
        <f t="shared" si="26"/>
        <v>0</v>
      </c>
      <c r="AL27" s="22">
        <f t="shared" si="27"/>
        <v>0</v>
      </c>
      <c r="AM27" s="22">
        <f t="shared" si="28"/>
        <v>0</v>
      </c>
      <c r="AN27" s="23" t="e">
        <f t="shared" si="29"/>
        <v>#DIV/0!</v>
      </c>
      <c r="AR27" s="187" t="e">
        <f t="shared" si="12"/>
        <v>#DIV/0!</v>
      </c>
      <c r="AS27" s="187" t="e">
        <f t="shared" si="13"/>
        <v>#DIV/0!</v>
      </c>
      <c r="AT27" s="187" t="e">
        <f t="shared" si="14"/>
        <v>#DIV/0!</v>
      </c>
      <c r="AU27" s="187" t="e">
        <f t="shared" si="15"/>
        <v>#DIV/0!</v>
      </c>
      <c r="AV27" s="187" t="e">
        <f t="shared" si="16"/>
        <v>#DIV/0!</v>
      </c>
      <c r="AW27" s="20"/>
      <c r="AX27" s="20" t="e">
        <f t="shared" si="17"/>
        <v>#DIV/0!</v>
      </c>
      <c r="AY27" s="20" t="e">
        <f t="shared" si="18"/>
        <v>#DIV/0!</v>
      </c>
      <c r="AZ27" s="20" t="e">
        <f t="shared" si="19"/>
        <v>#DIV/0!</v>
      </c>
    </row>
    <row r="28" spans="1:52" ht="18" hidden="1" customHeight="1" x14ac:dyDescent="0.25">
      <c r="A28" s="125"/>
      <c r="B28" s="126"/>
      <c r="C28" s="131"/>
      <c r="D28" s="128"/>
      <c r="AR28" s="187" t="e">
        <f t="shared" si="12"/>
        <v>#DIV/0!</v>
      </c>
      <c r="AS28" s="187" t="e">
        <f t="shared" si="13"/>
        <v>#DIV/0!</v>
      </c>
      <c r="AT28" s="187" t="e">
        <f t="shared" si="14"/>
        <v>#DIV/0!</v>
      </c>
      <c r="AU28" s="187" t="e">
        <f t="shared" si="15"/>
        <v>#DIV/0!</v>
      </c>
      <c r="AV28" s="187" t="e">
        <f t="shared" si="16"/>
        <v>#DIV/0!</v>
      </c>
      <c r="AW28" s="20"/>
      <c r="AX28" s="20" t="e">
        <f t="shared" si="17"/>
        <v>#DIV/0!</v>
      </c>
      <c r="AY28" s="20" t="e">
        <f t="shared" si="18"/>
        <v>#DIV/0!</v>
      </c>
      <c r="AZ28" s="20" t="e">
        <f t="shared" si="19"/>
        <v>#DIV/0!</v>
      </c>
    </row>
    <row r="29" spans="1:52" ht="18" customHeight="1" x14ac:dyDescent="0.2"/>
    <row r="30" spans="1:52" ht="18" customHeight="1" x14ac:dyDescent="0.2"/>
    <row r="31" spans="1:52" ht="18" customHeight="1" x14ac:dyDescent="0.2"/>
  </sheetData>
  <autoFilter ref="B7:AN27">
    <sortState ref="B8:AN20">
      <sortCondition descending="1" ref="AE7:AE31"/>
    </sortState>
  </autoFilter>
  <mergeCells count="9">
    <mergeCell ref="A3:D3"/>
    <mergeCell ref="E1:R1"/>
    <mergeCell ref="S1:AD1"/>
    <mergeCell ref="AE1:AI3"/>
    <mergeCell ref="AJ1:AN3"/>
    <mergeCell ref="E2:J2"/>
    <mergeCell ref="K2:R2"/>
    <mergeCell ref="S2:X2"/>
    <mergeCell ref="Y2:AD2"/>
  </mergeCells>
  <conditionalFormatting sqref="C4:D5 C20:C23 C25:D28 D14:D24 C14:C18 C7:D13">
    <cfRule type="cellIs" dxfId="35" priority="9" stopIfTrue="1" operator="equal">
      <formula>"К"</formula>
    </cfRule>
  </conditionalFormatting>
  <conditionalFormatting sqref="E3:AD3">
    <cfRule type="cellIs" dxfId="34" priority="8" stopIfTrue="1" operator="equal">
      <formula>"н/з"</formula>
    </cfRule>
  </conditionalFormatting>
  <conditionalFormatting sqref="E8:AD27">
    <cfRule type="cellIs" dxfId="33" priority="6" stopIfTrue="1" operator="between">
      <formula>1</formula>
      <formula>59</formula>
    </cfRule>
    <cfRule type="cellIs" dxfId="32" priority="7" stopIfTrue="1" operator="equal">
      <formula>0</formula>
    </cfRule>
  </conditionalFormatting>
  <conditionalFormatting sqref="AN8:AN27">
    <cfRule type="cellIs" dxfId="31" priority="5" operator="greaterThan">
      <formula>75</formula>
    </cfRule>
  </conditionalFormatting>
  <conditionalFormatting sqref="C19">
    <cfRule type="cellIs" dxfId="30" priority="4" stopIfTrue="1" operator="equal">
      <formula>"К"</formula>
    </cfRule>
  </conditionalFormatting>
  <conditionalFormatting sqref="C24">
    <cfRule type="cellIs" dxfId="29" priority="2" stopIfTrue="1" operator="equal">
      <formula>"К"</formula>
    </cfRule>
  </conditionalFormatting>
  <dataValidations count="2">
    <dataValidation allowBlank="1" showErrorMessage="1" errorTitle="ВНИМАНИЕ" error="Или &quot;К&quot; или смерть !!!" sqref="C7">
      <formula1>0</formula1>
      <formula2>0</formula2>
    </dataValidation>
    <dataValidation type="textLength" allowBlank="1" showErrorMessage="1" errorTitle="ВНИМАНИЕ" error="Или &quot;К&quot; или смерть !!!" sqref="C8:C28">
      <formula1>1</formula1>
      <formula2>1</formula2>
    </dataValidation>
  </dataValidations>
  <pageMargins left="1.1812499999999999" right="0.39374999999999999" top="0.39374999999999999" bottom="0.39374999999999999" header="0.51180555555555551" footer="0.51180555555555551"/>
  <pageSetup paperSize="9" scale="56" firstPageNumber="0" orientation="landscape" horizontalDpi="300" verticalDpi="300" r:id="rId1"/>
  <headerFooter alignWithMargins="0"/>
  <colBreaks count="1" manualBreakCount="1">
    <brk id="4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topLeftCell="B1" zoomScale="55" zoomScaleNormal="55" zoomScaleSheetLayoutView="75" workbookViewId="0">
      <pane xSplit="1" topLeftCell="AA1" activePane="topRight" state="frozen"/>
      <selection activeCell="B4" sqref="B4"/>
      <selection pane="topRight" activeCell="AC32" sqref="AC32"/>
    </sheetView>
  </sheetViews>
  <sheetFormatPr defaultRowHeight="12.75" outlineLevelRow="1" x14ac:dyDescent="0.2"/>
  <cols>
    <col min="1" max="1" width="5.140625" style="1" hidden="1" customWidth="1"/>
    <col min="2" max="2" width="50.28515625" style="1" customWidth="1"/>
    <col min="3" max="3" width="5.28515625" style="2" bestFit="1" customWidth="1"/>
    <col min="4" max="4" width="26.5703125" style="2" bestFit="1" customWidth="1"/>
    <col min="5" max="5" width="7.7109375" style="1" bestFit="1" customWidth="1"/>
    <col min="6" max="8" width="7.42578125" style="1" bestFit="1" customWidth="1"/>
    <col min="9" max="9" width="9.7109375" style="1" bestFit="1" customWidth="1"/>
    <col min="10" max="29" width="9.7109375" style="1" customWidth="1"/>
    <col min="30" max="33" width="12.5703125" style="1" customWidth="1"/>
    <col min="34" max="34" width="14.7109375" style="1" customWidth="1"/>
    <col min="35" max="38" width="9.5703125" style="1" customWidth="1"/>
    <col min="39" max="39" width="10.85546875" style="1" customWidth="1"/>
    <col min="40" max="40" width="9.5703125" style="1" customWidth="1"/>
    <col min="41" max="41" width="9.28515625" style="1" customWidth="1"/>
    <col min="42" max="42" width="9.140625" style="1"/>
    <col min="43" max="45" width="9.140625" style="1" customWidth="1"/>
    <col min="46" max="47" width="9.140625" style="1"/>
    <col min="48" max="48" width="11.85546875" style="1" customWidth="1"/>
    <col min="49" max="16384" width="9.140625" style="1"/>
  </cols>
  <sheetData>
    <row r="1" spans="1:52" s="115" customFormat="1" ht="21" customHeight="1" outlineLevel="1" thickBot="1" x14ac:dyDescent="0.35">
      <c r="A1" s="114"/>
      <c r="E1" s="234" t="s">
        <v>0</v>
      </c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 t="s">
        <v>26</v>
      </c>
      <c r="R1" s="235"/>
      <c r="S1" s="235"/>
      <c r="T1" s="235"/>
      <c r="U1" s="235"/>
      <c r="V1" s="235"/>
      <c r="W1" s="235"/>
      <c r="X1" s="235"/>
      <c r="Y1" s="235"/>
      <c r="Z1" s="235"/>
      <c r="AA1" s="235"/>
      <c r="AB1" s="235"/>
      <c r="AC1" s="235"/>
      <c r="AD1" s="215" t="s">
        <v>30</v>
      </c>
      <c r="AE1" s="215"/>
      <c r="AF1" s="215"/>
      <c r="AG1" s="215"/>
      <c r="AH1" s="216"/>
      <c r="AI1" s="221" t="s">
        <v>31</v>
      </c>
      <c r="AJ1" s="222"/>
      <c r="AK1" s="222"/>
      <c r="AL1" s="222"/>
      <c r="AM1" s="223"/>
    </row>
    <row r="2" spans="1:52" s="115" customFormat="1" ht="19.5" customHeight="1" outlineLevel="1" thickBot="1" x14ac:dyDescent="0.35">
      <c r="A2" s="114"/>
      <c r="E2" s="230" t="s">
        <v>39</v>
      </c>
      <c r="F2" s="231"/>
      <c r="G2" s="231"/>
      <c r="H2" s="231"/>
      <c r="I2" s="231"/>
      <c r="J2" s="231"/>
      <c r="K2" s="232" t="s">
        <v>40</v>
      </c>
      <c r="L2" s="233"/>
      <c r="M2" s="233"/>
      <c r="N2" s="233"/>
      <c r="O2" s="233"/>
      <c r="P2" s="233"/>
      <c r="Q2" s="232" t="s">
        <v>54</v>
      </c>
      <c r="R2" s="233"/>
      <c r="S2" s="233"/>
      <c r="T2" s="233"/>
      <c r="U2" s="233"/>
      <c r="V2" s="233"/>
      <c r="W2" s="236"/>
      <c r="X2" s="232" t="s">
        <v>55</v>
      </c>
      <c r="Y2" s="233"/>
      <c r="Z2" s="233"/>
      <c r="AA2" s="233"/>
      <c r="AB2" s="233"/>
      <c r="AC2" s="236"/>
      <c r="AD2" s="217"/>
      <c r="AE2" s="217"/>
      <c r="AF2" s="217"/>
      <c r="AG2" s="217"/>
      <c r="AH2" s="218"/>
      <c r="AI2" s="224"/>
      <c r="AJ2" s="225"/>
      <c r="AK2" s="225"/>
      <c r="AL2" s="225"/>
      <c r="AM2" s="226"/>
    </row>
    <row r="3" spans="1:52" s="115" customFormat="1" ht="174" customHeight="1" outlineLevel="1" thickBot="1" x14ac:dyDescent="0.25">
      <c r="A3" s="197" t="s">
        <v>27</v>
      </c>
      <c r="B3" s="198"/>
      <c r="C3" s="198"/>
      <c r="D3" s="214"/>
      <c r="E3" s="116"/>
      <c r="F3" s="116"/>
      <c r="G3" s="116"/>
      <c r="H3" s="116"/>
      <c r="I3" s="116"/>
      <c r="J3" s="116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172"/>
      <c r="AD3" s="219"/>
      <c r="AE3" s="219"/>
      <c r="AF3" s="219"/>
      <c r="AG3" s="219"/>
      <c r="AH3" s="220"/>
      <c r="AI3" s="227"/>
      <c r="AJ3" s="228"/>
      <c r="AK3" s="228"/>
      <c r="AL3" s="228"/>
      <c r="AM3" s="229"/>
    </row>
    <row r="4" spans="1:52" s="11" customFormat="1" ht="337.5" customHeight="1" thickBot="1" x14ac:dyDescent="0.35">
      <c r="A4" s="70" t="s">
        <v>2</v>
      </c>
      <c r="B4" s="95" t="s">
        <v>3</v>
      </c>
      <c r="C4" s="72" t="s">
        <v>4</v>
      </c>
      <c r="D4" s="72" t="s">
        <v>5</v>
      </c>
      <c r="E4" s="66" t="s">
        <v>133</v>
      </c>
      <c r="F4" s="66" t="s">
        <v>134</v>
      </c>
      <c r="G4" s="66" t="s">
        <v>80</v>
      </c>
      <c r="H4" s="134" t="s">
        <v>135</v>
      </c>
      <c r="I4" s="134" t="s">
        <v>136</v>
      </c>
      <c r="J4" s="135" t="s">
        <v>137</v>
      </c>
      <c r="K4" s="66" t="s">
        <v>167</v>
      </c>
      <c r="L4" s="66" t="s">
        <v>80</v>
      </c>
      <c r="M4" s="66" t="s">
        <v>168</v>
      </c>
      <c r="N4" s="135" t="s">
        <v>169</v>
      </c>
      <c r="O4" s="135" t="s">
        <v>170</v>
      </c>
      <c r="P4" s="135" t="s">
        <v>171</v>
      </c>
      <c r="Q4" s="66" t="s">
        <v>178</v>
      </c>
      <c r="R4" s="66" t="s">
        <v>189</v>
      </c>
      <c r="S4" s="66" t="s">
        <v>190</v>
      </c>
      <c r="T4" s="135" t="s">
        <v>191</v>
      </c>
      <c r="U4" s="135" t="s">
        <v>192</v>
      </c>
      <c r="V4" s="135" t="s">
        <v>193</v>
      </c>
      <c r="W4" s="135" t="s">
        <v>194</v>
      </c>
      <c r="X4" s="66" t="s">
        <v>202</v>
      </c>
      <c r="Y4" s="66" t="s">
        <v>211</v>
      </c>
      <c r="Z4" s="135" t="s">
        <v>212</v>
      </c>
      <c r="AA4" s="66" t="s">
        <v>213</v>
      </c>
      <c r="AB4" s="66" t="s">
        <v>206</v>
      </c>
      <c r="AC4" s="66" t="s">
        <v>207</v>
      </c>
      <c r="AD4" s="9" t="s">
        <v>36</v>
      </c>
      <c r="AE4" s="9" t="s">
        <v>37</v>
      </c>
      <c r="AF4" s="9" t="s">
        <v>56</v>
      </c>
      <c r="AG4" s="9" t="s">
        <v>57</v>
      </c>
      <c r="AH4" s="10" t="s">
        <v>7</v>
      </c>
      <c r="AI4" s="78" t="s">
        <v>8</v>
      </c>
      <c r="AJ4" s="78" t="s">
        <v>9</v>
      </c>
      <c r="AK4" s="78" t="s">
        <v>10</v>
      </c>
      <c r="AL4" s="78" t="s">
        <v>11</v>
      </c>
      <c r="AM4" s="78" t="s">
        <v>12</v>
      </c>
    </row>
    <row r="5" spans="1:52" s="11" customFormat="1" ht="38.25" customHeight="1" thickBot="1" x14ac:dyDescent="0.35">
      <c r="A5" s="12"/>
      <c r="B5" s="13" t="s">
        <v>13</v>
      </c>
      <c r="C5" s="12"/>
      <c r="D5" s="12"/>
      <c r="E5" s="118"/>
      <c r="F5" s="118"/>
      <c r="G5" s="118"/>
      <c r="H5" s="118"/>
      <c r="I5" s="119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32"/>
      <c r="AE5" s="161"/>
      <c r="AF5" s="161"/>
      <c r="AG5" s="161"/>
      <c r="AH5" s="121"/>
      <c r="AI5" s="17"/>
      <c r="AJ5" s="17"/>
      <c r="AK5" s="17"/>
      <c r="AL5" s="17"/>
      <c r="AM5" s="17"/>
    </row>
    <row r="6" spans="1:52" s="11" customFormat="1" ht="21" hidden="1" thickBot="1" x14ac:dyDescent="0.35">
      <c r="A6" s="122"/>
      <c r="B6" s="122" t="s">
        <v>29</v>
      </c>
      <c r="C6" s="122"/>
      <c r="D6" s="122"/>
      <c r="E6" s="133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3"/>
      <c r="AE6" s="123"/>
      <c r="AF6" s="123"/>
      <c r="AG6" s="123"/>
      <c r="AH6" s="122"/>
      <c r="AI6" s="17"/>
      <c r="AJ6" s="17"/>
      <c r="AK6" s="17"/>
      <c r="AL6" s="17"/>
      <c r="AM6" s="17"/>
    </row>
    <row r="7" spans="1:52" s="18" customFormat="1" ht="19.5" thickBot="1" x14ac:dyDescent="0.35">
      <c r="A7" s="19"/>
      <c r="B7" s="124" t="s">
        <v>16</v>
      </c>
      <c r="C7" s="40"/>
      <c r="D7" s="40"/>
      <c r="E7" s="107">
        <f t="shared" ref="E7:M7" si="0">AVERAGE(E8:E31)</f>
        <v>91.25</v>
      </c>
      <c r="F7" s="107">
        <f t="shared" si="0"/>
        <v>77.625</v>
      </c>
      <c r="G7" s="107">
        <f t="shared" si="0"/>
        <v>67.75</v>
      </c>
      <c r="H7" s="107">
        <f t="shared" si="0"/>
        <v>88.875</v>
      </c>
      <c r="I7" s="107">
        <f t="shared" si="0"/>
        <v>83</v>
      </c>
      <c r="J7" s="107">
        <f t="shared" si="0"/>
        <v>84.375</v>
      </c>
      <c r="K7" s="107">
        <f t="shared" si="0"/>
        <v>80.875</v>
      </c>
      <c r="L7" s="107">
        <f t="shared" si="0"/>
        <v>69.625</v>
      </c>
      <c r="M7" s="107">
        <f t="shared" si="0"/>
        <v>86.875</v>
      </c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>
        <f>AVERAGE(AC8:AC31)</f>
        <v>87.5</v>
      </c>
      <c r="AD7" s="107" t="e">
        <f>AVERAGE(AD8:AD31)</f>
        <v>#DIV/0!</v>
      </c>
      <c r="AE7" s="107" t="e">
        <f>AVERAGE(AE8:AE31)</f>
        <v>#DIV/0!</v>
      </c>
      <c r="AF7" s="107"/>
      <c r="AG7" s="107"/>
      <c r="AH7" s="107" t="e">
        <f>AVERAGE(AH8:AH31)</f>
        <v>#DIV/0!</v>
      </c>
      <c r="AI7" s="17"/>
      <c r="AJ7" s="17"/>
      <c r="AK7" s="17"/>
      <c r="AL7" s="17"/>
      <c r="AM7" s="17"/>
      <c r="AR7" s="185" t="s">
        <v>216</v>
      </c>
      <c r="AS7" s="185" t="s">
        <v>217</v>
      </c>
      <c r="AT7" s="185" t="s">
        <v>218</v>
      </c>
      <c r="AU7" s="185" t="s">
        <v>219</v>
      </c>
      <c r="AV7" s="185" t="s">
        <v>220</v>
      </c>
      <c r="AX7" s="186" t="s">
        <v>221</v>
      </c>
      <c r="AY7" s="186" t="s">
        <v>222</v>
      </c>
      <c r="AZ7" s="186" t="s">
        <v>223</v>
      </c>
    </row>
    <row r="8" spans="1:52" s="20" customFormat="1" ht="18" customHeight="1" x14ac:dyDescent="0.25">
      <c r="A8" s="125">
        <v>1</v>
      </c>
      <c r="B8" s="126" t="s">
        <v>138</v>
      </c>
      <c r="C8" s="127"/>
      <c r="D8" s="128" t="s">
        <v>84</v>
      </c>
      <c r="E8" s="129">
        <v>90</v>
      </c>
      <c r="F8" s="129">
        <v>90</v>
      </c>
      <c r="G8" s="129">
        <v>77</v>
      </c>
      <c r="H8" s="129">
        <v>92</v>
      </c>
      <c r="I8" s="129">
        <v>95</v>
      </c>
      <c r="J8" s="129">
        <v>91</v>
      </c>
      <c r="K8" s="129">
        <v>94</v>
      </c>
      <c r="L8" s="129">
        <v>75</v>
      </c>
      <c r="M8" s="129">
        <v>95</v>
      </c>
      <c r="N8" s="129">
        <v>74</v>
      </c>
      <c r="O8" s="129">
        <v>78</v>
      </c>
      <c r="P8" s="129">
        <v>95</v>
      </c>
      <c r="Q8" s="129">
        <v>62</v>
      </c>
      <c r="R8" s="129">
        <v>85</v>
      </c>
      <c r="S8" s="129">
        <v>92</v>
      </c>
      <c r="T8" s="129">
        <v>90</v>
      </c>
      <c r="U8" s="129">
        <v>90</v>
      </c>
      <c r="V8" s="129">
        <v>90</v>
      </c>
      <c r="W8" s="129">
        <v>60</v>
      </c>
      <c r="X8" s="129">
        <v>84</v>
      </c>
      <c r="Y8" s="129">
        <v>93</v>
      </c>
      <c r="Z8" s="129">
        <v>94</v>
      </c>
      <c r="AA8" s="129">
        <v>95</v>
      </c>
      <c r="AB8" s="129">
        <v>90</v>
      </c>
      <c r="AC8" s="129">
        <v>90</v>
      </c>
      <c r="AD8" s="36">
        <f t="shared" ref="AD8:AD31" si="1">IF(COUNTIF(E8:J8,"&gt;59")=COUNTA(E8:J8),(IF(COUNTA(E8:J8&gt;0),SUM(E8:J8)/COUNT(E8:J8),"св")),"Нет п/оц.")</f>
        <v>89.166666666666671</v>
      </c>
      <c r="AE8" s="36">
        <f t="shared" ref="AE8:AE31" si="2">IF(COUNTIF(K8:P8,"&gt;59")=COUNTA(K8:P8),(IF(COUNTA(K8:P8&gt;0),SUM(K8:P8)/COUNT(K8:P8),"св")),"Нет п/оц.")</f>
        <v>85.166666666666671</v>
      </c>
      <c r="AF8" s="36">
        <f t="shared" ref="AF8:AF31" si="3">IF(COUNTIF(Q8:W8,"&gt;59")=COUNTA(Q8:W8),(IF(COUNTA(Q8:W8&gt;0),SUM(Q8:W8)/COUNT(Q8:W8),"св")),"Нет п/оц.")</f>
        <v>81.285714285714292</v>
      </c>
      <c r="AG8" s="36">
        <f t="shared" ref="AG8:AG31" si="4">IF(COUNTIF(X8:AC8,"&gt;59")=COUNTA(X8:AC8),(IF(COUNTA(X8:AC8&gt;0),SUM(X8:AC8)/COUNT(X8:AC8),"св")),"Нет п/оц.")</f>
        <v>91</v>
      </c>
      <c r="AH8" s="130">
        <f t="shared" ref="AH8:AH31" si="5">IF(COUNTIF(E8:AC8,"&gt;59")=COUNTA(E8:AC8),(IF(COUNTA(E8:AC8&gt;0),SUM(E8:AC8)/COUNT(E8:AC8),"св")),"Нет п/оц.")</f>
        <v>86.44</v>
      </c>
      <c r="AI8" s="22">
        <f t="shared" ref="AI8:AI31" si="6">COUNTIF(E8:AC8,"&gt;=90")</f>
        <v>17</v>
      </c>
      <c r="AJ8" s="22">
        <f t="shared" ref="AJ8:AJ31" si="7">COUNTIFS(E8:AC8,"&gt;=74",E8:AC8,"&lt;90")</f>
        <v>6</v>
      </c>
      <c r="AK8" s="22">
        <f t="shared" ref="AK8:AK31" si="8">COUNTIFS(E8:AC8,"&gt;=60",E8:AC8,"&lt;74")</f>
        <v>2</v>
      </c>
      <c r="AL8" s="22">
        <f t="shared" ref="AL8:AL31" si="9">AK8+AJ8+AI8</f>
        <v>25</v>
      </c>
      <c r="AM8" s="23">
        <f t="shared" ref="AM8:AM31" si="10">AI8/AL8*100</f>
        <v>68</v>
      </c>
      <c r="AR8" s="187">
        <f>COUNTIF(E8:AC8,"&gt;=90")/COUNT(E8:AC8)*100</f>
        <v>68</v>
      </c>
      <c r="AS8" s="187">
        <f>(COUNTIF(E8:AC8,"&gt;=82")-COUNTIF(E8:AC8,"&gt;=90"))/COUNT(E8:AC8)*100</f>
        <v>8</v>
      </c>
      <c r="AT8" s="187">
        <f>(COUNTIF(E8:AC8,"&gt;=74")-COUNTIF(E8:AC8,"&gt;=82"))/COUNT(E8:AC8)*100</f>
        <v>16</v>
      </c>
      <c r="AU8" s="187">
        <f>(COUNTIF(E8:AC8,"&gt;=64")-COUNTIF(E8:AC8,"&gt;=74"))/(COUNT(E8:AC8))*100</f>
        <v>0</v>
      </c>
      <c r="AV8" s="187">
        <f>(COUNTIF(E8:AC8,"&gt;=60")-COUNTIF(E8:AC8,"&gt;=64"))/(COUNT(E8:AC8))*100</f>
        <v>8</v>
      </c>
      <c r="AX8" s="20">
        <f>AI8/$AL8</f>
        <v>0.68</v>
      </c>
      <c r="AY8" s="20">
        <f t="shared" ref="AY8:AZ8" si="11">AJ8/$AL8</f>
        <v>0.24</v>
      </c>
      <c r="AZ8" s="20">
        <f t="shared" si="11"/>
        <v>0.08</v>
      </c>
    </row>
    <row r="9" spans="1:52" s="20" customFormat="1" ht="18" customHeight="1" x14ac:dyDescent="0.25">
      <c r="A9" s="125">
        <v>2</v>
      </c>
      <c r="B9" s="126" t="s">
        <v>139</v>
      </c>
      <c r="C9" s="127" t="s">
        <v>71</v>
      </c>
      <c r="D9" s="128" t="s">
        <v>84</v>
      </c>
      <c r="E9" s="129">
        <v>95</v>
      </c>
      <c r="F9" s="129">
        <v>74</v>
      </c>
      <c r="G9" s="129">
        <v>60</v>
      </c>
      <c r="H9" s="129">
        <v>98</v>
      </c>
      <c r="I9" s="129">
        <v>83</v>
      </c>
      <c r="J9" s="129">
        <v>90</v>
      </c>
      <c r="K9" s="129">
        <v>70</v>
      </c>
      <c r="L9" s="129">
        <v>60</v>
      </c>
      <c r="M9" s="129">
        <v>83</v>
      </c>
      <c r="N9" s="129">
        <v>82</v>
      </c>
      <c r="O9" s="129">
        <v>83</v>
      </c>
      <c r="P9" s="129">
        <v>90</v>
      </c>
      <c r="Q9" s="129">
        <v>61</v>
      </c>
      <c r="R9" s="129">
        <v>83</v>
      </c>
      <c r="S9" s="129">
        <v>86</v>
      </c>
      <c r="T9" s="129">
        <v>75</v>
      </c>
      <c r="U9" s="129">
        <v>83</v>
      </c>
      <c r="V9" s="129">
        <v>77</v>
      </c>
      <c r="W9" s="129">
        <v>75</v>
      </c>
      <c r="X9" s="129">
        <v>60</v>
      </c>
      <c r="Y9" s="129">
        <v>64</v>
      </c>
      <c r="Z9" s="129">
        <v>83</v>
      </c>
      <c r="AA9" s="129">
        <v>60</v>
      </c>
      <c r="AB9" s="129">
        <v>90</v>
      </c>
      <c r="AC9" s="129">
        <v>85</v>
      </c>
      <c r="AD9" s="36">
        <f t="shared" si="1"/>
        <v>83.333333333333329</v>
      </c>
      <c r="AE9" s="36">
        <f t="shared" si="2"/>
        <v>78</v>
      </c>
      <c r="AF9" s="36">
        <f t="shared" si="3"/>
        <v>77.142857142857139</v>
      </c>
      <c r="AG9" s="36">
        <f t="shared" si="4"/>
        <v>73.666666666666671</v>
      </c>
      <c r="AH9" s="130">
        <f t="shared" si="5"/>
        <v>78</v>
      </c>
      <c r="AI9" s="22">
        <f t="shared" si="6"/>
        <v>5</v>
      </c>
      <c r="AJ9" s="22">
        <f t="shared" si="7"/>
        <v>13</v>
      </c>
      <c r="AK9" s="22">
        <f t="shared" si="8"/>
        <v>7</v>
      </c>
      <c r="AL9" s="22">
        <f t="shared" si="9"/>
        <v>25</v>
      </c>
      <c r="AM9" s="23">
        <f t="shared" si="10"/>
        <v>20</v>
      </c>
      <c r="AR9" s="187">
        <f t="shared" ref="AR9:AR15" si="12">COUNTIF(E9:AC9,"&gt;=90")/COUNT(E9:AC9)*100</f>
        <v>20</v>
      </c>
      <c r="AS9" s="187">
        <f t="shared" ref="AS9:AS15" si="13">(COUNTIF(E9:AC9,"&gt;=82")-COUNTIF(E9:AC9,"&gt;=90"))/COUNT(E9:AC9)*100</f>
        <v>36</v>
      </c>
      <c r="AT9" s="187">
        <f t="shared" ref="AT9:AT15" si="14">(COUNTIF(E9:AC9,"&gt;=74")-COUNTIF(E9:AC9,"&gt;=82"))/COUNT(E9:AC9)*100</f>
        <v>16</v>
      </c>
      <c r="AU9" s="187">
        <f t="shared" ref="AU9:AU15" si="15">(COUNTIF(E9:AC9,"&gt;=64")-COUNTIF(E9:AC9,"&gt;=74"))/(COUNT(E9:AC9))*100</f>
        <v>8</v>
      </c>
      <c r="AV9" s="187">
        <f t="shared" ref="AV9:AV15" si="16">(COUNTIF(E9:AC9,"&gt;=60")-COUNTIF(E9:AC9,"&gt;=64"))/(COUNT(E9:AC9))*100</f>
        <v>20</v>
      </c>
      <c r="AX9" s="20">
        <f t="shared" ref="AX9:AX15" si="17">AI9/$AL9</f>
        <v>0.2</v>
      </c>
      <c r="AY9" s="20">
        <f t="shared" ref="AY9:AY15" si="18">AJ9/$AL9</f>
        <v>0.52</v>
      </c>
      <c r="AZ9" s="20">
        <f t="shared" ref="AZ9:AZ15" si="19">AK9/$AL9</f>
        <v>0.28000000000000003</v>
      </c>
    </row>
    <row r="10" spans="1:52" s="20" customFormat="1" ht="18" customHeight="1" x14ac:dyDescent="0.25">
      <c r="A10" s="125">
        <v>3</v>
      </c>
      <c r="B10" s="126" t="s">
        <v>140</v>
      </c>
      <c r="C10" s="127" t="s">
        <v>71</v>
      </c>
      <c r="D10" s="128" t="s">
        <v>84</v>
      </c>
      <c r="E10" s="129">
        <v>95</v>
      </c>
      <c r="F10" s="129">
        <v>75</v>
      </c>
      <c r="G10" s="129">
        <v>65</v>
      </c>
      <c r="H10" s="129">
        <v>94</v>
      </c>
      <c r="I10" s="129">
        <v>85</v>
      </c>
      <c r="J10" s="129">
        <v>82</v>
      </c>
      <c r="K10" s="129">
        <v>80</v>
      </c>
      <c r="L10" s="129">
        <v>82</v>
      </c>
      <c r="M10" s="129">
        <v>84</v>
      </c>
      <c r="N10" s="129">
        <v>92</v>
      </c>
      <c r="O10" s="129">
        <v>85</v>
      </c>
      <c r="P10" s="129">
        <v>96</v>
      </c>
      <c r="Q10" s="129">
        <v>61</v>
      </c>
      <c r="R10" s="129">
        <v>91</v>
      </c>
      <c r="S10" s="129">
        <v>90</v>
      </c>
      <c r="T10" s="129">
        <v>90</v>
      </c>
      <c r="U10" s="129">
        <v>94</v>
      </c>
      <c r="V10" s="129">
        <v>90</v>
      </c>
      <c r="W10" s="129">
        <v>90</v>
      </c>
      <c r="X10" s="129">
        <v>64</v>
      </c>
      <c r="Y10" s="129">
        <v>70</v>
      </c>
      <c r="Z10" s="129">
        <v>83</v>
      </c>
      <c r="AA10" s="129">
        <v>85</v>
      </c>
      <c r="AB10" s="129">
        <v>90</v>
      </c>
      <c r="AC10" s="129">
        <v>82</v>
      </c>
      <c r="AD10" s="36">
        <f t="shared" si="1"/>
        <v>82.666666666666671</v>
      </c>
      <c r="AE10" s="36">
        <f t="shared" si="2"/>
        <v>86.5</v>
      </c>
      <c r="AF10" s="36">
        <f t="shared" si="3"/>
        <v>86.571428571428569</v>
      </c>
      <c r="AG10" s="36">
        <f t="shared" si="4"/>
        <v>79</v>
      </c>
      <c r="AH10" s="130">
        <f t="shared" si="5"/>
        <v>83.8</v>
      </c>
      <c r="AI10" s="22">
        <f t="shared" si="6"/>
        <v>11</v>
      </c>
      <c r="AJ10" s="22">
        <f t="shared" si="7"/>
        <v>10</v>
      </c>
      <c r="AK10" s="22">
        <f t="shared" si="8"/>
        <v>4</v>
      </c>
      <c r="AL10" s="22">
        <f t="shared" si="9"/>
        <v>25</v>
      </c>
      <c r="AM10" s="23">
        <f t="shared" si="10"/>
        <v>44</v>
      </c>
      <c r="AR10" s="187">
        <f t="shared" si="12"/>
        <v>44</v>
      </c>
      <c r="AS10" s="187">
        <f t="shared" si="13"/>
        <v>32</v>
      </c>
      <c r="AT10" s="187">
        <f t="shared" si="14"/>
        <v>8</v>
      </c>
      <c r="AU10" s="187">
        <f t="shared" si="15"/>
        <v>12</v>
      </c>
      <c r="AV10" s="187">
        <f t="shared" si="16"/>
        <v>4</v>
      </c>
      <c r="AX10" s="20">
        <f t="shared" si="17"/>
        <v>0.44</v>
      </c>
      <c r="AY10" s="20">
        <f t="shared" si="18"/>
        <v>0.4</v>
      </c>
      <c r="AZ10" s="20">
        <f t="shared" si="19"/>
        <v>0.16</v>
      </c>
    </row>
    <row r="11" spans="1:52" s="43" customFormat="1" ht="18" customHeight="1" x14ac:dyDescent="0.25">
      <c r="A11" s="125">
        <v>5</v>
      </c>
      <c r="B11" s="126" t="s">
        <v>141</v>
      </c>
      <c r="C11" s="127" t="s">
        <v>71</v>
      </c>
      <c r="D11" s="128" t="s">
        <v>84</v>
      </c>
      <c r="E11" s="129">
        <v>95</v>
      </c>
      <c r="F11" s="129">
        <v>72</v>
      </c>
      <c r="G11" s="129">
        <v>60</v>
      </c>
      <c r="H11" s="129">
        <v>90</v>
      </c>
      <c r="I11" s="129">
        <v>67</v>
      </c>
      <c r="J11" s="129">
        <v>79</v>
      </c>
      <c r="K11" s="129">
        <v>74</v>
      </c>
      <c r="L11" s="129">
        <v>60</v>
      </c>
      <c r="M11" s="129">
        <v>76</v>
      </c>
      <c r="N11" s="129">
        <v>74</v>
      </c>
      <c r="O11" s="129">
        <v>78</v>
      </c>
      <c r="P11" s="129">
        <v>95</v>
      </c>
      <c r="Q11" s="129">
        <v>60</v>
      </c>
      <c r="R11" s="129">
        <v>82</v>
      </c>
      <c r="S11" s="129">
        <v>80</v>
      </c>
      <c r="T11" s="129">
        <v>92</v>
      </c>
      <c r="U11" s="129">
        <v>78</v>
      </c>
      <c r="V11" s="129">
        <v>92</v>
      </c>
      <c r="W11" s="129">
        <v>85</v>
      </c>
      <c r="X11" s="129">
        <v>67</v>
      </c>
      <c r="Y11" s="129">
        <v>70</v>
      </c>
      <c r="Z11" s="129">
        <v>78</v>
      </c>
      <c r="AA11" s="129">
        <v>80</v>
      </c>
      <c r="AB11" s="129">
        <v>90</v>
      </c>
      <c r="AC11" s="129">
        <v>80</v>
      </c>
      <c r="AD11" s="36">
        <f t="shared" si="1"/>
        <v>77.166666666666671</v>
      </c>
      <c r="AE11" s="36">
        <f t="shared" si="2"/>
        <v>76.166666666666671</v>
      </c>
      <c r="AF11" s="36">
        <f t="shared" si="3"/>
        <v>81.285714285714292</v>
      </c>
      <c r="AG11" s="36">
        <f t="shared" si="4"/>
        <v>77.5</v>
      </c>
      <c r="AH11" s="130">
        <f t="shared" si="5"/>
        <v>78.16</v>
      </c>
      <c r="AI11" s="22">
        <f t="shared" si="6"/>
        <v>6</v>
      </c>
      <c r="AJ11" s="22">
        <f t="shared" si="7"/>
        <v>12</v>
      </c>
      <c r="AK11" s="22">
        <f t="shared" si="8"/>
        <v>7</v>
      </c>
      <c r="AL11" s="22">
        <f t="shared" si="9"/>
        <v>25</v>
      </c>
      <c r="AM11" s="23">
        <f t="shared" si="10"/>
        <v>24</v>
      </c>
      <c r="AR11" s="187">
        <f t="shared" si="12"/>
        <v>24</v>
      </c>
      <c r="AS11" s="187">
        <f t="shared" si="13"/>
        <v>8</v>
      </c>
      <c r="AT11" s="187">
        <f t="shared" si="14"/>
        <v>40</v>
      </c>
      <c r="AU11" s="187">
        <f t="shared" si="15"/>
        <v>16</v>
      </c>
      <c r="AV11" s="187">
        <f t="shared" si="16"/>
        <v>12</v>
      </c>
      <c r="AW11" s="20"/>
      <c r="AX11" s="20">
        <f t="shared" si="17"/>
        <v>0.24</v>
      </c>
      <c r="AY11" s="20">
        <f t="shared" si="18"/>
        <v>0.48</v>
      </c>
      <c r="AZ11" s="20">
        <f t="shared" si="19"/>
        <v>0.28000000000000003</v>
      </c>
    </row>
    <row r="12" spans="1:52" ht="18" customHeight="1" x14ac:dyDescent="0.25">
      <c r="A12" s="125">
        <v>6</v>
      </c>
      <c r="B12" s="126" t="s">
        <v>142</v>
      </c>
      <c r="C12" s="131" t="s">
        <v>71</v>
      </c>
      <c r="D12" s="128" t="s">
        <v>84</v>
      </c>
      <c r="E12" s="129">
        <v>95</v>
      </c>
      <c r="F12" s="129">
        <v>90</v>
      </c>
      <c r="G12" s="129">
        <v>74</v>
      </c>
      <c r="H12" s="129">
        <v>93</v>
      </c>
      <c r="I12" s="129">
        <v>90</v>
      </c>
      <c r="J12" s="129">
        <v>94</v>
      </c>
      <c r="K12" s="129">
        <v>95</v>
      </c>
      <c r="L12" s="129">
        <v>75</v>
      </c>
      <c r="M12" s="129">
        <v>90</v>
      </c>
      <c r="N12" s="129">
        <v>97</v>
      </c>
      <c r="O12" s="129">
        <v>92</v>
      </c>
      <c r="P12" s="129">
        <v>97</v>
      </c>
      <c r="Q12" s="129">
        <v>87</v>
      </c>
      <c r="R12" s="129">
        <v>93</v>
      </c>
      <c r="S12" s="129">
        <v>95</v>
      </c>
      <c r="T12" s="129">
        <v>97</v>
      </c>
      <c r="U12" s="129">
        <v>95</v>
      </c>
      <c r="V12" s="129">
        <v>97</v>
      </c>
      <c r="W12" s="129">
        <v>99</v>
      </c>
      <c r="X12" s="129">
        <v>95</v>
      </c>
      <c r="Y12" s="129">
        <v>93</v>
      </c>
      <c r="Z12" s="129">
        <v>94</v>
      </c>
      <c r="AA12" s="129">
        <v>95</v>
      </c>
      <c r="AB12" s="129">
        <v>95</v>
      </c>
      <c r="AC12" s="129">
        <v>95</v>
      </c>
      <c r="AD12" s="36">
        <f t="shared" si="1"/>
        <v>89.333333333333329</v>
      </c>
      <c r="AE12" s="36">
        <f t="shared" si="2"/>
        <v>91</v>
      </c>
      <c r="AF12" s="36">
        <f t="shared" si="3"/>
        <v>94.714285714285708</v>
      </c>
      <c r="AG12" s="36">
        <f t="shared" si="4"/>
        <v>94.5</v>
      </c>
      <c r="AH12" s="130">
        <f t="shared" si="5"/>
        <v>92.48</v>
      </c>
      <c r="AI12" s="22">
        <f t="shared" si="6"/>
        <v>22</v>
      </c>
      <c r="AJ12" s="22">
        <f t="shared" si="7"/>
        <v>3</v>
      </c>
      <c r="AK12" s="22">
        <f t="shared" si="8"/>
        <v>0</v>
      </c>
      <c r="AL12" s="22">
        <f t="shared" si="9"/>
        <v>25</v>
      </c>
      <c r="AM12" s="23">
        <f t="shared" si="10"/>
        <v>88</v>
      </c>
      <c r="AR12" s="187">
        <f t="shared" si="12"/>
        <v>88</v>
      </c>
      <c r="AS12" s="187">
        <f t="shared" si="13"/>
        <v>4</v>
      </c>
      <c r="AT12" s="187">
        <f t="shared" si="14"/>
        <v>8</v>
      </c>
      <c r="AU12" s="187">
        <f t="shared" si="15"/>
        <v>0</v>
      </c>
      <c r="AV12" s="187">
        <f t="shared" si="16"/>
        <v>0</v>
      </c>
      <c r="AW12" s="20"/>
      <c r="AX12" s="20">
        <f t="shared" si="17"/>
        <v>0.88</v>
      </c>
      <c r="AY12" s="20">
        <f t="shared" si="18"/>
        <v>0.12</v>
      </c>
      <c r="AZ12" s="20">
        <f t="shared" si="19"/>
        <v>0</v>
      </c>
    </row>
    <row r="13" spans="1:52" ht="18" customHeight="1" x14ac:dyDescent="0.25">
      <c r="A13" s="125"/>
      <c r="B13" s="126" t="s">
        <v>143</v>
      </c>
      <c r="C13" s="131"/>
      <c r="D13" s="128" t="s">
        <v>84</v>
      </c>
      <c r="E13" s="129">
        <v>95</v>
      </c>
      <c r="F13" s="129">
        <v>86</v>
      </c>
      <c r="G13" s="129">
        <v>60</v>
      </c>
      <c r="H13" s="129">
        <v>97</v>
      </c>
      <c r="I13" s="129">
        <v>85</v>
      </c>
      <c r="J13" s="129">
        <v>92</v>
      </c>
      <c r="K13" s="129">
        <v>70</v>
      </c>
      <c r="L13" s="129">
        <v>60</v>
      </c>
      <c r="M13" s="129">
        <v>90</v>
      </c>
      <c r="N13" s="129">
        <v>74</v>
      </c>
      <c r="O13" s="129">
        <v>90</v>
      </c>
      <c r="P13" s="129">
        <v>90</v>
      </c>
      <c r="Q13" s="129">
        <v>60</v>
      </c>
      <c r="R13" s="129">
        <v>90</v>
      </c>
      <c r="S13" s="129">
        <v>90</v>
      </c>
      <c r="T13" s="129">
        <v>82</v>
      </c>
      <c r="U13" s="129">
        <v>95</v>
      </c>
      <c r="V13" s="129">
        <v>87</v>
      </c>
      <c r="W13" s="129">
        <v>60</v>
      </c>
      <c r="X13" s="129">
        <v>74</v>
      </c>
      <c r="Y13" s="129">
        <v>74</v>
      </c>
      <c r="Z13" s="129">
        <v>78</v>
      </c>
      <c r="AA13" s="129">
        <v>80</v>
      </c>
      <c r="AB13" s="129">
        <v>90</v>
      </c>
      <c r="AC13" s="129">
        <v>90</v>
      </c>
      <c r="AD13" s="36">
        <f t="shared" si="1"/>
        <v>85.833333333333329</v>
      </c>
      <c r="AE13" s="36">
        <f t="shared" si="2"/>
        <v>79</v>
      </c>
      <c r="AF13" s="36">
        <f t="shared" si="3"/>
        <v>80.571428571428569</v>
      </c>
      <c r="AG13" s="36">
        <f t="shared" si="4"/>
        <v>81</v>
      </c>
      <c r="AH13" s="130">
        <f t="shared" si="5"/>
        <v>81.56</v>
      </c>
      <c r="AI13" s="22">
        <f t="shared" si="6"/>
        <v>11</v>
      </c>
      <c r="AJ13" s="22">
        <f t="shared" si="7"/>
        <v>9</v>
      </c>
      <c r="AK13" s="22">
        <f t="shared" si="8"/>
        <v>5</v>
      </c>
      <c r="AL13" s="22">
        <f t="shared" si="9"/>
        <v>25</v>
      </c>
      <c r="AM13" s="23">
        <f t="shared" si="10"/>
        <v>44</v>
      </c>
      <c r="AR13" s="187">
        <f t="shared" si="12"/>
        <v>44</v>
      </c>
      <c r="AS13" s="187">
        <f t="shared" si="13"/>
        <v>16</v>
      </c>
      <c r="AT13" s="187">
        <f t="shared" si="14"/>
        <v>20</v>
      </c>
      <c r="AU13" s="187">
        <f t="shared" si="15"/>
        <v>4</v>
      </c>
      <c r="AV13" s="187">
        <f t="shared" si="16"/>
        <v>16</v>
      </c>
      <c r="AW13" s="20"/>
      <c r="AX13" s="20">
        <f t="shared" si="17"/>
        <v>0.44</v>
      </c>
      <c r="AY13" s="20">
        <f t="shared" si="18"/>
        <v>0.36</v>
      </c>
      <c r="AZ13" s="20">
        <f t="shared" si="19"/>
        <v>0.2</v>
      </c>
    </row>
    <row r="14" spans="1:52" ht="18" customHeight="1" x14ac:dyDescent="0.25">
      <c r="A14" s="125"/>
      <c r="B14" s="126" t="s">
        <v>144</v>
      </c>
      <c r="C14" s="131" t="s">
        <v>71</v>
      </c>
      <c r="D14" s="128" t="s">
        <v>84</v>
      </c>
      <c r="E14" s="129">
        <v>80</v>
      </c>
      <c r="F14" s="129">
        <v>63</v>
      </c>
      <c r="G14" s="129">
        <v>69</v>
      </c>
      <c r="H14" s="129">
        <v>75</v>
      </c>
      <c r="I14" s="129">
        <v>90</v>
      </c>
      <c r="J14" s="129">
        <v>78</v>
      </c>
      <c r="K14" s="129">
        <v>90</v>
      </c>
      <c r="L14" s="129">
        <v>75</v>
      </c>
      <c r="M14" s="129">
        <v>91</v>
      </c>
      <c r="N14" s="129">
        <v>91</v>
      </c>
      <c r="O14" s="129">
        <v>76</v>
      </c>
      <c r="P14" s="129">
        <v>91</v>
      </c>
      <c r="Q14" s="129">
        <v>91</v>
      </c>
      <c r="R14" s="129">
        <v>77</v>
      </c>
      <c r="S14" s="129">
        <v>90</v>
      </c>
      <c r="T14" s="129">
        <v>85</v>
      </c>
      <c r="U14" s="129">
        <v>95</v>
      </c>
      <c r="V14" s="129">
        <v>90</v>
      </c>
      <c r="W14" s="129">
        <v>75</v>
      </c>
      <c r="X14" s="129">
        <v>70</v>
      </c>
      <c r="Y14" s="129">
        <v>64</v>
      </c>
      <c r="Z14" s="129">
        <v>92</v>
      </c>
      <c r="AA14" s="129">
        <v>93</v>
      </c>
      <c r="AB14" s="129">
        <v>96</v>
      </c>
      <c r="AC14" s="129">
        <v>93</v>
      </c>
      <c r="AD14" s="36">
        <f t="shared" si="1"/>
        <v>75.833333333333329</v>
      </c>
      <c r="AE14" s="36">
        <f t="shared" si="2"/>
        <v>85.666666666666671</v>
      </c>
      <c r="AF14" s="36">
        <f t="shared" si="3"/>
        <v>86.142857142857139</v>
      </c>
      <c r="AG14" s="36">
        <f t="shared" si="4"/>
        <v>84.666666666666671</v>
      </c>
      <c r="AH14" s="130">
        <f t="shared" si="5"/>
        <v>83.2</v>
      </c>
      <c r="AI14" s="22">
        <f t="shared" si="6"/>
        <v>13</v>
      </c>
      <c r="AJ14" s="22">
        <f t="shared" si="7"/>
        <v>8</v>
      </c>
      <c r="AK14" s="22">
        <f t="shared" si="8"/>
        <v>4</v>
      </c>
      <c r="AL14" s="22">
        <f t="shared" si="9"/>
        <v>25</v>
      </c>
      <c r="AM14" s="23">
        <f t="shared" si="10"/>
        <v>52</v>
      </c>
      <c r="AR14" s="187">
        <f t="shared" si="12"/>
        <v>52</v>
      </c>
      <c r="AS14" s="187">
        <f t="shared" si="13"/>
        <v>4</v>
      </c>
      <c r="AT14" s="187">
        <f t="shared" si="14"/>
        <v>28.000000000000004</v>
      </c>
      <c r="AU14" s="187">
        <f t="shared" si="15"/>
        <v>12</v>
      </c>
      <c r="AV14" s="187">
        <f t="shared" si="16"/>
        <v>4</v>
      </c>
      <c r="AW14" s="20"/>
      <c r="AX14" s="20">
        <f t="shared" si="17"/>
        <v>0.52</v>
      </c>
      <c r="AY14" s="20">
        <f t="shared" si="18"/>
        <v>0.32</v>
      </c>
      <c r="AZ14" s="20">
        <f t="shared" si="19"/>
        <v>0.16</v>
      </c>
    </row>
    <row r="15" spans="1:52" ht="18" customHeight="1" x14ac:dyDescent="0.25">
      <c r="A15" s="125"/>
      <c r="B15" s="126" t="s">
        <v>145</v>
      </c>
      <c r="C15" s="131" t="s">
        <v>71</v>
      </c>
      <c r="D15" s="128" t="s">
        <v>84</v>
      </c>
      <c r="E15" s="129">
        <v>85</v>
      </c>
      <c r="F15" s="129">
        <v>71</v>
      </c>
      <c r="G15" s="129">
        <v>77</v>
      </c>
      <c r="H15" s="129">
        <v>72</v>
      </c>
      <c r="I15" s="129">
        <v>69</v>
      </c>
      <c r="J15" s="129">
        <v>69</v>
      </c>
      <c r="K15" s="129">
        <v>74</v>
      </c>
      <c r="L15" s="129">
        <v>70</v>
      </c>
      <c r="M15" s="129">
        <v>86</v>
      </c>
      <c r="N15" s="129">
        <v>70</v>
      </c>
      <c r="O15" s="129">
        <v>76</v>
      </c>
      <c r="P15" s="129">
        <v>74</v>
      </c>
      <c r="Q15" s="129">
        <v>78</v>
      </c>
      <c r="R15" s="129">
        <v>74</v>
      </c>
      <c r="S15" s="129">
        <v>85</v>
      </c>
      <c r="T15" s="129">
        <v>90</v>
      </c>
      <c r="U15" s="129">
        <v>83</v>
      </c>
      <c r="V15" s="129">
        <v>92</v>
      </c>
      <c r="W15" s="129">
        <v>60</v>
      </c>
      <c r="X15" s="129">
        <v>64</v>
      </c>
      <c r="Y15" s="129">
        <v>82</v>
      </c>
      <c r="Z15" s="129">
        <v>83</v>
      </c>
      <c r="AA15" s="129">
        <v>60</v>
      </c>
      <c r="AB15" s="129">
        <v>90</v>
      </c>
      <c r="AC15" s="129">
        <v>85</v>
      </c>
      <c r="AD15" s="36">
        <f t="shared" si="1"/>
        <v>73.833333333333329</v>
      </c>
      <c r="AE15" s="36">
        <f t="shared" si="2"/>
        <v>75</v>
      </c>
      <c r="AF15" s="36">
        <f t="shared" si="3"/>
        <v>80.285714285714292</v>
      </c>
      <c r="AG15" s="36">
        <f t="shared" si="4"/>
        <v>77.333333333333329</v>
      </c>
      <c r="AH15" s="130">
        <f t="shared" si="5"/>
        <v>76.760000000000005</v>
      </c>
      <c r="AI15" s="22">
        <f t="shared" si="6"/>
        <v>3</v>
      </c>
      <c r="AJ15" s="22">
        <f t="shared" si="7"/>
        <v>13</v>
      </c>
      <c r="AK15" s="22">
        <f t="shared" si="8"/>
        <v>9</v>
      </c>
      <c r="AL15" s="22">
        <f t="shared" si="9"/>
        <v>25</v>
      </c>
      <c r="AM15" s="23">
        <f t="shared" si="10"/>
        <v>12</v>
      </c>
      <c r="AR15" s="187">
        <f t="shared" si="12"/>
        <v>12</v>
      </c>
      <c r="AS15" s="187">
        <f t="shared" si="13"/>
        <v>28.000000000000004</v>
      </c>
      <c r="AT15" s="187">
        <f t="shared" si="14"/>
        <v>24</v>
      </c>
      <c r="AU15" s="187">
        <f t="shared" si="15"/>
        <v>28.000000000000004</v>
      </c>
      <c r="AV15" s="187">
        <f t="shared" si="16"/>
        <v>8</v>
      </c>
      <c r="AW15" s="20"/>
      <c r="AX15" s="20">
        <f t="shared" si="17"/>
        <v>0.12</v>
      </c>
      <c r="AY15" s="20">
        <f t="shared" si="18"/>
        <v>0.52</v>
      </c>
      <c r="AZ15" s="20">
        <f t="shared" si="19"/>
        <v>0.36</v>
      </c>
    </row>
    <row r="16" spans="1:52" ht="18" hidden="1" customHeight="1" x14ac:dyDescent="0.25">
      <c r="A16" s="125"/>
      <c r="B16" s="126"/>
      <c r="C16" s="131"/>
      <c r="D16" s="128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  <c r="X16" s="129"/>
      <c r="Y16" s="129"/>
      <c r="Z16" s="129"/>
      <c r="AA16" s="129"/>
      <c r="AB16" s="129"/>
      <c r="AC16" s="129"/>
      <c r="AD16" s="36" t="e">
        <f t="shared" si="1"/>
        <v>#DIV/0!</v>
      </c>
      <c r="AE16" s="36" t="e">
        <f t="shared" si="2"/>
        <v>#DIV/0!</v>
      </c>
      <c r="AF16" s="36" t="e">
        <f t="shared" si="3"/>
        <v>#DIV/0!</v>
      </c>
      <c r="AG16" s="36" t="e">
        <f t="shared" si="4"/>
        <v>#DIV/0!</v>
      </c>
      <c r="AH16" s="130" t="e">
        <f t="shared" si="5"/>
        <v>#DIV/0!</v>
      </c>
      <c r="AI16" s="22">
        <f t="shared" si="6"/>
        <v>0</v>
      </c>
      <c r="AJ16" s="22">
        <f t="shared" si="7"/>
        <v>0</v>
      </c>
      <c r="AK16" s="22">
        <f t="shared" si="8"/>
        <v>0</v>
      </c>
      <c r="AL16" s="22">
        <f t="shared" si="9"/>
        <v>0</v>
      </c>
      <c r="AM16" s="23" t="e">
        <f t="shared" si="10"/>
        <v>#DIV/0!</v>
      </c>
    </row>
    <row r="17" spans="1:39" ht="18" hidden="1" customHeight="1" x14ac:dyDescent="0.25">
      <c r="A17" s="125"/>
      <c r="B17" s="126"/>
      <c r="C17" s="131"/>
      <c r="D17" s="128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36" t="e">
        <f t="shared" si="1"/>
        <v>#DIV/0!</v>
      </c>
      <c r="AE17" s="36" t="e">
        <f t="shared" si="2"/>
        <v>#DIV/0!</v>
      </c>
      <c r="AF17" s="36" t="e">
        <f t="shared" si="3"/>
        <v>#DIV/0!</v>
      </c>
      <c r="AG17" s="36" t="e">
        <f t="shared" si="4"/>
        <v>#DIV/0!</v>
      </c>
      <c r="AH17" s="130" t="e">
        <f t="shared" si="5"/>
        <v>#DIV/0!</v>
      </c>
      <c r="AI17" s="22">
        <f t="shared" si="6"/>
        <v>0</v>
      </c>
      <c r="AJ17" s="22">
        <f t="shared" si="7"/>
        <v>0</v>
      </c>
      <c r="AK17" s="22">
        <f t="shared" si="8"/>
        <v>0</v>
      </c>
      <c r="AL17" s="22">
        <f t="shared" si="9"/>
        <v>0</v>
      </c>
      <c r="AM17" s="23" t="e">
        <f t="shared" si="10"/>
        <v>#DIV/0!</v>
      </c>
    </row>
    <row r="18" spans="1:39" ht="18" hidden="1" customHeight="1" x14ac:dyDescent="0.25">
      <c r="A18" s="125"/>
      <c r="B18" s="126"/>
      <c r="C18" s="131"/>
      <c r="D18" s="128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  <c r="X18" s="129"/>
      <c r="Y18" s="129"/>
      <c r="Z18" s="129"/>
      <c r="AA18" s="129"/>
      <c r="AB18" s="129"/>
      <c r="AC18" s="129"/>
      <c r="AD18" s="36" t="e">
        <f t="shared" si="1"/>
        <v>#DIV/0!</v>
      </c>
      <c r="AE18" s="36" t="e">
        <f t="shared" si="2"/>
        <v>#DIV/0!</v>
      </c>
      <c r="AF18" s="36" t="e">
        <f t="shared" si="3"/>
        <v>#DIV/0!</v>
      </c>
      <c r="AG18" s="36" t="e">
        <f t="shared" si="4"/>
        <v>#DIV/0!</v>
      </c>
      <c r="AH18" s="130" t="e">
        <f t="shared" si="5"/>
        <v>#DIV/0!</v>
      </c>
      <c r="AI18" s="22">
        <f t="shared" si="6"/>
        <v>0</v>
      </c>
      <c r="AJ18" s="22">
        <f t="shared" si="7"/>
        <v>0</v>
      </c>
      <c r="AK18" s="22">
        <f t="shared" si="8"/>
        <v>0</v>
      </c>
      <c r="AL18" s="22">
        <f t="shared" si="9"/>
        <v>0</v>
      </c>
      <c r="AM18" s="23" t="e">
        <f t="shared" si="10"/>
        <v>#DIV/0!</v>
      </c>
    </row>
    <row r="19" spans="1:39" ht="18" hidden="1" customHeight="1" x14ac:dyDescent="0.25">
      <c r="A19" s="125"/>
      <c r="B19" s="126"/>
      <c r="C19" s="131"/>
      <c r="D19" s="128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29"/>
      <c r="AD19" s="36" t="e">
        <f t="shared" si="1"/>
        <v>#DIV/0!</v>
      </c>
      <c r="AE19" s="36" t="e">
        <f t="shared" si="2"/>
        <v>#DIV/0!</v>
      </c>
      <c r="AF19" s="36" t="e">
        <f t="shared" si="3"/>
        <v>#DIV/0!</v>
      </c>
      <c r="AG19" s="36" t="e">
        <f t="shared" si="4"/>
        <v>#DIV/0!</v>
      </c>
      <c r="AH19" s="130" t="e">
        <f t="shared" si="5"/>
        <v>#DIV/0!</v>
      </c>
      <c r="AI19" s="22">
        <f t="shared" si="6"/>
        <v>0</v>
      </c>
      <c r="AJ19" s="22">
        <f t="shared" si="7"/>
        <v>0</v>
      </c>
      <c r="AK19" s="22">
        <f t="shared" si="8"/>
        <v>0</v>
      </c>
      <c r="AL19" s="22">
        <f t="shared" si="9"/>
        <v>0</v>
      </c>
      <c r="AM19" s="23" t="e">
        <f t="shared" si="10"/>
        <v>#DIV/0!</v>
      </c>
    </row>
    <row r="20" spans="1:39" ht="18" hidden="1" customHeight="1" x14ac:dyDescent="0.25">
      <c r="A20" s="125"/>
      <c r="B20" s="126"/>
      <c r="C20" s="131"/>
      <c r="D20" s="128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36" t="e">
        <f t="shared" si="1"/>
        <v>#DIV/0!</v>
      </c>
      <c r="AE20" s="36" t="e">
        <f t="shared" si="2"/>
        <v>#DIV/0!</v>
      </c>
      <c r="AF20" s="36" t="e">
        <f t="shared" si="3"/>
        <v>#DIV/0!</v>
      </c>
      <c r="AG20" s="36" t="e">
        <f t="shared" si="4"/>
        <v>#DIV/0!</v>
      </c>
      <c r="AH20" s="130" t="e">
        <f t="shared" si="5"/>
        <v>#DIV/0!</v>
      </c>
      <c r="AI20" s="22">
        <f t="shared" si="6"/>
        <v>0</v>
      </c>
      <c r="AJ20" s="22">
        <f t="shared" si="7"/>
        <v>0</v>
      </c>
      <c r="AK20" s="22">
        <f t="shared" si="8"/>
        <v>0</v>
      </c>
      <c r="AL20" s="22">
        <f t="shared" si="9"/>
        <v>0</v>
      </c>
      <c r="AM20" s="23" t="e">
        <f t="shared" si="10"/>
        <v>#DIV/0!</v>
      </c>
    </row>
    <row r="21" spans="1:39" ht="18" hidden="1" customHeight="1" x14ac:dyDescent="0.25">
      <c r="A21" s="125"/>
      <c r="B21" s="126"/>
      <c r="C21" s="131"/>
      <c r="D21" s="128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  <c r="X21" s="129"/>
      <c r="Y21" s="129"/>
      <c r="Z21" s="129"/>
      <c r="AA21" s="129"/>
      <c r="AB21" s="129"/>
      <c r="AC21" s="129"/>
      <c r="AD21" s="36" t="e">
        <f t="shared" si="1"/>
        <v>#DIV/0!</v>
      </c>
      <c r="AE21" s="36" t="e">
        <f t="shared" si="2"/>
        <v>#DIV/0!</v>
      </c>
      <c r="AF21" s="36" t="e">
        <f t="shared" si="3"/>
        <v>#DIV/0!</v>
      </c>
      <c r="AG21" s="36" t="e">
        <f t="shared" si="4"/>
        <v>#DIV/0!</v>
      </c>
      <c r="AH21" s="130" t="e">
        <f t="shared" si="5"/>
        <v>#DIV/0!</v>
      </c>
      <c r="AI21" s="22">
        <f t="shared" si="6"/>
        <v>0</v>
      </c>
      <c r="AJ21" s="22">
        <f t="shared" si="7"/>
        <v>0</v>
      </c>
      <c r="AK21" s="22">
        <f t="shared" si="8"/>
        <v>0</v>
      </c>
      <c r="AL21" s="22">
        <f t="shared" si="9"/>
        <v>0</v>
      </c>
      <c r="AM21" s="23" t="e">
        <f t="shared" si="10"/>
        <v>#DIV/0!</v>
      </c>
    </row>
    <row r="22" spans="1:39" ht="18" hidden="1" customHeight="1" x14ac:dyDescent="0.25">
      <c r="A22" s="125"/>
      <c r="B22" s="126"/>
      <c r="C22" s="131"/>
      <c r="D22" s="128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  <c r="X22" s="129"/>
      <c r="Y22" s="129"/>
      <c r="Z22" s="129"/>
      <c r="AA22" s="129"/>
      <c r="AB22" s="129"/>
      <c r="AC22" s="129"/>
      <c r="AD22" s="36" t="e">
        <f t="shared" si="1"/>
        <v>#DIV/0!</v>
      </c>
      <c r="AE22" s="36" t="e">
        <f t="shared" si="2"/>
        <v>#DIV/0!</v>
      </c>
      <c r="AF22" s="36" t="e">
        <f t="shared" si="3"/>
        <v>#DIV/0!</v>
      </c>
      <c r="AG22" s="36" t="e">
        <f t="shared" si="4"/>
        <v>#DIV/0!</v>
      </c>
      <c r="AH22" s="130" t="e">
        <f t="shared" si="5"/>
        <v>#DIV/0!</v>
      </c>
      <c r="AI22" s="22">
        <f t="shared" si="6"/>
        <v>0</v>
      </c>
      <c r="AJ22" s="22">
        <f t="shared" si="7"/>
        <v>0</v>
      </c>
      <c r="AK22" s="22">
        <f t="shared" si="8"/>
        <v>0</v>
      </c>
      <c r="AL22" s="22">
        <f t="shared" si="9"/>
        <v>0</v>
      </c>
      <c r="AM22" s="23" t="e">
        <f t="shared" si="10"/>
        <v>#DIV/0!</v>
      </c>
    </row>
    <row r="23" spans="1:39" ht="18" hidden="1" customHeight="1" x14ac:dyDescent="0.25">
      <c r="A23" s="125"/>
      <c r="B23" s="126"/>
      <c r="C23" s="131"/>
      <c r="D23" s="128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29"/>
      <c r="AB23" s="129"/>
      <c r="AC23" s="129"/>
      <c r="AD23" s="36" t="e">
        <f t="shared" si="1"/>
        <v>#DIV/0!</v>
      </c>
      <c r="AE23" s="36" t="e">
        <f t="shared" si="2"/>
        <v>#DIV/0!</v>
      </c>
      <c r="AF23" s="36" t="e">
        <f t="shared" si="3"/>
        <v>#DIV/0!</v>
      </c>
      <c r="AG23" s="36" t="e">
        <f t="shared" si="4"/>
        <v>#DIV/0!</v>
      </c>
      <c r="AH23" s="130" t="e">
        <f t="shared" si="5"/>
        <v>#DIV/0!</v>
      </c>
      <c r="AI23" s="22">
        <f t="shared" si="6"/>
        <v>0</v>
      </c>
      <c r="AJ23" s="22">
        <f t="shared" si="7"/>
        <v>0</v>
      </c>
      <c r="AK23" s="22">
        <f t="shared" si="8"/>
        <v>0</v>
      </c>
      <c r="AL23" s="22">
        <f t="shared" si="9"/>
        <v>0</v>
      </c>
      <c r="AM23" s="23" t="e">
        <f t="shared" si="10"/>
        <v>#DIV/0!</v>
      </c>
    </row>
    <row r="24" spans="1:39" ht="18" hidden="1" customHeight="1" x14ac:dyDescent="0.25">
      <c r="A24" s="125"/>
      <c r="B24" s="126"/>
      <c r="C24" s="131"/>
      <c r="D24" s="128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36" t="e">
        <f t="shared" si="1"/>
        <v>#DIV/0!</v>
      </c>
      <c r="AE24" s="36" t="e">
        <f t="shared" si="2"/>
        <v>#DIV/0!</v>
      </c>
      <c r="AF24" s="36" t="e">
        <f t="shared" si="3"/>
        <v>#DIV/0!</v>
      </c>
      <c r="AG24" s="36" t="e">
        <f t="shared" si="4"/>
        <v>#DIV/0!</v>
      </c>
      <c r="AH24" s="130" t="e">
        <f t="shared" si="5"/>
        <v>#DIV/0!</v>
      </c>
      <c r="AI24" s="22">
        <f t="shared" si="6"/>
        <v>0</v>
      </c>
      <c r="AJ24" s="22">
        <f t="shared" si="7"/>
        <v>0</v>
      </c>
      <c r="AK24" s="22">
        <f t="shared" si="8"/>
        <v>0</v>
      </c>
      <c r="AL24" s="22">
        <f t="shared" si="9"/>
        <v>0</v>
      </c>
      <c r="AM24" s="23" t="e">
        <f t="shared" si="10"/>
        <v>#DIV/0!</v>
      </c>
    </row>
    <row r="25" spans="1:39" ht="18" hidden="1" customHeight="1" x14ac:dyDescent="0.25">
      <c r="A25" s="125"/>
      <c r="B25" s="126"/>
      <c r="C25" s="131"/>
      <c r="D25" s="128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129"/>
      <c r="AC25" s="129"/>
      <c r="AD25" s="36" t="e">
        <f t="shared" si="1"/>
        <v>#DIV/0!</v>
      </c>
      <c r="AE25" s="36" t="e">
        <f t="shared" si="2"/>
        <v>#DIV/0!</v>
      </c>
      <c r="AF25" s="36" t="e">
        <f t="shared" si="3"/>
        <v>#DIV/0!</v>
      </c>
      <c r="AG25" s="36" t="e">
        <f t="shared" si="4"/>
        <v>#DIV/0!</v>
      </c>
      <c r="AH25" s="130" t="e">
        <f t="shared" si="5"/>
        <v>#DIV/0!</v>
      </c>
      <c r="AI25" s="22">
        <f t="shared" si="6"/>
        <v>0</v>
      </c>
      <c r="AJ25" s="22">
        <f t="shared" si="7"/>
        <v>0</v>
      </c>
      <c r="AK25" s="22">
        <f t="shared" si="8"/>
        <v>0</v>
      </c>
      <c r="AL25" s="22">
        <f t="shared" si="9"/>
        <v>0</v>
      </c>
      <c r="AM25" s="23" t="e">
        <f t="shared" si="10"/>
        <v>#DIV/0!</v>
      </c>
    </row>
    <row r="26" spans="1:39" ht="18" hidden="1" customHeight="1" x14ac:dyDescent="0.25">
      <c r="A26" s="125"/>
      <c r="B26" s="126"/>
      <c r="C26" s="131"/>
      <c r="D26" s="128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36" t="e">
        <f t="shared" si="1"/>
        <v>#DIV/0!</v>
      </c>
      <c r="AE26" s="36" t="e">
        <f t="shared" si="2"/>
        <v>#DIV/0!</v>
      </c>
      <c r="AF26" s="36" t="e">
        <f t="shared" si="3"/>
        <v>#DIV/0!</v>
      </c>
      <c r="AG26" s="36" t="e">
        <f t="shared" si="4"/>
        <v>#DIV/0!</v>
      </c>
      <c r="AH26" s="130" t="e">
        <f t="shared" si="5"/>
        <v>#DIV/0!</v>
      </c>
      <c r="AI26" s="22">
        <f t="shared" si="6"/>
        <v>0</v>
      </c>
      <c r="AJ26" s="22">
        <f t="shared" si="7"/>
        <v>0</v>
      </c>
      <c r="AK26" s="22">
        <f t="shared" si="8"/>
        <v>0</v>
      </c>
      <c r="AL26" s="22">
        <f t="shared" si="9"/>
        <v>0</v>
      </c>
      <c r="AM26" s="23" t="e">
        <f t="shared" si="10"/>
        <v>#DIV/0!</v>
      </c>
    </row>
    <row r="27" spans="1:39" ht="18" hidden="1" customHeight="1" x14ac:dyDescent="0.25">
      <c r="A27" s="125"/>
      <c r="B27" s="126"/>
      <c r="C27" s="131"/>
      <c r="D27" s="128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36" t="e">
        <f t="shared" si="1"/>
        <v>#DIV/0!</v>
      </c>
      <c r="AE27" s="36" t="e">
        <f t="shared" si="2"/>
        <v>#DIV/0!</v>
      </c>
      <c r="AF27" s="36" t="e">
        <f t="shared" si="3"/>
        <v>#DIV/0!</v>
      </c>
      <c r="AG27" s="36" t="e">
        <f t="shared" si="4"/>
        <v>#DIV/0!</v>
      </c>
      <c r="AH27" s="130" t="e">
        <f t="shared" si="5"/>
        <v>#DIV/0!</v>
      </c>
      <c r="AI27" s="22">
        <f t="shared" si="6"/>
        <v>0</v>
      </c>
      <c r="AJ27" s="22">
        <f t="shared" si="7"/>
        <v>0</v>
      </c>
      <c r="AK27" s="22">
        <f t="shared" si="8"/>
        <v>0</v>
      </c>
      <c r="AL27" s="22">
        <f t="shared" si="9"/>
        <v>0</v>
      </c>
      <c r="AM27" s="23" t="e">
        <f t="shared" si="10"/>
        <v>#DIV/0!</v>
      </c>
    </row>
    <row r="28" spans="1:39" ht="18" hidden="1" customHeight="1" x14ac:dyDescent="0.25">
      <c r="A28" s="125"/>
      <c r="B28" s="126"/>
      <c r="C28" s="131"/>
      <c r="D28" s="128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  <c r="X28" s="129"/>
      <c r="Y28" s="129"/>
      <c r="Z28" s="129"/>
      <c r="AA28" s="129"/>
      <c r="AB28" s="129"/>
      <c r="AC28" s="129"/>
      <c r="AD28" s="36" t="e">
        <f t="shared" si="1"/>
        <v>#DIV/0!</v>
      </c>
      <c r="AE28" s="36" t="e">
        <f t="shared" si="2"/>
        <v>#DIV/0!</v>
      </c>
      <c r="AF28" s="36" t="e">
        <f t="shared" si="3"/>
        <v>#DIV/0!</v>
      </c>
      <c r="AG28" s="36" t="e">
        <f t="shared" si="4"/>
        <v>#DIV/0!</v>
      </c>
      <c r="AH28" s="130" t="e">
        <f t="shared" si="5"/>
        <v>#DIV/0!</v>
      </c>
      <c r="AI28" s="22">
        <f t="shared" si="6"/>
        <v>0</v>
      </c>
      <c r="AJ28" s="22">
        <f t="shared" si="7"/>
        <v>0</v>
      </c>
      <c r="AK28" s="22">
        <f t="shared" si="8"/>
        <v>0</v>
      </c>
      <c r="AL28" s="22">
        <f t="shared" si="9"/>
        <v>0</v>
      </c>
      <c r="AM28" s="23" t="e">
        <f t="shared" si="10"/>
        <v>#DIV/0!</v>
      </c>
    </row>
    <row r="29" spans="1:39" ht="18" hidden="1" customHeight="1" x14ac:dyDescent="0.25">
      <c r="A29" s="125"/>
      <c r="B29" s="126"/>
      <c r="C29" s="131"/>
      <c r="D29" s="12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  <c r="X29" s="129"/>
      <c r="Y29" s="129"/>
      <c r="Z29" s="129"/>
      <c r="AA29" s="129"/>
      <c r="AB29" s="129"/>
      <c r="AC29" s="129"/>
      <c r="AD29" s="36" t="e">
        <f t="shared" si="1"/>
        <v>#DIV/0!</v>
      </c>
      <c r="AE29" s="36" t="e">
        <f t="shared" si="2"/>
        <v>#DIV/0!</v>
      </c>
      <c r="AF29" s="36" t="e">
        <f t="shared" si="3"/>
        <v>#DIV/0!</v>
      </c>
      <c r="AG29" s="36" t="e">
        <f t="shared" si="4"/>
        <v>#DIV/0!</v>
      </c>
      <c r="AH29" s="130" t="e">
        <f t="shared" si="5"/>
        <v>#DIV/0!</v>
      </c>
      <c r="AI29" s="22">
        <f t="shared" si="6"/>
        <v>0</v>
      </c>
      <c r="AJ29" s="22">
        <f t="shared" si="7"/>
        <v>0</v>
      </c>
      <c r="AK29" s="22">
        <f t="shared" si="8"/>
        <v>0</v>
      </c>
      <c r="AL29" s="22">
        <f t="shared" si="9"/>
        <v>0</v>
      </c>
      <c r="AM29" s="23" t="e">
        <f t="shared" si="10"/>
        <v>#DIV/0!</v>
      </c>
    </row>
    <row r="30" spans="1:39" ht="18" hidden="1" customHeight="1" x14ac:dyDescent="0.25">
      <c r="A30" s="125"/>
      <c r="B30" s="126"/>
      <c r="C30" s="131"/>
      <c r="D30" s="128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  <c r="Y30" s="129"/>
      <c r="Z30" s="129"/>
      <c r="AA30" s="129"/>
      <c r="AB30" s="129"/>
      <c r="AC30" s="129"/>
      <c r="AD30" s="36" t="e">
        <f t="shared" si="1"/>
        <v>#DIV/0!</v>
      </c>
      <c r="AE30" s="36" t="e">
        <f t="shared" si="2"/>
        <v>#DIV/0!</v>
      </c>
      <c r="AF30" s="36" t="e">
        <f t="shared" si="3"/>
        <v>#DIV/0!</v>
      </c>
      <c r="AG30" s="36" t="e">
        <f t="shared" si="4"/>
        <v>#DIV/0!</v>
      </c>
      <c r="AH30" s="130" t="e">
        <f t="shared" si="5"/>
        <v>#DIV/0!</v>
      </c>
      <c r="AI30" s="22">
        <f t="shared" si="6"/>
        <v>0</v>
      </c>
      <c r="AJ30" s="22">
        <f t="shared" si="7"/>
        <v>0</v>
      </c>
      <c r="AK30" s="22">
        <f t="shared" si="8"/>
        <v>0</v>
      </c>
      <c r="AL30" s="22">
        <f t="shared" si="9"/>
        <v>0</v>
      </c>
      <c r="AM30" s="23" t="e">
        <f t="shared" si="10"/>
        <v>#DIV/0!</v>
      </c>
    </row>
    <row r="31" spans="1:39" ht="18" hidden="1" customHeight="1" x14ac:dyDescent="0.25">
      <c r="A31" s="125"/>
      <c r="B31" s="126"/>
      <c r="C31" s="131"/>
      <c r="D31" s="128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  <c r="X31" s="129"/>
      <c r="Y31" s="129"/>
      <c r="Z31" s="129"/>
      <c r="AA31" s="129"/>
      <c r="AB31" s="129"/>
      <c r="AC31" s="129"/>
      <c r="AD31" s="36" t="e">
        <f t="shared" si="1"/>
        <v>#DIV/0!</v>
      </c>
      <c r="AE31" s="36" t="e">
        <f t="shared" si="2"/>
        <v>#DIV/0!</v>
      </c>
      <c r="AF31" s="36" t="e">
        <f t="shared" si="3"/>
        <v>#DIV/0!</v>
      </c>
      <c r="AG31" s="36" t="e">
        <f t="shared" si="4"/>
        <v>#DIV/0!</v>
      </c>
      <c r="AH31" s="130" t="e">
        <f t="shared" si="5"/>
        <v>#DIV/0!</v>
      </c>
      <c r="AI31" s="22">
        <f t="shared" si="6"/>
        <v>0</v>
      </c>
      <c r="AJ31" s="22">
        <f t="shared" si="7"/>
        <v>0</v>
      </c>
      <c r="AK31" s="22">
        <f t="shared" si="8"/>
        <v>0</v>
      </c>
      <c r="AL31" s="22">
        <f t="shared" si="9"/>
        <v>0</v>
      </c>
      <c r="AM31" s="23" t="e">
        <f t="shared" si="10"/>
        <v>#DIV/0!</v>
      </c>
    </row>
    <row r="32" spans="1:39" ht="18" customHeight="1" x14ac:dyDescent="0.2"/>
    <row r="33" ht="18" customHeight="1" x14ac:dyDescent="0.2"/>
    <row r="34" ht="18" customHeight="1" x14ac:dyDescent="0.2"/>
  </sheetData>
  <autoFilter ref="B7:AM31">
    <sortState ref="B19:AV28">
      <sortCondition descending="1" ref="AD7:AD31"/>
    </sortState>
  </autoFilter>
  <mergeCells count="9">
    <mergeCell ref="A3:D3"/>
    <mergeCell ref="E1:P1"/>
    <mergeCell ref="Q1:AC1"/>
    <mergeCell ref="AD1:AH3"/>
    <mergeCell ref="AI1:AM3"/>
    <mergeCell ref="E2:J2"/>
    <mergeCell ref="K2:P2"/>
    <mergeCell ref="Q2:W2"/>
    <mergeCell ref="X2:AC2"/>
  </mergeCells>
  <conditionalFormatting sqref="C4:D5 C7:D8 C24:C27 C20:C22 C29:D31 D28 C9:C18">
    <cfRule type="cellIs" dxfId="28" priority="10" stopIfTrue="1" operator="equal">
      <formula>"К"</formula>
    </cfRule>
  </conditionalFormatting>
  <conditionalFormatting sqref="E3:AC3">
    <cfRule type="cellIs" dxfId="27" priority="9" stopIfTrue="1" operator="equal">
      <formula>"н/з"</formula>
    </cfRule>
  </conditionalFormatting>
  <conditionalFormatting sqref="E8:AC31">
    <cfRule type="cellIs" dxfId="26" priority="7" stopIfTrue="1" operator="between">
      <formula>1</formula>
      <formula>59</formula>
    </cfRule>
    <cfRule type="cellIs" dxfId="25" priority="8" stopIfTrue="1" operator="equal">
      <formula>0</formula>
    </cfRule>
  </conditionalFormatting>
  <conditionalFormatting sqref="AM8:AM31">
    <cfRule type="cellIs" dxfId="24" priority="6" operator="greaterThan">
      <formula>75</formula>
    </cfRule>
  </conditionalFormatting>
  <conditionalFormatting sqref="C23">
    <cfRule type="cellIs" dxfId="23" priority="5" stopIfTrue="1" operator="equal">
      <formula>"К"</formula>
    </cfRule>
  </conditionalFormatting>
  <conditionalFormatting sqref="C19">
    <cfRule type="cellIs" dxfId="22" priority="4" stopIfTrue="1" operator="equal">
      <formula>"К"</formula>
    </cfRule>
  </conditionalFormatting>
  <conditionalFormatting sqref="C28">
    <cfRule type="cellIs" dxfId="21" priority="3" stopIfTrue="1" operator="equal">
      <formula>"К"</formula>
    </cfRule>
  </conditionalFormatting>
  <conditionalFormatting sqref="D10:D27">
    <cfRule type="cellIs" dxfId="20" priority="2" stopIfTrue="1" operator="equal">
      <formula>"К"</formula>
    </cfRule>
  </conditionalFormatting>
  <conditionalFormatting sqref="D9">
    <cfRule type="cellIs" dxfId="19" priority="1" stopIfTrue="1" operator="equal">
      <formula>"К"</formula>
    </cfRule>
  </conditionalFormatting>
  <dataValidations count="2">
    <dataValidation allowBlank="1" showErrorMessage="1" errorTitle="ВНИМАНИЕ" error="Или &quot;К&quot; или смерть !!!" sqref="C7">
      <formula1>0</formula1>
      <formula2>0</formula2>
    </dataValidation>
    <dataValidation type="textLength" allowBlank="1" showErrorMessage="1" errorTitle="ВНИМАНИЕ" error="Или &quot;К&quot; или смерть !!!" sqref="C8:C31">
      <formula1>1</formula1>
      <formula2>1</formula2>
    </dataValidation>
  </dataValidations>
  <pageMargins left="1.1812499999999999" right="0.39374999999999999" top="0.39374999999999999" bottom="0.39374999999999999" header="0.51180555555555551" footer="0.51180555555555551"/>
  <pageSetup paperSize="9" scale="56" firstPageNumber="0" orientation="landscape" horizontalDpi="300" verticalDpi="300" r:id="rId1"/>
  <headerFooter alignWithMargins="0"/>
  <colBreaks count="1" manualBreakCount="1">
    <brk id="4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8"/>
  <sheetViews>
    <sheetView topLeftCell="B1" zoomScale="60" zoomScaleNormal="60" zoomScaleSheetLayoutView="75" workbookViewId="0">
      <pane xSplit="1" topLeftCell="AE1" activePane="topRight" state="frozen"/>
      <selection activeCell="B7" sqref="B7"/>
      <selection pane="topRight" activeCell="AF54" sqref="AF54"/>
    </sheetView>
  </sheetViews>
  <sheetFormatPr defaultRowHeight="12.75" outlineLevelRow="1" x14ac:dyDescent="0.2"/>
  <cols>
    <col min="1" max="1" width="5.140625" style="1" hidden="1" customWidth="1"/>
    <col min="2" max="2" width="52.140625" style="1" customWidth="1"/>
    <col min="3" max="3" width="5.28515625" style="2" bestFit="1" customWidth="1"/>
    <col min="4" max="4" width="25.85546875" style="2" bestFit="1" customWidth="1"/>
    <col min="5" max="5" width="7.42578125" style="1" bestFit="1" customWidth="1"/>
    <col min="6" max="6" width="7.7109375" style="1" bestFit="1" customWidth="1"/>
    <col min="7" max="7" width="7" style="1" customWidth="1"/>
    <col min="8" max="11" width="7" style="1" bestFit="1" customWidth="1"/>
    <col min="12" max="12" width="7" style="1" customWidth="1"/>
    <col min="13" max="13" width="7.42578125" style="1" customWidth="1"/>
    <col min="14" max="18" width="7" style="1" customWidth="1"/>
    <col min="19" max="19" width="8.28515625" style="1" customWidth="1"/>
    <col min="20" max="20" width="7.42578125" style="1" customWidth="1"/>
    <col min="21" max="23" width="7" style="1" customWidth="1"/>
    <col min="24" max="26" width="8.28515625" style="1" customWidth="1"/>
    <col min="27" max="27" width="7.42578125" style="1" customWidth="1"/>
    <col min="28" max="29" width="7" style="1" customWidth="1"/>
    <col min="30" max="30" width="7.7109375" style="1" customWidth="1"/>
    <col min="31" max="32" width="8.28515625" style="1" customWidth="1"/>
    <col min="33" max="33" width="11.28515625" style="1" bestFit="1" customWidth="1"/>
    <col min="34" max="34" width="10.5703125" style="1" customWidth="1"/>
    <col min="35" max="36" width="12.42578125" style="1" customWidth="1"/>
    <col min="37" max="37" width="28.42578125" style="1" customWidth="1"/>
    <col min="38" max="43" width="9.5703125" style="1" customWidth="1"/>
    <col min="44" max="44" width="9.28515625" style="1" customWidth="1"/>
    <col min="45" max="45" width="9.140625" style="1"/>
    <col min="46" max="48" width="9.140625" style="1" customWidth="1"/>
    <col min="49" max="50" width="9.140625" style="1"/>
    <col min="51" max="51" width="11.85546875" style="1" customWidth="1"/>
    <col min="52" max="16384" width="9.140625" style="1"/>
  </cols>
  <sheetData>
    <row r="1" spans="1:52" s="3" customFormat="1" ht="24.95" customHeight="1" outlineLevel="1" thickBot="1" x14ac:dyDescent="0.35">
      <c r="A1" s="6"/>
      <c r="C1" s="4"/>
      <c r="D1" s="4"/>
      <c r="E1" s="193" t="s">
        <v>0</v>
      </c>
      <c r="F1" s="194"/>
      <c r="G1" s="194"/>
      <c r="H1" s="194"/>
      <c r="I1" s="194"/>
      <c r="J1" s="194"/>
      <c r="K1" s="194"/>
      <c r="L1" s="194"/>
      <c r="M1" s="194"/>
      <c r="N1" s="194"/>
      <c r="O1" s="194"/>
      <c r="P1" s="194"/>
      <c r="Q1" s="194"/>
      <c r="R1" s="194"/>
      <c r="S1" s="194"/>
      <c r="T1" s="259" t="s">
        <v>26</v>
      </c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1" t="s">
        <v>30</v>
      </c>
      <c r="AH1" s="261"/>
      <c r="AI1" s="261"/>
      <c r="AJ1" s="261"/>
      <c r="AK1" s="262"/>
      <c r="AL1" s="237" t="s">
        <v>31</v>
      </c>
      <c r="AM1" s="238"/>
      <c r="AN1" s="238"/>
      <c r="AO1" s="238"/>
      <c r="AP1" s="239"/>
    </row>
    <row r="2" spans="1:52" s="7" customFormat="1" ht="18.75" customHeight="1" outlineLevel="1" thickBot="1" x14ac:dyDescent="0.35">
      <c r="A2" s="6"/>
      <c r="C2" s="8"/>
      <c r="D2" s="8"/>
      <c r="E2" s="246" t="s">
        <v>1</v>
      </c>
      <c r="F2" s="247"/>
      <c r="G2" s="247"/>
      <c r="H2" s="247"/>
      <c r="I2" s="247"/>
      <c r="J2" s="247"/>
      <c r="K2" s="247"/>
      <c r="L2" s="250" t="s">
        <v>23</v>
      </c>
      <c r="M2" s="194"/>
      <c r="N2" s="194"/>
      <c r="O2" s="194"/>
      <c r="P2" s="194"/>
      <c r="Q2" s="194"/>
      <c r="R2" s="194"/>
      <c r="S2" s="251"/>
      <c r="T2" s="248" t="s">
        <v>25</v>
      </c>
      <c r="U2" s="249"/>
      <c r="V2" s="249"/>
      <c r="W2" s="249"/>
      <c r="X2" s="249"/>
      <c r="Y2" s="249"/>
      <c r="Z2" s="249"/>
      <c r="AA2" s="257" t="s">
        <v>35</v>
      </c>
      <c r="AB2" s="258"/>
      <c r="AC2" s="258"/>
      <c r="AD2" s="258"/>
      <c r="AE2" s="258"/>
      <c r="AF2" s="258"/>
      <c r="AG2" s="263"/>
      <c r="AH2" s="263"/>
      <c r="AI2" s="263"/>
      <c r="AJ2" s="263"/>
      <c r="AK2" s="264"/>
      <c r="AL2" s="240"/>
      <c r="AM2" s="241"/>
      <c r="AN2" s="241"/>
      <c r="AO2" s="241"/>
      <c r="AP2" s="242"/>
    </row>
    <row r="3" spans="1:52" s="7" customFormat="1" ht="12.75" hidden="1" customHeight="1" outlineLevel="1" x14ac:dyDescent="0.25">
      <c r="A3" s="38"/>
      <c r="C3" s="8"/>
      <c r="D3" s="8"/>
      <c r="E3" s="8"/>
      <c r="F3" s="8"/>
      <c r="G3" s="8"/>
      <c r="H3" s="8"/>
      <c r="I3" s="8"/>
      <c r="J3" s="8"/>
      <c r="K3" s="8"/>
      <c r="L3" s="8"/>
      <c r="T3" s="64"/>
      <c r="U3" s="64"/>
      <c r="V3" s="64"/>
      <c r="W3" s="64"/>
      <c r="X3" s="64"/>
      <c r="Y3" s="64"/>
      <c r="Z3" s="99"/>
      <c r="AA3" s="103"/>
      <c r="AB3" s="103"/>
      <c r="AC3" s="103"/>
      <c r="AD3" s="103"/>
      <c r="AE3" s="103"/>
      <c r="AF3" s="103"/>
      <c r="AG3" s="263"/>
      <c r="AH3" s="263"/>
      <c r="AI3" s="263"/>
      <c r="AJ3" s="263"/>
      <c r="AK3" s="264"/>
      <c r="AL3" s="240"/>
      <c r="AM3" s="241"/>
      <c r="AN3" s="241"/>
      <c r="AO3" s="241"/>
      <c r="AP3" s="242"/>
    </row>
    <row r="4" spans="1:52" s="67" customFormat="1" ht="138" customHeight="1" outlineLevel="1" thickBot="1" x14ac:dyDescent="0.25">
      <c r="A4" s="254" t="s">
        <v>27</v>
      </c>
      <c r="B4" s="255"/>
      <c r="C4" s="255"/>
      <c r="D4" s="256"/>
      <c r="E4" s="91"/>
      <c r="F4" s="109"/>
      <c r="G4" s="109"/>
      <c r="H4" s="109"/>
      <c r="I4" s="109"/>
      <c r="J4" s="109"/>
      <c r="K4" s="108"/>
      <c r="L4" s="91"/>
      <c r="M4" s="109"/>
      <c r="N4" s="109"/>
      <c r="O4" s="109"/>
      <c r="P4" s="109"/>
      <c r="Q4" s="109"/>
      <c r="R4" s="109"/>
      <c r="S4" s="92"/>
      <c r="T4" s="173"/>
      <c r="U4" s="109"/>
      <c r="V4" s="109"/>
      <c r="W4" s="109"/>
      <c r="X4" s="109"/>
      <c r="Y4" s="109"/>
      <c r="Z4" s="108"/>
      <c r="AA4" s="108"/>
      <c r="AB4" s="108"/>
      <c r="AC4" s="108"/>
      <c r="AD4" s="108"/>
      <c r="AE4" s="108"/>
      <c r="AF4" s="108"/>
      <c r="AG4" s="265"/>
      <c r="AH4" s="265"/>
      <c r="AI4" s="265"/>
      <c r="AJ4" s="265"/>
      <c r="AK4" s="266"/>
      <c r="AL4" s="243"/>
      <c r="AM4" s="244"/>
      <c r="AN4" s="244"/>
      <c r="AO4" s="244"/>
      <c r="AP4" s="245"/>
    </row>
    <row r="5" spans="1:52" s="11" customFormat="1" ht="268.5" customHeight="1" thickBot="1" x14ac:dyDescent="0.35">
      <c r="A5" s="70" t="s">
        <v>2</v>
      </c>
      <c r="B5" s="95" t="s">
        <v>3</v>
      </c>
      <c r="C5" s="72" t="s">
        <v>4</v>
      </c>
      <c r="D5" s="72" t="s">
        <v>5</v>
      </c>
      <c r="E5" s="96" t="s">
        <v>67</v>
      </c>
      <c r="F5" s="96" t="s">
        <v>76</v>
      </c>
      <c r="G5" s="96" t="s">
        <v>147</v>
      </c>
      <c r="H5" s="96" t="s">
        <v>80</v>
      </c>
      <c r="I5" s="97" t="s">
        <v>78</v>
      </c>
      <c r="J5" s="97" t="s">
        <v>77</v>
      </c>
      <c r="K5" s="176" t="s">
        <v>148</v>
      </c>
      <c r="L5" s="179" t="s">
        <v>172</v>
      </c>
      <c r="M5" s="180" t="s">
        <v>80</v>
      </c>
      <c r="N5" s="180" t="s">
        <v>173</v>
      </c>
      <c r="O5" s="180" t="s">
        <v>174</v>
      </c>
      <c r="P5" s="98" t="s">
        <v>175</v>
      </c>
      <c r="Q5" s="98" t="s">
        <v>176</v>
      </c>
      <c r="R5" s="98" t="s">
        <v>76</v>
      </c>
      <c r="S5" s="98" t="s">
        <v>67</v>
      </c>
      <c r="T5" s="177" t="s">
        <v>195</v>
      </c>
      <c r="U5" s="96" t="s">
        <v>196</v>
      </c>
      <c r="V5" s="96" t="s">
        <v>197</v>
      </c>
      <c r="W5" s="96" t="s">
        <v>178</v>
      </c>
      <c r="X5" s="98" t="s">
        <v>198</v>
      </c>
      <c r="Y5" s="98" t="s">
        <v>155</v>
      </c>
      <c r="Z5" s="98" t="s">
        <v>199</v>
      </c>
      <c r="AA5" s="96" t="s">
        <v>202</v>
      </c>
      <c r="AB5" s="96" t="s">
        <v>66</v>
      </c>
      <c r="AC5" s="98" t="s">
        <v>214</v>
      </c>
      <c r="AD5" s="96" t="s">
        <v>215</v>
      </c>
      <c r="AE5" s="96" t="s">
        <v>206</v>
      </c>
      <c r="AF5" s="96" t="s">
        <v>207</v>
      </c>
      <c r="AG5" s="9" t="s">
        <v>6</v>
      </c>
      <c r="AH5" s="9" t="s">
        <v>22</v>
      </c>
      <c r="AI5" s="9" t="s">
        <v>24</v>
      </c>
      <c r="AJ5" s="9" t="s">
        <v>32</v>
      </c>
      <c r="AK5" s="10" t="s">
        <v>7</v>
      </c>
      <c r="AL5" s="78" t="s">
        <v>8</v>
      </c>
      <c r="AM5" s="78" t="s">
        <v>9</v>
      </c>
      <c r="AN5" s="78" t="s">
        <v>10</v>
      </c>
      <c r="AO5" s="78" t="s">
        <v>11</v>
      </c>
      <c r="AP5" s="78" t="s">
        <v>12</v>
      </c>
    </row>
    <row r="6" spans="1:52" s="11" customFormat="1" ht="35.25" customHeight="1" thickBot="1" x14ac:dyDescent="0.35">
      <c r="A6" s="12"/>
      <c r="B6" s="13" t="s">
        <v>13</v>
      </c>
      <c r="C6" s="12"/>
      <c r="D6" s="12"/>
      <c r="E6" s="94"/>
      <c r="F6" s="94"/>
      <c r="G6" s="94"/>
      <c r="H6" s="94"/>
      <c r="I6" s="94"/>
      <c r="J6" s="94"/>
      <c r="K6" s="94"/>
      <c r="L6" s="178"/>
      <c r="M6" s="178"/>
      <c r="N6" s="178"/>
      <c r="O6" s="178"/>
      <c r="P6" s="178"/>
      <c r="Q6" s="178"/>
      <c r="R6" s="178"/>
      <c r="S6" s="178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3"/>
      <c r="AG6" s="252"/>
      <c r="AH6" s="253"/>
      <c r="AI6" s="253"/>
      <c r="AJ6" s="253"/>
      <c r="AK6" s="100"/>
      <c r="AL6" s="17"/>
      <c r="AM6" s="17"/>
      <c r="AN6" s="17"/>
      <c r="AO6" s="17"/>
      <c r="AP6" s="17"/>
    </row>
    <row r="7" spans="1:52" s="11" customFormat="1" ht="23.25" hidden="1" customHeight="1" thickBot="1" x14ac:dyDescent="0.35">
      <c r="A7" s="73"/>
      <c r="B7" s="73" t="s">
        <v>29</v>
      </c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17"/>
      <c r="AM7" s="17"/>
      <c r="AN7" s="17"/>
      <c r="AO7" s="17"/>
      <c r="AP7" s="17"/>
    </row>
    <row r="8" spans="1:52" s="18" customFormat="1" ht="17.25" customHeight="1" thickBot="1" x14ac:dyDescent="0.35">
      <c r="A8" s="19"/>
      <c r="B8" s="39" t="s">
        <v>16</v>
      </c>
      <c r="C8" s="40"/>
      <c r="D8" s="40"/>
      <c r="E8" s="41">
        <f t="shared" ref="E8:K8" si="0">AVERAGE(E9:E53)</f>
        <v>80</v>
      </c>
      <c r="F8" s="41">
        <f t="shared" si="0"/>
        <v>73</v>
      </c>
      <c r="G8" s="41">
        <f t="shared" si="0"/>
        <v>85</v>
      </c>
      <c r="H8" s="41">
        <f t="shared" si="0"/>
        <v>78</v>
      </c>
      <c r="I8" s="41">
        <f t="shared" si="0"/>
        <v>77</v>
      </c>
      <c r="J8" s="41">
        <f t="shared" si="0"/>
        <v>69</v>
      </c>
      <c r="K8" s="41">
        <f t="shared" si="0"/>
        <v>95</v>
      </c>
      <c r="L8" s="41"/>
      <c r="M8" s="41">
        <f t="shared" ref="M8:AF8" si="1">AVERAGE(M9:M53)</f>
        <v>82</v>
      </c>
      <c r="N8" s="41">
        <f t="shared" si="1"/>
        <v>74</v>
      </c>
      <c r="O8" s="41">
        <f t="shared" si="1"/>
        <v>95</v>
      </c>
      <c r="P8" s="41">
        <f t="shared" si="1"/>
        <v>94</v>
      </c>
      <c r="Q8" s="41">
        <f t="shared" si="1"/>
        <v>74</v>
      </c>
      <c r="R8" s="41">
        <f t="shared" si="1"/>
        <v>87</v>
      </c>
      <c r="S8" s="41">
        <f t="shared" si="1"/>
        <v>83</v>
      </c>
      <c r="T8" s="41">
        <f t="shared" si="1"/>
        <v>70</v>
      </c>
      <c r="U8" s="41">
        <f t="shared" si="1"/>
        <v>93</v>
      </c>
      <c r="V8" s="41">
        <f t="shared" si="1"/>
        <v>82</v>
      </c>
      <c r="W8" s="41">
        <f t="shared" si="1"/>
        <v>83</v>
      </c>
      <c r="X8" s="41">
        <f t="shared" si="1"/>
        <v>100</v>
      </c>
      <c r="Y8" s="41">
        <f t="shared" si="1"/>
        <v>97</v>
      </c>
      <c r="Z8" s="41">
        <f t="shared" si="1"/>
        <v>85</v>
      </c>
      <c r="AA8" s="41">
        <f t="shared" si="1"/>
        <v>85</v>
      </c>
      <c r="AB8" s="41">
        <f t="shared" si="1"/>
        <v>100</v>
      </c>
      <c r="AC8" s="41">
        <f t="shared" si="1"/>
        <v>100</v>
      </c>
      <c r="AD8" s="41">
        <f t="shared" si="1"/>
        <v>93</v>
      </c>
      <c r="AE8" s="41">
        <f t="shared" si="1"/>
        <v>100</v>
      </c>
      <c r="AF8" s="41">
        <f t="shared" si="1"/>
        <v>99</v>
      </c>
      <c r="AG8" s="41" t="e">
        <f t="shared" ref="AG8:AJ8" si="2">AVERAGE(AG9:AG53)</f>
        <v>#DIV/0!</v>
      </c>
      <c r="AH8" s="41" t="e">
        <f t="shared" si="2"/>
        <v>#DIV/0!</v>
      </c>
      <c r="AI8" s="41" t="e">
        <f t="shared" si="2"/>
        <v>#DIV/0!</v>
      </c>
      <c r="AJ8" s="42" t="e">
        <f t="shared" si="2"/>
        <v>#DIV/0!</v>
      </c>
      <c r="AK8" s="106" t="e">
        <f>AVERAGE(AK9:AK53)</f>
        <v>#DIV/0!</v>
      </c>
      <c r="AL8" s="17"/>
      <c r="AM8" s="17"/>
      <c r="AN8" s="17"/>
      <c r="AO8" s="17"/>
      <c r="AP8" s="17"/>
      <c r="AR8" s="185" t="s">
        <v>216</v>
      </c>
      <c r="AS8" s="185" t="s">
        <v>217</v>
      </c>
      <c r="AT8" s="185" t="s">
        <v>218</v>
      </c>
      <c r="AU8" s="185" t="s">
        <v>219</v>
      </c>
      <c r="AV8" s="185" t="s">
        <v>220</v>
      </c>
      <c r="AX8" s="186" t="s">
        <v>221</v>
      </c>
      <c r="AY8" s="186" t="s">
        <v>222</v>
      </c>
      <c r="AZ8" s="186" t="s">
        <v>223</v>
      </c>
    </row>
    <row r="9" spans="1:52" s="43" customFormat="1" ht="18.75" x14ac:dyDescent="0.3">
      <c r="A9" s="52">
        <v>4</v>
      </c>
      <c r="B9" s="55" t="s">
        <v>146</v>
      </c>
      <c r="C9" s="54" t="s">
        <v>71</v>
      </c>
      <c r="D9" s="57" t="s">
        <v>85</v>
      </c>
      <c r="E9" s="58">
        <v>80</v>
      </c>
      <c r="F9" s="58">
        <v>73</v>
      </c>
      <c r="G9" s="158">
        <v>85</v>
      </c>
      <c r="H9" s="158">
        <v>78</v>
      </c>
      <c r="I9" s="158">
        <v>77</v>
      </c>
      <c r="J9" s="158">
        <v>69</v>
      </c>
      <c r="K9" s="158">
        <v>95</v>
      </c>
      <c r="L9" s="167">
        <v>95</v>
      </c>
      <c r="M9" s="169">
        <v>82</v>
      </c>
      <c r="N9" s="169">
        <v>74</v>
      </c>
      <c r="O9" s="169">
        <v>95</v>
      </c>
      <c r="P9" s="169">
        <v>94</v>
      </c>
      <c r="Q9" s="169">
        <v>74</v>
      </c>
      <c r="R9" s="169">
        <v>87</v>
      </c>
      <c r="S9" s="167">
        <v>83</v>
      </c>
      <c r="T9" s="167">
        <v>70</v>
      </c>
      <c r="U9" s="164">
        <v>93</v>
      </c>
      <c r="V9" s="164">
        <v>82</v>
      </c>
      <c r="W9" s="164">
        <v>83</v>
      </c>
      <c r="X9" s="164">
        <v>100</v>
      </c>
      <c r="Y9" s="164">
        <v>97</v>
      </c>
      <c r="Z9" s="164">
        <v>85</v>
      </c>
      <c r="AA9" s="165">
        <v>85</v>
      </c>
      <c r="AB9" s="165">
        <v>100</v>
      </c>
      <c r="AC9" s="165">
        <v>100</v>
      </c>
      <c r="AD9" s="165">
        <v>93</v>
      </c>
      <c r="AE9" s="165">
        <v>100</v>
      </c>
      <c r="AF9" s="165">
        <v>99</v>
      </c>
      <c r="AG9" s="36">
        <f t="shared" ref="AG9:AG53" si="3">IF(COUNTIF(E9:K9,"&gt;59")=COUNTA(E9:K9),(IF(COUNTA(E9:K9&gt;0),SUM(E9:K9)/COUNT(E9:K9),"св")),"Нет п/оц.")</f>
        <v>79.571428571428569</v>
      </c>
      <c r="AH9" s="59">
        <f t="shared" ref="AH9:AH53" si="4">IF(COUNTIF(L9:S9,"&gt;59")=COUNTA(L9:S9),(IF(COUNTA(L9:S9&gt;0),SUM(L9:S9)/COUNT(L9:S9),"св")),"Нет п/оц.")</f>
        <v>85.5</v>
      </c>
      <c r="AI9" s="65">
        <f t="shared" ref="AI9:AI53" si="5">IF(COUNTIF(T9:Z9,"&gt;59")=COUNTA(T9:Z9),(IF(COUNTA(T9:Z9&gt;0),SUM(T9:Z9)/COUNT(T9:Z9),"св")),"Нет п/оц.")</f>
        <v>87.142857142857139</v>
      </c>
      <c r="AJ9" s="105">
        <f t="shared" ref="AJ9:AJ53" si="6">IF(COUNTIF(AA9:AF9,"&gt;59")=COUNTA(AA9:AF9),(IF(COUNTA(AA9:AF9&gt;0),SUM(AA9:AF9)/COUNT(AA9:AF9),"св")),"Нет п/оц.")</f>
        <v>96.166666666666671</v>
      </c>
      <c r="AK9" s="36">
        <f t="shared" ref="AK9:AK53" si="7">IF(COUNTIF(E9:AF9,"&gt;59")=COUNTA(E9:AF9),(IF(COUNTA(E9:AF9&gt;0),SUM(E9:AF9)/COUNT(E9:AF9),"св")),"Нет п/оц.")</f>
        <v>86.714285714285708</v>
      </c>
      <c r="AL9" s="22">
        <f t="shared" ref="AL9:AL53" si="8">COUNTIF(E9:AF9,"&gt;=90")</f>
        <v>12</v>
      </c>
      <c r="AM9" s="22">
        <f t="shared" ref="AM9:AM53" si="9">COUNTIFS(E9:AF9,"&gt;=74",E9:AF9,"&lt;90")</f>
        <v>13</v>
      </c>
      <c r="AN9" s="22">
        <f t="shared" ref="AN9:AN53" si="10">COUNTIFS(E9:AF9,"&gt;=60",E9:AF9,"&lt;74")</f>
        <v>3</v>
      </c>
      <c r="AO9" s="22">
        <f t="shared" ref="AO9:AO53" si="11">AN9+AM9+AL9</f>
        <v>28</v>
      </c>
      <c r="AP9" s="23">
        <f t="shared" ref="AP9:AP53" si="12">AL9/AO9*100</f>
        <v>42.857142857142854</v>
      </c>
      <c r="AR9" s="187">
        <f>COUNTIF(E9:AF9,"&gt;=90")/COUNT(E9:AF9)*100</f>
        <v>42.857142857142854</v>
      </c>
      <c r="AS9" s="187">
        <f>(COUNTIF(E9:AF9,"&gt;=82")-COUNTIF(E9:AF9,"&gt;=90"))/COUNT(E9:AF9)*100</f>
        <v>28.571428571428569</v>
      </c>
      <c r="AT9" s="187">
        <f>(COUNTIF(E9:AF9,"&gt;=74")-COUNTIF(E9:AF9,"&gt;=82"))/COUNT(E9:AF9)*100</f>
        <v>17.857142857142858</v>
      </c>
      <c r="AU9" s="187">
        <f>(COUNTIF(E9:AF9,"&gt;=64")-COUNTIF(E9:AF9,"&gt;=74"))/(COUNT(E9:AF9))*100</f>
        <v>10.714285714285714</v>
      </c>
      <c r="AV9" s="187">
        <f>(COUNTIF(E9:AF9,"&gt;=60")-COUNTIF(E9:AF9,"&gt;=64"))/(COUNT(E9:AF9))*100</f>
        <v>0</v>
      </c>
      <c r="AW9" s="20"/>
      <c r="AX9" s="20">
        <f>AL9/$AO9</f>
        <v>0.42857142857142855</v>
      </c>
      <c r="AY9" s="20">
        <f t="shared" ref="AY9:AZ9" si="13">AM9/$AO9</f>
        <v>0.4642857142857143</v>
      </c>
      <c r="AZ9" s="20">
        <f t="shared" si="13"/>
        <v>0.10714285714285714</v>
      </c>
    </row>
    <row r="10" spans="1:52" s="43" customFormat="1" ht="18.75" hidden="1" x14ac:dyDescent="0.3">
      <c r="A10" s="52">
        <v>5</v>
      </c>
      <c r="B10" s="55"/>
      <c r="C10" s="53"/>
      <c r="D10" s="57"/>
      <c r="E10" s="58"/>
      <c r="F10" s="58"/>
      <c r="G10" s="158"/>
      <c r="H10" s="158"/>
      <c r="I10" s="158"/>
      <c r="J10" s="158"/>
      <c r="K10" s="158"/>
      <c r="L10" s="167"/>
      <c r="M10" s="169"/>
      <c r="N10" s="169"/>
      <c r="O10" s="169"/>
      <c r="P10" s="169"/>
      <c r="Q10" s="169"/>
      <c r="R10" s="169"/>
      <c r="S10" s="159"/>
      <c r="T10" s="60"/>
      <c r="U10" s="163"/>
      <c r="V10" s="163"/>
      <c r="W10" s="163"/>
      <c r="X10" s="163"/>
      <c r="Y10" s="164"/>
      <c r="Z10" s="164"/>
      <c r="AA10" s="165"/>
      <c r="AB10" s="166"/>
      <c r="AC10" s="166"/>
      <c r="AD10" s="165"/>
      <c r="AE10" s="166"/>
      <c r="AF10" s="166"/>
      <c r="AG10" s="36" t="e">
        <f t="shared" si="3"/>
        <v>#DIV/0!</v>
      </c>
      <c r="AH10" s="59" t="e">
        <f t="shared" si="4"/>
        <v>#DIV/0!</v>
      </c>
      <c r="AI10" s="65" t="e">
        <f t="shared" si="5"/>
        <v>#DIV/0!</v>
      </c>
      <c r="AJ10" s="105" t="e">
        <f t="shared" si="6"/>
        <v>#DIV/0!</v>
      </c>
      <c r="AK10" s="36" t="e">
        <f t="shared" si="7"/>
        <v>#DIV/0!</v>
      </c>
      <c r="AL10" s="22">
        <f t="shared" si="8"/>
        <v>0</v>
      </c>
      <c r="AM10" s="22">
        <f t="shared" si="9"/>
        <v>0</v>
      </c>
      <c r="AN10" s="22">
        <f t="shared" si="10"/>
        <v>0</v>
      </c>
      <c r="AO10" s="22">
        <f t="shared" si="11"/>
        <v>0</v>
      </c>
      <c r="AP10" s="23" t="e">
        <f t="shared" si="12"/>
        <v>#DIV/0!</v>
      </c>
      <c r="AR10" s="20">
        <f t="shared" ref="AR10:AR53" si="14">COUNTIF(E10:AF10,"&lt;60")+COUNTIF(E10:AF10,"=нз")</f>
        <v>0</v>
      </c>
    </row>
    <row r="11" spans="1:52" ht="18.75" hidden="1" x14ac:dyDescent="0.3">
      <c r="A11" s="52">
        <v>6</v>
      </c>
      <c r="B11" s="55"/>
      <c r="C11" s="54"/>
      <c r="D11" s="57"/>
      <c r="E11" s="58"/>
      <c r="F11" s="58"/>
      <c r="G11" s="158"/>
      <c r="H11" s="158"/>
      <c r="I11" s="158"/>
      <c r="J11" s="158"/>
      <c r="K11" s="158"/>
      <c r="L11" s="167"/>
      <c r="M11" s="169"/>
      <c r="N11" s="169"/>
      <c r="O11" s="169"/>
      <c r="P11" s="169"/>
      <c r="Q11" s="169"/>
      <c r="R11" s="169"/>
      <c r="S11" s="60"/>
      <c r="T11" s="60"/>
      <c r="U11" s="164"/>
      <c r="V11" s="164"/>
      <c r="W11" s="164"/>
      <c r="X11" s="164"/>
      <c r="Y11" s="164"/>
      <c r="Z11" s="164"/>
      <c r="AA11" s="165"/>
      <c r="AB11" s="165"/>
      <c r="AC11" s="165"/>
      <c r="AD11" s="165"/>
      <c r="AE11" s="165"/>
      <c r="AF11" s="165"/>
      <c r="AG11" s="36" t="e">
        <f t="shared" si="3"/>
        <v>#DIV/0!</v>
      </c>
      <c r="AH11" s="59" t="e">
        <f t="shared" si="4"/>
        <v>#DIV/0!</v>
      </c>
      <c r="AI11" s="65" t="e">
        <f t="shared" si="5"/>
        <v>#DIV/0!</v>
      </c>
      <c r="AJ11" s="105" t="e">
        <f t="shared" si="6"/>
        <v>#DIV/0!</v>
      </c>
      <c r="AK11" s="36" t="e">
        <f t="shared" si="7"/>
        <v>#DIV/0!</v>
      </c>
      <c r="AL11" s="22">
        <f t="shared" si="8"/>
        <v>0</v>
      </c>
      <c r="AM11" s="22">
        <f t="shared" si="9"/>
        <v>0</v>
      </c>
      <c r="AN11" s="22">
        <f t="shared" si="10"/>
        <v>0</v>
      </c>
      <c r="AO11" s="22">
        <f t="shared" si="11"/>
        <v>0</v>
      </c>
      <c r="AP11" s="23" t="e">
        <f t="shared" si="12"/>
        <v>#DIV/0!</v>
      </c>
      <c r="AR11" s="20">
        <f t="shared" si="14"/>
        <v>0</v>
      </c>
    </row>
    <row r="12" spans="1:52" s="5" customFormat="1" ht="18.75" hidden="1" x14ac:dyDescent="0.3">
      <c r="A12" s="52">
        <v>8</v>
      </c>
      <c r="B12" s="55"/>
      <c r="C12" s="54"/>
      <c r="D12" s="57"/>
      <c r="E12" s="58"/>
      <c r="F12" s="58"/>
      <c r="G12" s="158"/>
      <c r="H12" s="158"/>
      <c r="I12" s="158"/>
      <c r="J12" s="158"/>
      <c r="K12" s="158"/>
      <c r="L12" s="167"/>
      <c r="M12" s="169"/>
      <c r="N12" s="169"/>
      <c r="O12" s="169"/>
      <c r="P12" s="169"/>
      <c r="Q12" s="169"/>
      <c r="R12" s="169"/>
      <c r="S12" s="159"/>
      <c r="T12" s="60"/>
      <c r="U12" s="164"/>
      <c r="V12" s="164"/>
      <c r="W12" s="164"/>
      <c r="X12" s="164"/>
      <c r="Y12" s="164"/>
      <c r="Z12" s="163"/>
      <c r="AA12" s="165"/>
      <c r="AB12" s="165"/>
      <c r="AC12" s="166"/>
      <c r="AD12" s="165"/>
      <c r="AE12" s="165"/>
      <c r="AF12" s="165"/>
      <c r="AG12" s="36" t="e">
        <f t="shared" si="3"/>
        <v>#DIV/0!</v>
      </c>
      <c r="AH12" s="59" t="e">
        <f t="shared" si="4"/>
        <v>#DIV/0!</v>
      </c>
      <c r="AI12" s="65" t="e">
        <f t="shared" si="5"/>
        <v>#DIV/0!</v>
      </c>
      <c r="AJ12" s="105" t="e">
        <f t="shared" si="6"/>
        <v>#DIV/0!</v>
      </c>
      <c r="AK12" s="36" t="e">
        <f t="shared" si="7"/>
        <v>#DIV/0!</v>
      </c>
      <c r="AL12" s="22">
        <f t="shared" si="8"/>
        <v>0</v>
      </c>
      <c r="AM12" s="22">
        <f t="shared" si="9"/>
        <v>0</v>
      </c>
      <c r="AN12" s="22">
        <f t="shared" si="10"/>
        <v>0</v>
      </c>
      <c r="AO12" s="22">
        <f t="shared" si="11"/>
        <v>0</v>
      </c>
      <c r="AP12" s="23" t="e">
        <f t="shared" si="12"/>
        <v>#DIV/0!</v>
      </c>
      <c r="AR12" s="20">
        <f t="shared" si="14"/>
        <v>0</v>
      </c>
    </row>
    <row r="13" spans="1:52" s="5" customFormat="1" ht="18.75" hidden="1" x14ac:dyDescent="0.3">
      <c r="A13" s="52">
        <v>9</v>
      </c>
      <c r="B13" s="55"/>
      <c r="C13" s="54"/>
      <c r="D13" s="57"/>
      <c r="E13" s="58"/>
      <c r="F13" s="58"/>
      <c r="G13" s="158"/>
      <c r="H13" s="158"/>
      <c r="I13" s="158"/>
      <c r="J13" s="158"/>
      <c r="K13" s="158"/>
      <c r="L13" s="167"/>
      <c r="M13" s="169"/>
      <c r="N13" s="169"/>
      <c r="O13" s="169"/>
      <c r="P13" s="169"/>
      <c r="Q13" s="169"/>
      <c r="R13" s="169"/>
      <c r="S13" s="167"/>
      <c r="T13" s="60"/>
      <c r="U13" s="164"/>
      <c r="V13" s="164"/>
      <c r="W13" s="164"/>
      <c r="X13" s="164"/>
      <c r="Y13" s="164"/>
      <c r="Z13" s="163"/>
      <c r="AA13" s="165"/>
      <c r="AB13" s="165"/>
      <c r="AC13" s="165"/>
      <c r="AD13" s="165"/>
      <c r="AE13" s="165"/>
      <c r="AF13" s="165"/>
      <c r="AG13" s="36" t="e">
        <f t="shared" si="3"/>
        <v>#DIV/0!</v>
      </c>
      <c r="AH13" s="59" t="e">
        <f t="shared" si="4"/>
        <v>#DIV/0!</v>
      </c>
      <c r="AI13" s="65" t="e">
        <f t="shared" si="5"/>
        <v>#DIV/0!</v>
      </c>
      <c r="AJ13" s="105" t="e">
        <f t="shared" si="6"/>
        <v>#DIV/0!</v>
      </c>
      <c r="AK13" s="36" t="e">
        <f t="shared" si="7"/>
        <v>#DIV/0!</v>
      </c>
      <c r="AL13" s="22">
        <f t="shared" si="8"/>
        <v>0</v>
      </c>
      <c r="AM13" s="22">
        <f t="shared" si="9"/>
        <v>0</v>
      </c>
      <c r="AN13" s="22">
        <f t="shared" si="10"/>
        <v>0</v>
      </c>
      <c r="AO13" s="22">
        <f t="shared" si="11"/>
        <v>0</v>
      </c>
      <c r="AP13" s="23" t="e">
        <f t="shared" si="12"/>
        <v>#DIV/0!</v>
      </c>
      <c r="AR13" s="20">
        <f t="shared" si="14"/>
        <v>0</v>
      </c>
    </row>
    <row r="14" spans="1:52" s="5" customFormat="1" ht="18.75" hidden="1" x14ac:dyDescent="0.3">
      <c r="A14" s="52"/>
      <c r="B14" s="182"/>
      <c r="C14" s="54"/>
      <c r="D14" s="57"/>
      <c r="E14" s="58"/>
      <c r="F14" s="58"/>
      <c r="G14" s="158"/>
      <c r="H14" s="158"/>
      <c r="I14" s="158"/>
      <c r="J14" s="158"/>
      <c r="K14" s="158"/>
      <c r="L14" s="167"/>
      <c r="M14" s="169"/>
      <c r="N14" s="169"/>
      <c r="O14" s="169"/>
      <c r="P14" s="169"/>
      <c r="Q14" s="169"/>
      <c r="R14" s="169"/>
      <c r="S14" s="181"/>
      <c r="T14" s="60"/>
      <c r="U14" s="164"/>
      <c r="V14" s="164"/>
      <c r="W14" s="164"/>
      <c r="X14" s="164"/>
      <c r="Y14" s="164"/>
      <c r="Z14" s="163"/>
      <c r="AA14" s="165"/>
      <c r="AB14" s="165"/>
      <c r="AC14" s="165"/>
      <c r="AD14" s="165"/>
      <c r="AE14" s="165"/>
      <c r="AF14" s="165"/>
      <c r="AG14" s="36" t="e">
        <f t="shared" si="3"/>
        <v>#DIV/0!</v>
      </c>
      <c r="AH14" s="59" t="e">
        <f t="shared" si="4"/>
        <v>#DIV/0!</v>
      </c>
      <c r="AI14" s="65" t="e">
        <f t="shared" si="5"/>
        <v>#DIV/0!</v>
      </c>
      <c r="AJ14" s="105" t="e">
        <f t="shared" si="6"/>
        <v>#DIV/0!</v>
      </c>
      <c r="AK14" s="36" t="e">
        <f t="shared" si="7"/>
        <v>#DIV/0!</v>
      </c>
      <c r="AL14" s="22">
        <f t="shared" si="8"/>
        <v>0</v>
      </c>
      <c r="AM14" s="22">
        <f t="shared" si="9"/>
        <v>0</v>
      </c>
      <c r="AN14" s="22">
        <f t="shared" si="10"/>
        <v>0</v>
      </c>
      <c r="AO14" s="22">
        <f t="shared" si="11"/>
        <v>0</v>
      </c>
      <c r="AP14" s="23" t="e">
        <f t="shared" si="12"/>
        <v>#DIV/0!</v>
      </c>
      <c r="AR14" s="20">
        <f t="shared" si="14"/>
        <v>0</v>
      </c>
    </row>
    <row r="15" spans="1:52" s="5" customFormat="1" ht="18.75" hidden="1" x14ac:dyDescent="0.3">
      <c r="A15" s="52"/>
      <c r="B15" s="55"/>
      <c r="C15" s="54"/>
      <c r="D15" s="57"/>
      <c r="E15" s="58"/>
      <c r="F15" s="58"/>
      <c r="G15" s="158"/>
      <c r="H15" s="158"/>
      <c r="I15" s="158"/>
      <c r="J15" s="158"/>
      <c r="K15" s="158"/>
      <c r="L15" s="167"/>
      <c r="M15" s="169"/>
      <c r="N15" s="169"/>
      <c r="O15" s="169"/>
      <c r="P15" s="169"/>
      <c r="Q15" s="169"/>
      <c r="R15" s="169"/>
      <c r="S15" s="167"/>
      <c r="T15" s="60"/>
      <c r="U15" s="164"/>
      <c r="V15" s="164"/>
      <c r="W15" s="164"/>
      <c r="X15" s="164"/>
      <c r="Y15" s="164"/>
      <c r="Z15" s="163"/>
      <c r="AA15" s="165"/>
      <c r="AB15" s="165"/>
      <c r="AC15" s="165"/>
      <c r="AD15" s="165"/>
      <c r="AE15" s="165"/>
      <c r="AF15" s="165"/>
      <c r="AG15" s="36" t="e">
        <f t="shared" si="3"/>
        <v>#DIV/0!</v>
      </c>
      <c r="AH15" s="59" t="e">
        <f t="shared" si="4"/>
        <v>#DIV/0!</v>
      </c>
      <c r="AI15" s="65" t="e">
        <f t="shared" si="5"/>
        <v>#DIV/0!</v>
      </c>
      <c r="AJ15" s="105" t="e">
        <f t="shared" si="6"/>
        <v>#DIV/0!</v>
      </c>
      <c r="AK15" s="36" t="e">
        <f t="shared" si="7"/>
        <v>#DIV/0!</v>
      </c>
      <c r="AL15" s="22">
        <f t="shared" si="8"/>
        <v>0</v>
      </c>
      <c r="AM15" s="22">
        <f t="shared" si="9"/>
        <v>0</v>
      </c>
      <c r="AN15" s="22">
        <f t="shared" si="10"/>
        <v>0</v>
      </c>
      <c r="AO15" s="22">
        <f t="shared" si="11"/>
        <v>0</v>
      </c>
      <c r="AP15" s="23" t="e">
        <f t="shared" si="12"/>
        <v>#DIV/0!</v>
      </c>
      <c r="AR15" s="20">
        <f t="shared" si="14"/>
        <v>0</v>
      </c>
    </row>
    <row r="16" spans="1:52" s="5" customFormat="1" ht="18.75" hidden="1" x14ac:dyDescent="0.3">
      <c r="A16" s="52"/>
      <c r="B16" s="55"/>
      <c r="C16" s="54"/>
      <c r="D16" s="57"/>
      <c r="E16" s="58"/>
      <c r="F16" s="58"/>
      <c r="G16" s="158"/>
      <c r="H16" s="158"/>
      <c r="I16" s="158"/>
      <c r="J16" s="158"/>
      <c r="K16" s="158"/>
      <c r="L16" s="167"/>
      <c r="M16" s="169"/>
      <c r="N16" s="169"/>
      <c r="O16" s="169"/>
      <c r="P16" s="169"/>
      <c r="Q16" s="169"/>
      <c r="R16" s="169"/>
      <c r="S16" s="167"/>
      <c r="T16" s="60"/>
      <c r="U16" s="164"/>
      <c r="V16" s="164"/>
      <c r="W16" s="164"/>
      <c r="X16" s="164"/>
      <c r="Y16" s="164"/>
      <c r="Z16" s="163"/>
      <c r="AA16" s="165"/>
      <c r="AB16" s="165"/>
      <c r="AC16" s="165"/>
      <c r="AD16" s="165"/>
      <c r="AE16" s="165"/>
      <c r="AF16" s="165"/>
      <c r="AG16" s="36" t="e">
        <f t="shared" si="3"/>
        <v>#DIV/0!</v>
      </c>
      <c r="AH16" s="59" t="e">
        <f t="shared" si="4"/>
        <v>#DIV/0!</v>
      </c>
      <c r="AI16" s="65" t="e">
        <f t="shared" si="5"/>
        <v>#DIV/0!</v>
      </c>
      <c r="AJ16" s="105" t="e">
        <f t="shared" si="6"/>
        <v>#DIV/0!</v>
      </c>
      <c r="AK16" s="36" t="e">
        <f t="shared" si="7"/>
        <v>#DIV/0!</v>
      </c>
      <c r="AL16" s="22">
        <f t="shared" si="8"/>
        <v>0</v>
      </c>
      <c r="AM16" s="22">
        <f t="shared" si="9"/>
        <v>0</v>
      </c>
      <c r="AN16" s="22">
        <f t="shared" si="10"/>
        <v>0</v>
      </c>
      <c r="AO16" s="22">
        <f t="shared" si="11"/>
        <v>0</v>
      </c>
      <c r="AP16" s="23" t="e">
        <f t="shared" si="12"/>
        <v>#DIV/0!</v>
      </c>
      <c r="AR16" s="20">
        <f t="shared" si="14"/>
        <v>0</v>
      </c>
    </row>
    <row r="17" spans="1:44" s="5" customFormat="1" ht="18.75" hidden="1" x14ac:dyDescent="0.3">
      <c r="A17" s="52"/>
      <c r="B17" s="55"/>
      <c r="C17" s="54"/>
      <c r="D17" s="57"/>
      <c r="E17" s="58"/>
      <c r="F17" s="58"/>
      <c r="G17" s="158"/>
      <c r="H17" s="158"/>
      <c r="I17" s="158"/>
      <c r="J17" s="158"/>
      <c r="K17" s="158"/>
      <c r="L17" s="167"/>
      <c r="M17" s="169"/>
      <c r="N17" s="169"/>
      <c r="O17" s="169"/>
      <c r="P17" s="169"/>
      <c r="Q17" s="169"/>
      <c r="R17" s="169"/>
      <c r="S17" s="167"/>
      <c r="T17" s="60"/>
      <c r="U17" s="164"/>
      <c r="V17" s="164"/>
      <c r="W17" s="164"/>
      <c r="X17" s="164"/>
      <c r="Y17" s="164"/>
      <c r="Z17" s="163"/>
      <c r="AA17" s="165"/>
      <c r="AB17" s="165"/>
      <c r="AC17" s="165"/>
      <c r="AD17" s="165"/>
      <c r="AE17" s="165"/>
      <c r="AF17" s="165"/>
      <c r="AG17" s="36" t="e">
        <f t="shared" si="3"/>
        <v>#DIV/0!</v>
      </c>
      <c r="AH17" s="59" t="e">
        <f t="shared" si="4"/>
        <v>#DIV/0!</v>
      </c>
      <c r="AI17" s="65" t="e">
        <f t="shared" si="5"/>
        <v>#DIV/0!</v>
      </c>
      <c r="AJ17" s="105" t="e">
        <f t="shared" si="6"/>
        <v>#DIV/0!</v>
      </c>
      <c r="AK17" s="36" t="e">
        <f t="shared" si="7"/>
        <v>#DIV/0!</v>
      </c>
      <c r="AL17" s="22">
        <f t="shared" si="8"/>
        <v>0</v>
      </c>
      <c r="AM17" s="22">
        <f t="shared" si="9"/>
        <v>0</v>
      </c>
      <c r="AN17" s="22">
        <f t="shared" si="10"/>
        <v>0</v>
      </c>
      <c r="AO17" s="22">
        <f t="shared" si="11"/>
        <v>0</v>
      </c>
      <c r="AP17" s="23" t="e">
        <f t="shared" si="12"/>
        <v>#DIV/0!</v>
      </c>
      <c r="AR17" s="20">
        <f t="shared" si="14"/>
        <v>0</v>
      </c>
    </row>
    <row r="18" spans="1:44" s="5" customFormat="1" ht="18.75" hidden="1" x14ac:dyDescent="0.3">
      <c r="A18" s="52"/>
      <c r="B18" s="55"/>
      <c r="C18" s="54"/>
      <c r="D18" s="57"/>
      <c r="E18" s="58"/>
      <c r="F18" s="58"/>
      <c r="G18" s="158"/>
      <c r="H18" s="158"/>
      <c r="I18" s="158"/>
      <c r="J18" s="158"/>
      <c r="K18" s="158"/>
      <c r="L18" s="167"/>
      <c r="M18" s="169"/>
      <c r="N18" s="169"/>
      <c r="O18" s="169"/>
      <c r="P18" s="169"/>
      <c r="Q18" s="169"/>
      <c r="R18" s="169"/>
      <c r="S18" s="60"/>
      <c r="T18" s="60"/>
      <c r="U18" s="164"/>
      <c r="V18" s="164"/>
      <c r="W18" s="164"/>
      <c r="X18" s="164"/>
      <c r="Y18" s="164"/>
      <c r="Z18" s="163"/>
      <c r="AA18" s="165"/>
      <c r="AB18" s="165"/>
      <c r="AC18" s="165"/>
      <c r="AD18" s="165"/>
      <c r="AE18" s="165"/>
      <c r="AF18" s="165"/>
      <c r="AG18" s="36" t="e">
        <f t="shared" si="3"/>
        <v>#DIV/0!</v>
      </c>
      <c r="AH18" s="59" t="e">
        <f t="shared" si="4"/>
        <v>#DIV/0!</v>
      </c>
      <c r="AI18" s="65" t="e">
        <f t="shared" si="5"/>
        <v>#DIV/0!</v>
      </c>
      <c r="AJ18" s="105" t="e">
        <f t="shared" si="6"/>
        <v>#DIV/0!</v>
      </c>
      <c r="AK18" s="36" t="e">
        <f t="shared" si="7"/>
        <v>#DIV/0!</v>
      </c>
      <c r="AL18" s="22">
        <f t="shared" si="8"/>
        <v>0</v>
      </c>
      <c r="AM18" s="22">
        <f t="shared" si="9"/>
        <v>0</v>
      </c>
      <c r="AN18" s="22">
        <f t="shared" si="10"/>
        <v>0</v>
      </c>
      <c r="AO18" s="22">
        <f t="shared" si="11"/>
        <v>0</v>
      </c>
      <c r="AP18" s="23" t="e">
        <f t="shared" si="12"/>
        <v>#DIV/0!</v>
      </c>
      <c r="AR18" s="20">
        <f t="shared" si="14"/>
        <v>0</v>
      </c>
    </row>
    <row r="19" spans="1:44" s="5" customFormat="1" ht="18.75" hidden="1" x14ac:dyDescent="0.3">
      <c r="A19" s="52"/>
      <c r="B19" s="55"/>
      <c r="C19" s="54"/>
      <c r="D19" s="57"/>
      <c r="E19" s="58"/>
      <c r="F19" s="58"/>
      <c r="G19" s="158"/>
      <c r="H19" s="158"/>
      <c r="I19" s="158"/>
      <c r="J19" s="158"/>
      <c r="K19" s="158"/>
      <c r="L19" s="167"/>
      <c r="M19" s="169"/>
      <c r="N19" s="169"/>
      <c r="O19" s="169"/>
      <c r="P19" s="169"/>
      <c r="Q19" s="169"/>
      <c r="R19" s="169"/>
      <c r="S19" s="159"/>
      <c r="T19" s="60"/>
      <c r="U19" s="164"/>
      <c r="V19" s="163"/>
      <c r="W19" s="164"/>
      <c r="X19" s="163"/>
      <c r="Y19" s="163"/>
      <c r="Z19" s="163"/>
      <c r="AA19" s="165"/>
      <c r="AB19" s="165"/>
      <c r="AC19" s="166"/>
      <c r="AD19" s="166"/>
      <c r="AE19" s="166"/>
      <c r="AF19" s="166"/>
      <c r="AG19" s="36" t="e">
        <f t="shared" si="3"/>
        <v>#DIV/0!</v>
      </c>
      <c r="AH19" s="59" t="e">
        <f t="shared" si="4"/>
        <v>#DIV/0!</v>
      </c>
      <c r="AI19" s="65" t="e">
        <f t="shared" si="5"/>
        <v>#DIV/0!</v>
      </c>
      <c r="AJ19" s="105" t="e">
        <f t="shared" si="6"/>
        <v>#DIV/0!</v>
      </c>
      <c r="AK19" s="36" t="e">
        <f t="shared" si="7"/>
        <v>#DIV/0!</v>
      </c>
      <c r="AL19" s="22">
        <f t="shared" si="8"/>
        <v>0</v>
      </c>
      <c r="AM19" s="22">
        <f t="shared" si="9"/>
        <v>0</v>
      </c>
      <c r="AN19" s="22">
        <f t="shared" si="10"/>
        <v>0</v>
      </c>
      <c r="AO19" s="22">
        <f t="shared" si="11"/>
        <v>0</v>
      </c>
      <c r="AP19" s="23" t="e">
        <f t="shared" si="12"/>
        <v>#DIV/0!</v>
      </c>
      <c r="AR19" s="20">
        <f t="shared" si="14"/>
        <v>0</v>
      </c>
    </row>
    <row r="20" spans="1:44" s="5" customFormat="1" ht="18.75" hidden="1" x14ac:dyDescent="0.3">
      <c r="A20" s="52"/>
      <c r="B20" s="55"/>
      <c r="C20" s="54"/>
      <c r="D20" s="57"/>
      <c r="E20" s="58"/>
      <c r="F20" s="58"/>
      <c r="G20" s="158"/>
      <c r="H20" s="158"/>
      <c r="I20" s="158"/>
      <c r="J20" s="158"/>
      <c r="K20" s="158"/>
      <c r="L20" s="167"/>
      <c r="M20" s="169"/>
      <c r="N20" s="169"/>
      <c r="O20" s="169"/>
      <c r="P20" s="169"/>
      <c r="Q20" s="169"/>
      <c r="R20" s="169"/>
      <c r="S20" s="60"/>
      <c r="T20" s="60"/>
      <c r="U20" s="164"/>
      <c r="V20" s="164"/>
      <c r="W20" s="164"/>
      <c r="X20" s="164"/>
      <c r="Y20" s="164"/>
      <c r="Z20" s="163"/>
      <c r="AA20" s="165"/>
      <c r="AB20" s="165"/>
      <c r="AC20" s="165"/>
      <c r="AD20" s="165"/>
      <c r="AE20" s="165"/>
      <c r="AF20" s="165"/>
      <c r="AG20" s="36" t="e">
        <f t="shared" si="3"/>
        <v>#DIV/0!</v>
      </c>
      <c r="AH20" s="59" t="e">
        <f t="shared" si="4"/>
        <v>#DIV/0!</v>
      </c>
      <c r="AI20" s="65" t="e">
        <f t="shared" si="5"/>
        <v>#DIV/0!</v>
      </c>
      <c r="AJ20" s="105" t="e">
        <f t="shared" si="6"/>
        <v>#DIV/0!</v>
      </c>
      <c r="AK20" s="36" t="e">
        <f t="shared" si="7"/>
        <v>#DIV/0!</v>
      </c>
      <c r="AL20" s="22">
        <f t="shared" si="8"/>
        <v>0</v>
      </c>
      <c r="AM20" s="22">
        <f t="shared" si="9"/>
        <v>0</v>
      </c>
      <c r="AN20" s="22">
        <f t="shared" si="10"/>
        <v>0</v>
      </c>
      <c r="AO20" s="22">
        <f t="shared" si="11"/>
        <v>0</v>
      </c>
      <c r="AP20" s="23" t="e">
        <f t="shared" si="12"/>
        <v>#DIV/0!</v>
      </c>
      <c r="AR20" s="20">
        <f t="shared" si="14"/>
        <v>0</v>
      </c>
    </row>
    <row r="21" spans="1:44" s="5" customFormat="1" ht="18.75" hidden="1" x14ac:dyDescent="0.3">
      <c r="A21" s="52"/>
      <c r="B21" s="55"/>
      <c r="C21" s="54"/>
      <c r="D21" s="57"/>
      <c r="E21" s="58"/>
      <c r="F21" s="58"/>
      <c r="G21" s="158"/>
      <c r="H21" s="158"/>
      <c r="I21" s="158"/>
      <c r="J21" s="158"/>
      <c r="K21" s="158"/>
      <c r="L21" s="167"/>
      <c r="M21" s="169"/>
      <c r="N21" s="169"/>
      <c r="O21" s="169"/>
      <c r="P21" s="169"/>
      <c r="Q21" s="169"/>
      <c r="R21" s="169"/>
      <c r="S21" s="60"/>
      <c r="T21" s="60"/>
      <c r="U21" s="164"/>
      <c r="V21" s="164"/>
      <c r="W21" s="164"/>
      <c r="X21" s="164"/>
      <c r="Y21" s="164"/>
      <c r="Z21" s="163"/>
      <c r="AA21" s="165"/>
      <c r="AB21" s="165"/>
      <c r="AC21" s="165"/>
      <c r="AD21" s="165"/>
      <c r="AE21" s="165"/>
      <c r="AF21" s="165"/>
      <c r="AG21" s="36" t="e">
        <f t="shared" si="3"/>
        <v>#DIV/0!</v>
      </c>
      <c r="AH21" s="59" t="e">
        <f t="shared" si="4"/>
        <v>#DIV/0!</v>
      </c>
      <c r="AI21" s="65" t="e">
        <f t="shared" si="5"/>
        <v>#DIV/0!</v>
      </c>
      <c r="AJ21" s="105" t="e">
        <f t="shared" si="6"/>
        <v>#DIV/0!</v>
      </c>
      <c r="AK21" s="36" t="e">
        <f t="shared" si="7"/>
        <v>#DIV/0!</v>
      </c>
      <c r="AL21" s="22">
        <f t="shared" si="8"/>
        <v>0</v>
      </c>
      <c r="AM21" s="22">
        <f t="shared" si="9"/>
        <v>0</v>
      </c>
      <c r="AN21" s="22">
        <f t="shared" si="10"/>
        <v>0</v>
      </c>
      <c r="AO21" s="22">
        <f t="shared" si="11"/>
        <v>0</v>
      </c>
      <c r="AP21" s="23" t="e">
        <f t="shared" si="12"/>
        <v>#DIV/0!</v>
      </c>
      <c r="AR21" s="20">
        <f t="shared" si="14"/>
        <v>0</v>
      </c>
    </row>
    <row r="22" spans="1:44" s="5" customFormat="1" ht="18.75" hidden="1" x14ac:dyDescent="0.3">
      <c r="A22" s="52"/>
      <c r="B22" s="55"/>
      <c r="C22" s="54"/>
      <c r="D22" s="57"/>
      <c r="E22" s="58"/>
      <c r="F22" s="58"/>
      <c r="G22" s="158"/>
      <c r="H22" s="158"/>
      <c r="I22" s="158"/>
      <c r="J22" s="158"/>
      <c r="K22" s="158"/>
      <c r="L22" s="167"/>
      <c r="M22" s="169"/>
      <c r="N22" s="169"/>
      <c r="O22" s="169"/>
      <c r="P22" s="169"/>
      <c r="Q22" s="169"/>
      <c r="R22" s="169"/>
      <c r="S22" s="167"/>
      <c r="T22" s="60"/>
      <c r="U22" s="164"/>
      <c r="V22" s="164"/>
      <c r="W22" s="164"/>
      <c r="X22" s="164"/>
      <c r="Y22" s="164"/>
      <c r="Z22" s="163"/>
      <c r="AA22" s="165"/>
      <c r="AB22" s="165"/>
      <c r="AC22" s="165"/>
      <c r="AD22" s="165"/>
      <c r="AE22" s="165"/>
      <c r="AF22" s="165"/>
      <c r="AG22" s="36" t="e">
        <f t="shared" si="3"/>
        <v>#DIV/0!</v>
      </c>
      <c r="AH22" s="59" t="e">
        <f t="shared" si="4"/>
        <v>#DIV/0!</v>
      </c>
      <c r="AI22" s="65" t="e">
        <f t="shared" si="5"/>
        <v>#DIV/0!</v>
      </c>
      <c r="AJ22" s="105" t="e">
        <f t="shared" si="6"/>
        <v>#DIV/0!</v>
      </c>
      <c r="AK22" s="36" t="e">
        <f t="shared" si="7"/>
        <v>#DIV/0!</v>
      </c>
      <c r="AL22" s="22">
        <f t="shared" si="8"/>
        <v>0</v>
      </c>
      <c r="AM22" s="22">
        <f t="shared" si="9"/>
        <v>0</v>
      </c>
      <c r="AN22" s="22">
        <f t="shared" si="10"/>
        <v>0</v>
      </c>
      <c r="AO22" s="22">
        <f t="shared" si="11"/>
        <v>0</v>
      </c>
      <c r="AP22" s="23" t="e">
        <f t="shared" si="12"/>
        <v>#DIV/0!</v>
      </c>
      <c r="AR22" s="20">
        <f t="shared" si="14"/>
        <v>0</v>
      </c>
    </row>
    <row r="23" spans="1:44" s="5" customFormat="1" ht="18.75" hidden="1" x14ac:dyDescent="0.3">
      <c r="A23" s="52"/>
      <c r="B23" s="55"/>
      <c r="C23" s="54"/>
      <c r="D23" s="57"/>
      <c r="E23" s="58"/>
      <c r="F23" s="58"/>
      <c r="G23" s="158"/>
      <c r="H23" s="158"/>
      <c r="I23" s="158"/>
      <c r="J23" s="158"/>
      <c r="K23" s="158"/>
      <c r="L23" s="167"/>
      <c r="M23" s="169"/>
      <c r="N23" s="169"/>
      <c r="O23" s="169"/>
      <c r="P23" s="169"/>
      <c r="Q23" s="169"/>
      <c r="R23" s="169"/>
      <c r="S23" s="167"/>
      <c r="T23" s="60"/>
      <c r="U23" s="164"/>
      <c r="V23" s="164"/>
      <c r="W23" s="164"/>
      <c r="X23" s="164"/>
      <c r="Y23" s="164"/>
      <c r="Z23" s="163"/>
      <c r="AA23" s="165"/>
      <c r="AB23" s="165"/>
      <c r="AC23" s="165"/>
      <c r="AD23" s="165"/>
      <c r="AE23" s="165"/>
      <c r="AF23" s="165"/>
      <c r="AG23" s="36" t="e">
        <f t="shared" si="3"/>
        <v>#DIV/0!</v>
      </c>
      <c r="AH23" s="59" t="e">
        <f t="shared" si="4"/>
        <v>#DIV/0!</v>
      </c>
      <c r="AI23" s="65" t="e">
        <f t="shared" si="5"/>
        <v>#DIV/0!</v>
      </c>
      <c r="AJ23" s="105" t="e">
        <f t="shared" si="6"/>
        <v>#DIV/0!</v>
      </c>
      <c r="AK23" s="36" t="e">
        <f t="shared" si="7"/>
        <v>#DIV/0!</v>
      </c>
      <c r="AL23" s="22">
        <f t="shared" si="8"/>
        <v>0</v>
      </c>
      <c r="AM23" s="22">
        <f t="shared" si="9"/>
        <v>0</v>
      </c>
      <c r="AN23" s="22">
        <f t="shared" si="10"/>
        <v>0</v>
      </c>
      <c r="AO23" s="22">
        <f t="shared" si="11"/>
        <v>0</v>
      </c>
      <c r="AP23" s="23" t="e">
        <f t="shared" si="12"/>
        <v>#DIV/0!</v>
      </c>
      <c r="AR23" s="20">
        <f t="shared" si="14"/>
        <v>0</v>
      </c>
    </row>
    <row r="24" spans="1:44" s="5" customFormat="1" ht="18.75" hidden="1" x14ac:dyDescent="0.3">
      <c r="A24" s="52"/>
      <c r="B24" s="55"/>
      <c r="C24" s="54"/>
      <c r="D24" s="57"/>
      <c r="E24" s="58"/>
      <c r="F24" s="58"/>
      <c r="G24" s="158"/>
      <c r="H24" s="158"/>
      <c r="I24" s="158"/>
      <c r="J24" s="158"/>
      <c r="K24" s="158"/>
      <c r="L24" s="167"/>
      <c r="M24" s="169"/>
      <c r="N24" s="169"/>
      <c r="O24" s="169"/>
      <c r="P24" s="169"/>
      <c r="Q24" s="169"/>
      <c r="R24" s="169"/>
      <c r="S24" s="167"/>
      <c r="T24" s="60"/>
      <c r="U24" s="164"/>
      <c r="V24" s="164"/>
      <c r="W24" s="164"/>
      <c r="X24" s="164"/>
      <c r="Y24" s="164"/>
      <c r="Z24" s="163"/>
      <c r="AA24" s="165"/>
      <c r="AB24" s="165"/>
      <c r="AC24" s="165"/>
      <c r="AD24" s="165"/>
      <c r="AE24" s="165"/>
      <c r="AF24" s="165"/>
      <c r="AG24" s="36" t="e">
        <f t="shared" si="3"/>
        <v>#DIV/0!</v>
      </c>
      <c r="AH24" s="59" t="e">
        <f t="shared" si="4"/>
        <v>#DIV/0!</v>
      </c>
      <c r="AI24" s="65" t="e">
        <f t="shared" si="5"/>
        <v>#DIV/0!</v>
      </c>
      <c r="AJ24" s="105" t="e">
        <f t="shared" si="6"/>
        <v>#DIV/0!</v>
      </c>
      <c r="AK24" s="36" t="e">
        <f t="shared" si="7"/>
        <v>#DIV/0!</v>
      </c>
      <c r="AL24" s="22">
        <f t="shared" si="8"/>
        <v>0</v>
      </c>
      <c r="AM24" s="22">
        <f t="shared" si="9"/>
        <v>0</v>
      </c>
      <c r="AN24" s="22">
        <f t="shared" si="10"/>
        <v>0</v>
      </c>
      <c r="AO24" s="22">
        <f t="shared" si="11"/>
        <v>0</v>
      </c>
      <c r="AP24" s="23" t="e">
        <f t="shared" si="12"/>
        <v>#DIV/0!</v>
      </c>
      <c r="AR24" s="20">
        <f t="shared" si="14"/>
        <v>0</v>
      </c>
    </row>
    <row r="25" spans="1:44" s="5" customFormat="1" ht="18.75" hidden="1" x14ac:dyDescent="0.3">
      <c r="A25" s="52"/>
      <c r="B25" s="55"/>
      <c r="C25" s="54"/>
      <c r="D25" s="57"/>
      <c r="E25" s="58"/>
      <c r="F25" s="58"/>
      <c r="G25" s="158"/>
      <c r="H25" s="158"/>
      <c r="I25" s="158"/>
      <c r="J25" s="158"/>
      <c r="K25" s="158"/>
      <c r="L25" s="167"/>
      <c r="M25" s="169"/>
      <c r="N25" s="169"/>
      <c r="O25" s="169"/>
      <c r="P25" s="169"/>
      <c r="Q25" s="169"/>
      <c r="R25" s="169"/>
      <c r="S25" s="167"/>
      <c r="T25" s="60"/>
      <c r="U25" s="164"/>
      <c r="V25" s="164"/>
      <c r="W25" s="164"/>
      <c r="X25" s="164"/>
      <c r="Y25" s="164"/>
      <c r="Z25" s="163"/>
      <c r="AA25" s="165"/>
      <c r="AB25" s="165"/>
      <c r="AC25" s="165"/>
      <c r="AD25" s="165"/>
      <c r="AE25" s="165"/>
      <c r="AF25" s="165"/>
      <c r="AG25" s="36" t="e">
        <f t="shared" si="3"/>
        <v>#DIV/0!</v>
      </c>
      <c r="AH25" s="59" t="e">
        <f t="shared" si="4"/>
        <v>#DIV/0!</v>
      </c>
      <c r="AI25" s="65" t="e">
        <f t="shared" si="5"/>
        <v>#DIV/0!</v>
      </c>
      <c r="AJ25" s="105" t="e">
        <f t="shared" si="6"/>
        <v>#DIV/0!</v>
      </c>
      <c r="AK25" s="36" t="e">
        <f t="shared" si="7"/>
        <v>#DIV/0!</v>
      </c>
      <c r="AL25" s="22">
        <f t="shared" si="8"/>
        <v>0</v>
      </c>
      <c r="AM25" s="22">
        <f t="shared" si="9"/>
        <v>0</v>
      </c>
      <c r="AN25" s="22">
        <f t="shared" si="10"/>
        <v>0</v>
      </c>
      <c r="AO25" s="22">
        <f t="shared" si="11"/>
        <v>0</v>
      </c>
      <c r="AP25" s="23" t="e">
        <f t="shared" si="12"/>
        <v>#DIV/0!</v>
      </c>
      <c r="AR25" s="20">
        <f t="shared" si="14"/>
        <v>0</v>
      </c>
    </row>
    <row r="26" spans="1:44" s="5" customFormat="1" ht="18.75" hidden="1" x14ac:dyDescent="0.3">
      <c r="A26" s="52"/>
      <c r="B26" s="55"/>
      <c r="C26" s="54"/>
      <c r="D26" s="57"/>
      <c r="E26" s="58"/>
      <c r="F26" s="58"/>
      <c r="G26" s="158"/>
      <c r="H26" s="158"/>
      <c r="I26" s="158"/>
      <c r="J26" s="158"/>
      <c r="K26" s="158"/>
      <c r="L26" s="167"/>
      <c r="M26" s="169"/>
      <c r="N26" s="169"/>
      <c r="O26" s="169"/>
      <c r="P26" s="169"/>
      <c r="Q26" s="169"/>
      <c r="R26" s="169"/>
      <c r="S26" s="60"/>
      <c r="T26" s="60"/>
      <c r="U26" s="164"/>
      <c r="V26" s="164"/>
      <c r="W26" s="164"/>
      <c r="X26" s="164"/>
      <c r="Y26" s="164"/>
      <c r="Z26" s="163"/>
      <c r="AA26" s="165"/>
      <c r="AB26" s="165"/>
      <c r="AC26" s="165"/>
      <c r="AD26" s="165"/>
      <c r="AE26" s="165"/>
      <c r="AF26" s="165"/>
      <c r="AG26" s="36" t="e">
        <f t="shared" si="3"/>
        <v>#DIV/0!</v>
      </c>
      <c r="AH26" s="59" t="e">
        <f t="shared" si="4"/>
        <v>#DIV/0!</v>
      </c>
      <c r="AI26" s="65" t="e">
        <f t="shared" si="5"/>
        <v>#DIV/0!</v>
      </c>
      <c r="AJ26" s="105" t="e">
        <f t="shared" si="6"/>
        <v>#DIV/0!</v>
      </c>
      <c r="AK26" s="36" t="e">
        <f t="shared" si="7"/>
        <v>#DIV/0!</v>
      </c>
      <c r="AL26" s="22">
        <f t="shared" si="8"/>
        <v>0</v>
      </c>
      <c r="AM26" s="22">
        <f t="shared" si="9"/>
        <v>0</v>
      </c>
      <c r="AN26" s="22">
        <f t="shared" si="10"/>
        <v>0</v>
      </c>
      <c r="AO26" s="22">
        <f t="shared" si="11"/>
        <v>0</v>
      </c>
      <c r="AP26" s="23" t="e">
        <f t="shared" si="12"/>
        <v>#DIV/0!</v>
      </c>
      <c r="AR26" s="20">
        <f t="shared" si="14"/>
        <v>0</v>
      </c>
    </row>
    <row r="27" spans="1:44" s="5" customFormat="1" ht="18.75" hidden="1" x14ac:dyDescent="0.3">
      <c r="A27" s="52"/>
      <c r="B27" s="55"/>
      <c r="C27" s="54"/>
      <c r="D27" s="57"/>
      <c r="E27" s="58"/>
      <c r="F27" s="58"/>
      <c r="G27" s="158"/>
      <c r="H27" s="158"/>
      <c r="I27" s="158"/>
      <c r="J27" s="158"/>
      <c r="K27" s="158"/>
      <c r="L27" s="167"/>
      <c r="M27" s="169"/>
      <c r="N27" s="169"/>
      <c r="O27" s="169"/>
      <c r="P27" s="169"/>
      <c r="Q27" s="169"/>
      <c r="R27" s="169"/>
      <c r="S27" s="60"/>
      <c r="T27" s="60"/>
      <c r="U27" s="164"/>
      <c r="V27" s="164"/>
      <c r="W27" s="164"/>
      <c r="X27" s="164"/>
      <c r="Y27" s="164"/>
      <c r="Z27" s="163"/>
      <c r="AA27" s="165"/>
      <c r="AB27" s="165"/>
      <c r="AC27" s="165"/>
      <c r="AD27" s="165"/>
      <c r="AE27" s="165"/>
      <c r="AF27" s="165"/>
      <c r="AG27" s="36" t="e">
        <f t="shared" si="3"/>
        <v>#DIV/0!</v>
      </c>
      <c r="AH27" s="59" t="e">
        <f t="shared" si="4"/>
        <v>#DIV/0!</v>
      </c>
      <c r="AI27" s="65" t="e">
        <f t="shared" si="5"/>
        <v>#DIV/0!</v>
      </c>
      <c r="AJ27" s="105" t="e">
        <f t="shared" si="6"/>
        <v>#DIV/0!</v>
      </c>
      <c r="AK27" s="36" t="e">
        <f t="shared" si="7"/>
        <v>#DIV/0!</v>
      </c>
      <c r="AL27" s="22">
        <f t="shared" si="8"/>
        <v>0</v>
      </c>
      <c r="AM27" s="22">
        <f t="shared" si="9"/>
        <v>0</v>
      </c>
      <c r="AN27" s="22">
        <f t="shared" si="10"/>
        <v>0</v>
      </c>
      <c r="AO27" s="22">
        <f t="shared" si="11"/>
        <v>0</v>
      </c>
      <c r="AP27" s="23" t="e">
        <f t="shared" si="12"/>
        <v>#DIV/0!</v>
      </c>
      <c r="AR27" s="20">
        <f t="shared" si="14"/>
        <v>0</v>
      </c>
    </row>
    <row r="28" spans="1:44" s="5" customFormat="1" ht="18.75" hidden="1" x14ac:dyDescent="0.3">
      <c r="A28" s="52"/>
      <c r="B28" s="55"/>
      <c r="C28" s="54"/>
      <c r="D28" s="57"/>
      <c r="E28" s="58"/>
      <c r="F28" s="58"/>
      <c r="G28" s="158"/>
      <c r="H28" s="158"/>
      <c r="I28" s="158"/>
      <c r="J28" s="158"/>
      <c r="K28" s="158"/>
      <c r="L28" s="167"/>
      <c r="M28" s="169"/>
      <c r="N28" s="169"/>
      <c r="O28" s="169"/>
      <c r="P28" s="169"/>
      <c r="Q28" s="169"/>
      <c r="R28" s="169"/>
      <c r="S28" s="60"/>
      <c r="T28" s="60"/>
      <c r="U28" s="164"/>
      <c r="V28" s="164"/>
      <c r="W28" s="164"/>
      <c r="X28" s="164"/>
      <c r="Y28" s="164"/>
      <c r="Z28" s="163"/>
      <c r="AA28" s="165"/>
      <c r="AB28" s="165"/>
      <c r="AC28" s="165"/>
      <c r="AD28" s="165"/>
      <c r="AE28" s="165"/>
      <c r="AF28" s="165"/>
      <c r="AG28" s="36" t="e">
        <f t="shared" si="3"/>
        <v>#DIV/0!</v>
      </c>
      <c r="AH28" s="59" t="e">
        <f t="shared" si="4"/>
        <v>#DIV/0!</v>
      </c>
      <c r="AI28" s="65" t="e">
        <f t="shared" si="5"/>
        <v>#DIV/0!</v>
      </c>
      <c r="AJ28" s="105" t="e">
        <f t="shared" si="6"/>
        <v>#DIV/0!</v>
      </c>
      <c r="AK28" s="36" t="e">
        <f t="shared" si="7"/>
        <v>#DIV/0!</v>
      </c>
      <c r="AL28" s="22">
        <f t="shared" si="8"/>
        <v>0</v>
      </c>
      <c r="AM28" s="22">
        <f t="shared" si="9"/>
        <v>0</v>
      </c>
      <c r="AN28" s="22">
        <f t="shared" si="10"/>
        <v>0</v>
      </c>
      <c r="AO28" s="22">
        <f t="shared" si="11"/>
        <v>0</v>
      </c>
      <c r="AP28" s="23" t="e">
        <f t="shared" si="12"/>
        <v>#DIV/0!</v>
      </c>
      <c r="AR28" s="20">
        <f t="shared" si="14"/>
        <v>0</v>
      </c>
    </row>
    <row r="29" spans="1:44" s="5" customFormat="1" ht="18.75" hidden="1" x14ac:dyDescent="0.3">
      <c r="A29" s="52"/>
      <c r="B29" s="55"/>
      <c r="C29" s="54"/>
      <c r="D29" s="57"/>
      <c r="E29" s="58"/>
      <c r="F29" s="58"/>
      <c r="G29" s="158"/>
      <c r="H29" s="158"/>
      <c r="I29" s="158"/>
      <c r="J29" s="158"/>
      <c r="K29" s="158"/>
      <c r="L29" s="167"/>
      <c r="M29" s="169"/>
      <c r="N29" s="169"/>
      <c r="O29" s="169"/>
      <c r="P29" s="169"/>
      <c r="Q29" s="169"/>
      <c r="R29" s="169"/>
      <c r="S29" s="60"/>
      <c r="T29" s="60"/>
      <c r="U29" s="164"/>
      <c r="V29" s="164"/>
      <c r="W29" s="164"/>
      <c r="X29" s="164"/>
      <c r="Y29" s="164"/>
      <c r="Z29" s="163"/>
      <c r="AA29" s="165"/>
      <c r="AB29" s="165"/>
      <c r="AC29" s="165"/>
      <c r="AD29" s="165"/>
      <c r="AE29" s="165"/>
      <c r="AF29" s="165"/>
      <c r="AG29" s="36" t="e">
        <f t="shared" si="3"/>
        <v>#DIV/0!</v>
      </c>
      <c r="AH29" s="59" t="e">
        <f t="shared" si="4"/>
        <v>#DIV/0!</v>
      </c>
      <c r="AI29" s="65" t="e">
        <f t="shared" si="5"/>
        <v>#DIV/0!</v>
      </c>
      <c r="AJ29" s="105" t="e">
        <f t="shared" si="6"/>
        <v>#DIV/0!</v>
      </c>
      <c r="AK29" s="36" t="e">
        <f t="shared" si="7"/>
        <v>#DIV/0!</v>
      </c>
      <c r="AL29" s="22">
        <f t="shared" si="8"/>
        <v>0</v>
      </c>
      <c r="AM29" s="22">
        <f t="shared" si="9"/>
        <v>0</v>
      </c>
      <c r="AN29" s="22">
        <f t="shared" si="10"/>
        <v>0</v>
      </c>
      <c r="AO29" s="22">
        <f t="shared" si="11"/>
        <v>0</v>
      </c>
      <c r="AP29" s="23" t="e">
        <f t="shared" si="12"/>
        <v>#DIV/0!</v>
      </c>
      <c r="AR29" s="20">
        <f t="shared" si="14"/>
        <v>0</v>
      </c>
    </row>
    <row r="30" spans="1:44" s="5" customFormat="1" ht="18.75" hidden="1" x14ac:dyDescent="0.3">
      <c r="A30" s="52"/>
      <c r="B30" s="55"/>
      <c r="C30" s="54"/>
      <c r="D30" s="57"/>
      <c r="E30" s="58"/>
      <c r="F30" s="58"/>
      <c r="G30" s="158"/>
      <c r="H30" s="158"/>
      <c r="I30" s="158"/>
      <c r="J30" s="158"/>
      <c r="K30" s="158"/>
      <c r="L30" s="167"/>
      <c r="M30" s="169"/>
      <c r="N30" s="169"/>
      <c r="O30" s="169"/>
      <c r="P30" s="169"/>
      <c r="Q30" s="169"/>
      <c r="R30" s="169"/>
      <c r="S30" s="167"/>
      <c r="T30" s="60"/>
      <c r="U30" s="164"/>
      <c r="V30" s="164"/>
      <c r="W30" s="164"/>
      <c r="X30" s="164"/>
      <c r="Y30" s="164"/>
      <c r="Z30" s="163"/>
      <c r="AA30" s="165"/>
      <c r="AB30" s="165"/>
      <c r="AC30" s="165"/>
      <c r="AD30" s="165"/>
      <c r="AE30" s="165"/>
      <c r="AF30" s="165"/>
      <c r="AG30" s="36" t="e">
        <f t="shared" si="3"/>
        <v>#DIV/0!</v>
      </c>
      <c r="AH30" s="59" t="e">
        <f t="shared" si="4"/>
        <v>#DIV/0!</v>
      </c>
      <c r="AI30" s="65" t="e">
        <f t="shared" si="5"/>
        <v>#DIV/0!</v>
      </c>
      <c r="AJ30" s="105" t="e">
        <f t="shared" si="6"/>
        <v>#DIV/0!</v>
      </c>
      <c r="AK30" s="36" t="e">
        <f t="shared" si="7"/>
        <v>#DIV/0!</v>
      </c>
      <c r="AL30" s="22">
        <f t="shared" si="8"/>
        <v>0</v>
      </c>
      <c r="AM30" s="22">
        <f t="shared" si="9"/>
        <v>0</v>
      </c>
      <c r="AN30" s="22">
        <f t="shared" si="10"/>
        <v>0</v>
      </c>
      <c r="AO30" s="22">
        <f t="shared" si="11"/>
        <v>0</v>
      </c>
      <c r="AP30" s="23" t="e">
        <f t="shared" si="12"/>
        <v>#DIV/0!</v>
      </c>
      <c r="AR30" s="20">
        <f t="shared" si="14"/>
        <v>0</v>
      </c>
    </row>
    <row r="31" spans="1:44" s="5" customFormat="1" ht="18.75" hidden="1" x14ac:dyDescent="0.3">
      <c r="A31" s="52"/>
      <c r="B31" s="55"/>
      <c r="C31" s="54"/>
      <c r="D31" s="57"/>
      <c r="E31" s="58"/>
      <c r="F31" s="58"/>
      <c r="G31" s="158"/>
      <c r="H31" s="158"/>
      <c r="I31" s="158"/>
      <c r="J31" s="158"/>
      <c r="K31" s="158"/>
      <c r="L31" s="167"/>
      <c r="M31" s="169"/>
      <c r="N31" s="169"/>
      <c r="O31" s="169"/>
      <c r="P31" s="169"/>
      <c r="Q31" s="169"/>
      <c r="R31" s="169"/>
      <c r="S31" s="60"/>
      <c r="T31" s="60"/>
      <c r="U31" s="164"/>
      <c r="V31" s="164"/>
      <c r="W31" s="164"/>
      <c r="X31" s="164"/>
      <c r="Y31" s="164"/>
      <c r="Z31" s="163"/>
      <c r="AA31" s="165"/>
      <c r="AB31" s="165"/>
      <c r="AC31" s="165"/>
      <c r="AD31" s="165"/>
      <c r="AE31" s="165"/>
      <c r="AF31" s="165"/>
      <c r="AG31" s="36" t="e">
        <f t="shared" si="3"/>
        <v>#DIV/0!</v>
      </c>
      <c r="AH31" s="59" t="e">
        <f t="shared" si="4"/>
        <v>#DIV/0!</v>
      </c>
      <c r="AI31" s="65" t="e">
        <f t="shared" si="5"/>
        <v>#DIV/0!</v>
      </c>
      <c r="AJ31" s="105" t="e">
        <f t="shared" si="6"/>
        <v>#DIV/0!</v>
      </c>
      <c r="AK31" s="36" t="e">
        <f t="shared" si="7"/>
        <v>#DIV/0!</v>
      </c>
      <c r="AL31" s="22">
        <f t="shared" si="8"/>
        <v>0</v>
      </c>
      <c r="AM31" s="22">
        <f t="shared" si="9"/>
        <v>0</v>
      </c>
      <c r="AN31" s="22">
        <f t="shared" si="10"/>
        <v>0</v>
      </c>
      <c r="AO31" s="22">
        <f t="shared" si="11"/>
        <v>0</v>
      </c>
      <c r="AP31" s="23" t="e">
        <f t="shared" si="12"/>
        <v>#DIV/0!</v>
      </c>
      <c r="AR31" s="20">
        <f t="shared" si="14"/>
        <v>0</v>
      </c>
    </row>
    <row r="32" spans="1:44" s="5" customFormat="1" ht="18.75" hidden="1" x14ac:dyDescent="0.3">
      <c r="A32" s="52"/>
      <c r="B32" s="55"/>
      <c r="C32" s="54"/>
      <c r="D32" s="57"/>
      <c r="E32" s="58"/>
      <c r="F32" s="58"/>
      <c r="G32" s="158"/>
      <c r="H32" s="158"/>
      <c r="I32" s="158"/>
      <c r="J32" s="158"/>
      <c r="K32" s="158"/>
      <c r="L32" s="167"/>
      <c r="M32" s="169"/>
      <c r="N32" s="169"/>
      <c r="O32" s="169"/>
      <c r="P32" s="169"/>
      <c r="Q32" s="169"/>
      <c r="R32" s="169"/>
      <c r="S32" s="167"/>
      <c r="T32" s="60"/>
      <c r="U32" s="164"/>
      <c r="V32" s="164"/>
      <c r="W32" s="164"/>
      <c r="X32" s="164"/>
      <c r="Y32" s="164"/>
      <c r="Z32" s="164"/>
      <c r="AA32" s="165"/>
      <c r="AB32" s="165"/>
      <c r="AC32" s="165"/>
      <c r="AD32" s="165"/>
      <c r="AE32" s="165"/>
      <c r="AF32" s="165"/>
      <c r="AG32" s="36" t="e">
        <f t="shared" si="3"/>
        <v>#DIV/0!</v>
      </c>
      <c r="AH32" s="59" t="e">
        <f t="shared" si="4"/>
        <v>#DIV/0!</v>
      </c>
      <c r="AI32" s="65" t="e">
        <f t="shared" si="5"/>
        <v>#DIV/0!</v>
      </c>
      <c r="AJ32" s="105" t="e">
        <f t="shared" si="6"/>
        <v>#DIV/0!</v>
      </c>
      <c r="AK32" s="36" t="e">
        <f t="shared" si="7"/>
        <v>#DIV/0!</v>
      </c>
      <c r="AL32" s="22">
        <f t="shared" si="8"/>
        <v>0</v>
      </c>
      <c r="AM32" s="22">
        <f t="shared" si="9"/>
        <v>0</v>
      </c>
      <c r="AN32" s="22">
        <f t="shared" si="10"/>
        <v>0</v>
      </c>
      <c r="AO32" s="22">
        <f t="shared" si="11"/>
        <v>0</v>
      </c>
      <c r="AP32" s="23" t="e">
        <f t="shared" si="12"/>
        <v>#DIV/0!</v>
      </c>
      <c r="AR32" s="20">
        <f t="shared" si="14"/>
        <v>0</v>
      </c>
    </row>
    <row r="33" spans="1:44" s="5" customFormat="1" ht="18.75" hidden="1" x14ac:dyDescent="0.3">
      <c r="A33" s="52"/>
      <c r="B33" s="55"/>
      <c r="C33" s="53"/>
      <c r="D33" s="57"/>
      <c r="E33" s="58"/>
      <c r="F33" s="58"/>
      <c r="G33" s="158"/>
      <c r="H33" s="158"/>
      <c r="I33" s="158"/>
      <c r="J33" s="158"/>
      <c r="K33" s="158"/>
      <c r="L33" s="167"/>
      <c r="M33" s="169"/>
      <c r="N33" s="169"/>
      <c r="O33" s="169"/>
      <c r="P33" s="169"/>
      <c r="Q33" s="169"/>
      <c r="R33" s="169"/>
      <c r="S33" s="167"/>
      <c r="T33" s="60"/>
      <c r="U33" s="164"/>
      <c r="V33" s="164"/>
      <c r="W33" s="164"/>
      <c r="X33" s="164"/>
      <c r="Y33" s="163"/>
      <c r="Z33" s="164"/>
      <c r="AA33" s="165"/>
      <c r="AB33" s="165"/>
      <c r="AC33" s="166"/>
      <c r="AD33" s="165"/>
      <c r="AE33" s="165"/>
      <c r="AF33" s="165"/>
      <c r="AG33" s="36" t="e">
        <f t="shared" si="3"/>
        <v>#DIV/0!</v>
      </c>
      <c r="AH33" s="59" t="e">
        <f t="shared" si="4"/>
        <v>#DIV/0!</v>
      </c>
      <c r="AI33" s="65" t="e">
        <f t="shared" si="5"/>
        <v>#DIV/0!</v>
      </c>
      <c r="AJ33" s="105" t="e">
        <f t="shared" si="6"/>
        <v>#DIV/0!</v>
      </c>
      <c r="AK33" s="36" t="e">
        <f t="shared" si="7"/>
        <v>#DIV/0!</v>
      </c>
      <c r="AL33" s="22">
        <f t="shared" si="8"/>
        <v>0</v>
      </c>
      <c r="AM33" s="22">
        <f t="shared" si="9"/>
        <v>0</v>
      </c>
      <c r="AN33" s="22">
        <f t="shared" si="10"/>
        <v>0</v>
      </c>
      <c r="AO33" s="22">
        <f t="shared" si="11"/>
        <v>0</v>
      </c>
      <c r="AP33" s="23" t="e">
        <f t="shared" si="12"/>
        <v>#DIV/0!</v>
      </c>
      <c r="AR33" s="20">
        <f t="shared" si="14"/>
        <v>0</v>
      </c>
    </row>
    <row r="34" spans="1:44" s="5" customFormat="1" ht="18.75" hidden="1" x14ac:dyDescent="0.3">
      <c r="A34" s="52"/>
      <c r="B34" s="55"/>
      <c r="C34" s="54"/>
      <c r="D34" s="57"/>
      <c r="E34" s="58"/>
      <c r="F34" s="58"/>
      <c r="G34" s="158"/>
      <c r="H34" s="158"/>
      <c r="I34" s="158"/>
      <c r="J34" s="158"/>
      <c r="K34" s="158"/>
      <c r="L34" s="167"/>
      <c r="M34" s="169"/>
      <c r="N34" s="169"/>
      <c r="O34" s="169"/>
      <c r="P34" s="169"/>
      <c r="Q34" s="169"/>
      <c r="R34" s="169"/>
      <c r="S34" s="60"/>
      <c r="T34" s="60"/>
      <c r="U34" s="164"/>
      <c r="V34" s="164"/>
      <c r="W34" s="164"/>
      <c r="X34" s="164"/>
      <c r="Y34" s="164"/>
      <c r="Z34" s="163"/>
      <c r="AA34" s="165"/>
      <c r="AB34" s="165"/>
      <c r="AC34" s="165"/>
      <c r="AD34" s="165"/>
      <c r="AE34" s="165"/>
      <c r="AF34" s="165"/>
      <c r="AG34" s="36" t="e">
        <f t="shared" si="3"/>
        <v>#DIV/0!</v>
      </c>
      <c r="AH34" s="59" t="e">
        <f t="shared" si="4"/>
        <v>#DIV/0!</v>
      </c>
      <c r="AI34" s="65" t="e">
        <f t="shared" si="5"/>
        <v>#DIV/0!</v>
      </c>
      <c r="AJ34" s="105" t="e">
        <f t="shared" si="6"/>
        <v>#DIV/0!</v>
      </c>
      <c r="AK34" s="36" t="e">
        <f t="shared" si="7"/>
        <v>#DIV/0!</v>
      </c>
      <c r="AL34" s="22">
        <f t="shared" si="8"/>
        <v>0</v>
      </c>
      <c r="AM34" s="22">
        <f t="shared" si="9"/>
        <v>0</v>
      </c>
      <c r="AN34" s="22">
        <f t="shared" si="10"/>
        <v>0</v>
      </c>
      <c r="AO34" s="22">
        <f t="shared" si="11"/>
        <v>0</v>
      </c>
      <c r="AP34" s="23" t="e">
        <f t="shared" si="12"/>
        <v>#DIV/0!</v>
      </c>
      <c r="AR34" s="20">
        <f t="shared" si="14"/>
        <v>0</v>
      </c>
    </row>
    <row r="35" spans="1:44" s="5" customFormat="1" ht="18.75" hidden="1" x14ac:dyDescent="0.3">
      <c r="A35" s="52"/>
      <c r="B35" s="55"/>
      <c r="C35" s="54"/>
      <c r="D35" s="57"/>
      <c r="E35" s="58"/>
      <c r="F35" s="58"/>
      <c r="G35" s="158"/>
      <c r="H35" s="158"/>
      <c r="I35" s="158"/>
      <c r="J35" s="158"/>
      <c r="K35" s="158"/>
      <c r="L35" s="167"/>
      <c r="M35" s="169"/>
      <c r="N35" s="169"/>
      <c r="O35" s="169"/>
      <c r="P35" s="169"/>
      <c r="Q35" s="169"/>
      <c r="R35" s="169"/>
      <c r="S35" s="60"/>
      <c r="T35" s="60"/>
      <c r="U35" s="164"/>
      <c r="V35" s="164"/>
      <c r="W35" s="164"/>
      <c r="X35" s="164"/>
      <c r="Y35" s="164"/>
      <c r="Z35" s="163"/>
      <c r="AA35" s="165"/>
      <c r="AB35" s="165"/>
      <c r="AC35" s="165"/>
      <c r="AD35" s="165"/>
      <c r="AE35" s="165"/>
      <c r="AF35" s="165"/>
      <c r="AG35" s="36" t="e">
        <f t="shared" si="3"/>
        <v>#DIV/0!</v>
      </c>
      <c r="AH35" s="59" t="e">
        <f t="shared" si="4"/>
        <v>#DIV/0!</v>
      </c>
      <c r="AI35" s="65" t="e">
        <f t="shared" si="5"/>
        <v>#DIV/0!</v>
      </c>
      <c r="AJ35" s="105" t="e">
        <f t="shared" si="6"/>
        <v>#DIV/0!</v>
      </c>
      <c r="AK35" s="36" t="e">
        <f t="shared" si="7"/>
        <v>#DIV/0!</v>
      </c>
      <c r="AL35" s="22">
        <f t="shared" si="8"/>
        <v>0</v>
      </c>
      <c r="AM35" s="22">
        <f t="shared" si="9"/>
        <v>0</v>
      </c>
      <c r="AN35" s="22">
        <f t="shared" si="10"/>
        <v>0</v>
      </c>
      <c r="AO35" s="22">
        <f t="shared" si="11"/>
        <v>0</v>
      </c>
      <c r="AP35" s="23" t="e">
        <f t="shared" si="12"/>
        <v>#DIV/0!</v>
      </c>
      <c r="AR35" s="20">
        <f t="shared" si="14"/>
        <v>0</v>
      </c>
    </row>
    <row r="36" spans="1:44" s="5" customFormat="1" ht="18.75" hidden="1" x14ac:dyDescent="0.3">
      <c r="A36" s="52"/>
      <c r="B36" s="168"/>
      <c r="C36" s="54"/>
      <c r="D36" s="57"/>
      <c r="E36" s="58"/>
      <c r="F36" s="58"/>
      <c r="G36" s="158"/>
      <c r="H36" s="158"/>
      <c r="I36" s="158"/>
      <c r="J36" s="158"/>
      <c r="K36" s="158"/>
      <c r="L36" s="167"/>
      <c r="M36" s="167"/>
      <c r="N36" s="167"/>
      <c r="O36" s="167"/>
      <c r="P36" s="167"/>
      <c r="Q36" s="167"/>
      <c r="R36" s="167"/>
      <c r="S36" s="167"/>
      <c r="T36" s="60"/>
      <c r="U36" s="164"/>
      <c r="V36" s="164"/>
      <c r="W36" s="164"/>
      <c r="X36" s="164"/>
      <c r="Y36" s="164"/>
      <c r="Z36" s="164"/>
      <c r="AA36" s="165"/>
      <c r="AB36" s="165"/>
      <c r="AC36" s="165"/>
      <c r="AD36" s="165"/>
      <c r="AE36" s="165"/>
      <c r="AF36" s="165"/>
      <c r="AG36" s="36" t="e">
        <f t="shared" si="3"/>
        <v>#DIV/0!</v>
      </c>
      <c r="AH36" s="59" t="e">
        <f t="shared" si="4"/>
        <v>#DIV/0!</v>
      </c>
      <c r="AI36" s="65" t="e">
        <f t="shared" si="5"/>
        <v>#DIV/0!</v>
      </c>
      <c r="AJ36" s="105" t="e">
        <f t="shared" si="6"/>
        <v>#DIV/0!</v>
      </c>
      <c r="AK36" s="36" t="e">
        <f t="shared" si="7"/>
        <v>#DIV/0!</v>
      </c>
      <c r="AL36" s="22">
        <f t="shared" si="8"/>
        <v>0</v>
      </c>
      <c r="AM36" s="22">
        <f t="shared" si="9"/>
        <v>0</v>
      </c>
      <c r="AN36" s="22">
        <f t="shared" si="10"/>
        <v>0</v>
      </c>
      <c r="AO36" s="22">
        <f t="shared" si="11"/>
        <v>0</v>
      </c>
      <c r="AP36" s="23" t="e">
        <f t="shared" si="12"/>
        <v>#DIV/0!</v>
      </c>
      <c r="AR36" s="20">
        <f t="shared" si="14"/>
        <v>0</v>
      </c>
    </row>
    <row r="37" spans="1:44" s="5" customFormat="1" ht="18.75" hidden="1" x14ac:dyDescent="0.3">
      <c r="A37" s="52"/>
      <c r="B37" s="55"/>
      <c r="C37" s="54"/>
      <c r="D37" s="57"/>
      <c r="E37" s="58"/>
      <c r="F37" s="58"/>
      <c r="G37" s="158"/>
      <c r="H37" s="158"/>
      <c r="I37" s="158"/>
      <c r="J37" s="158"/>
      <c r="K37" s="158"/>
      <c r="L37" s="167"/>
      <c r="M37" s="167"/>
      <c r="N37" s="167"/>
      <c r="O37" s="167"/>
      <c r="P37" s="167"/>
      <c r="Q37" s="167"/>
      <c r="R37" s="167"/>
      <c r="S37" s="167"/>
      <c r="T37" s="60"/>
      <c r="U37" s="164"/>
      <c r="V37" s="164"/>
      <c r="W37" s="164"/>
      <c r="X37" s="163"/>
      <c r="Y37" s="163"/>
      <c r="Z37" s="163"/>
      <c r="AA37" s="165"/>
      <c r="AB37" s="165"/>
      <c r="AC37" s="165"/>
      <c r="AD37" s="165"/>
      <c r="AE37" s="165"/>
      <c r="AF37" s="165"/>
      <c r="AG37" s="36" t="e">
        <f t="shared" si="3"/>
        <v>#DIV/0!</v>
      </c>
      <c r="AH37" s="59" t="e">
        <f t="shared" si="4"/>
        <v>#DIV/0!</v>
      </c>
      <c r="AI37" s="65" t="e">
        <f t="shared" si="5"/>
        <v>#DIV/0!</v>
      </c>
      <c r="AJ37" s="105" t="e">
        <f t="shared" si="6"/>
        <v>#DIV/0!</v>
      </c>
      <c r="AK37" s="36" t="e">
        <f t="shared" si="7"/>
        <v>#DIV/0!</v>
      </c>
      <c r="AL37" s="22">
        <f t="shared" si="8"/>
        <v>0</v>
      </c>
      <c r="AM37" s="22">
        <f t="shared" si="9"/>
        <v>0</v>
      </c>
      <c r="AN37" s="22">
        <f t="shared" si="10"/>
        <v>0</v>
      </c>
      <c r="AO37" s="22">
        <f t="shared" si="11"/>
        <v>0</v>
      </c>
      <c r="AP37" s="23" t="e">
        <f t="shared" si="12"/>
        <v>#DIV/0!</v>
      </c>
      <c r="AR37" s="20">
        <f t="shared" si="14"/>
        <v>0</v>
      </c>
    </row>
    <row r="38" spans="1:44" s="5" customFormat="1" ht="18.75" hidden="1" x14ac:dyDescent="0.3">
      <c r="A38" s="52">
        <v>10</v>
      </c>
      <c r="B38" s="55"/>
      <c r="C38" s="54"/>
      <c r="D38" s="57"/>
      <c r="E38" s="58"/>
      <c r="F38" s="58"/>
      <c r="G38" s="158"/>
      <c r="H38" s="158"/>
      <c r="I38" s="158"/>
      <c r="J38" s="158"/>
      <c r="K38" s="158"/>
      <c r="L38" s="167"/>
      <c r="M38" s="167"/>
      <c r="N38" s="167"/>
      <c r="O38" s="167"/>
      <c r="P38" s="167"/>
      <c r="Q38" s="167"/>
      <c r="R38" s="167"/>
      <c r="S38" s="167"/>
      <c r="T38" s="60"/>
      <c r="U38" s="164"/>
      <c r="V38" s="164"/>
      <c r="W38" s="164"/>
      <c r="X38" s="164"/>
      <c r="Y38" s="164"/>
      <c r="Z38" s="164"/>
      <c r="AA38" s="165"/>
      <c r="AB38" s="165"/>
      <c r="AC38" s="165"/>
      <c r="AD38" s="165"/>
      <c r="AE38" s="165"/>
      <c r="AF38" s="165"/>
      <c r="AG38" s="36" t="e">
        <f t="shared" si="3"/>
        <v>#DIV/0!</v>
      </c>
      <c r="AH38" s="59" t="e">
        <f t="shared" si="4"/>
        <v>#DIV/0!</v>
      </c>
      <c r="AI38" s="65" t="e">
        <f t="shared" si="5"/>
        <v>#DIV/0!</v>
      </c>
      <c r="AJ38" s="105" t="e">
        <f t="shared" si="6"/>
        <v>#DIV/0!</v>
      </c>
      <c r="AK38" s="36" t="e">
        <f t="shared" si="7"/>
        <v>#DIV/0!</v>
      </c>
      <c r="AL38" s="22">
        <f t="shared" si="8"/>
        <v>0</v>
      </c>
      <c r="AM38" s="22">
        <f t="shared" si="9"/>
        <v>0</v>
      </c>
      <c r="AN38" s="22">
        <f t="shared" si="10"/>
        <v>0</v>
      </c>
      <c r="AO38" s="22">
        <f t="shared" si="11"/>
        <v>0</v>
      </c>
      <c r="AP38" s="23" t="e">
        <f t="shared" si="12"/>
        <v>#DIV/0!</v>
      </c>
      <c r="AR38" s="20">
        <f t="shared" si="14"/>
        <v>0</v>
      </c>
    </row>
    <row r="39" spans="1:44" s="5" customFormat="1" ht="18.75" hidden="1" x14ac:dyDescent="0.3">
      <c r="A39" s="52">
        <v>11</v>
      </c>
      <c r="B39" s="55"/>
      <c r="C39" s="54"/>
      <c r="D39" s="57"/>
      <c r="E39" s="58"/>
      <c r="F39" s="58"/>
      <c r="G39" s="158"/>
      <c r="H39" s="158"/>
      <c r="I39" s="158"/>
      <c r="J39" s="158"/>
      <c r="K39" s="158"/>
      <c r="L39" s="167"/>
      <c r="M39" s="169"/>
      <c r="N39" s="169"/>
      <c r="O39" s="169"/>
      <c r="P39" s="169"/>
      <c r="Q39" s="169"/>
      <c r="R39" s="169"/>
      <c r="S39" s="60"/>
      <c r="T39" s="60"/>
      <c r="U39" s="164"/>
      <c r="V39" s="164"/>
      <c r="W39" s="164"/>
      <c r="X39" s="164"/>
      <c r="Y39" s="164"/>
      <c r="Z39" s="163"/>
      <c r="AA39" s="165"/>
      <c r="AB39" s="165"/>
      <c r="AC39" s="165"/>
      <c r="AD39" s="165"/>
      <c r="AE39" s="165"/>
      <c r="AF39" s="165"/>
      <c r="AG39" s="36" t="e">
        <f t="shared" si="3"/>
        <v>#DIV/0!</v>
      </c>
      <c r="AH39" s="59" t="e">
        <f t="shared" si="4"/>
        <v>#DIV/0!</v>
      </c>
      <c r="AI39" s="65" t="e">
        <f t="shared" si="5"/>
        <v>#DIV/0!</v>
      </c>
      <c r="AJ39" s="105" t="e">
        <f t="shared" si="6"/>
        <v>#DIV/0!</v>
      </c>
      <c r="AK39" s="36" t="e">
        <f t="shared" si="7"/>
        <v>#DIV/0!</v>
      </c>
      <c r="AL39" s="22">
        <f t="shared" si="8"/>
        <v>0</v>
      </c>
      <c r="AM39" s="22">
        <f t="shared" si="9"/>
        <v>0</v>
      </c>
      <c r="AN39" s="22">
        <f t="shared" si="10"/>
        <v>0</v>
      </c>
      <c r="AO39" s="22">
        <f t="shared" si="11"/>
        <v>0</v>
      </c>
      <c r="AP39" s="23" t="e">
        <f t="shared" si="12"/>
        <v>#DIV/0!</v>
      </c>
      <c r="AR39" s="20">
        <f t="shared" si="14"/>
        <v>0</v>
      </c>
    </row>
    <row r="40" spans="1:44" s="5" customFormat="1" ht="18.75" hidden="1" x14ac:dyDescent="0.3">
      <c r="A40" s="52">
        <v>12</v>
      </c>
      <c r="B40" s="168"/>
      <c r="C40" s="54"/>
      <c r="D40" s="57"/>
      <c r="E40" s="58"/>
      <c r="F40" s="58"/>
      <c r="G40" s="158"/>
      <c r="H40" s="158"/>
      <c r="I40" s="158"/>
      <c r="J40" s="158"/>
      <c r="K40" s="158"/>
      <c r="L40" s="167"/>
      <c r="M40" s="167"/>
      <c r="N40" s="167"/>
      <c r="O40" s="167"/>
      <c r="P40" s="167"/>
      <c r="Q40" s="167"/>
      <c r="R40" s="167"/>
      <c r="S40" s="167"/>
      <c r="T40" s="60"/>
      <c r="U40" s="164"/>
      <c r="V40" s="163"/>
      <c r="W40" s="164"/>
      <c r="X40" s="163"/>
      <c r="Y40" s="163"/>
      <c r="Z40" s="163"/>
      <c r="AA40" s="165"/>
      <c r="AB40" s="165"/>
      <c r="AC40" s="166"/>
      <c r="AD40" s="165"/>
      <c r="AE40" s="165"/>
      <c r="AF40" s="166"/>
      <c r="AG40" s="36" t="e">
        <f t="shared" si="3"/>
        <v>#DIV/0!</v>
      </c>
      <c r="AH40" s="59" t="e">
        <f t="shared" si="4"/>
        <v>#DIV/0!</v>
      </c>
      <c r="AI40" s="65" t="e">
        <f t="shared" si="5"/>
        <v>#DIV/0!</v>
      </c>
      <c r="AJ40" s="105" t="e">
        <f t="shared" si="6"/>
        <v>#DIV/0!</v>
      </c>
      <c r="AK40" s="36" t="e">
        <f t="shared" si="7"/>
        <v>#DIV/0!</v>
      </c>
      <c r="AL40" s="22">
        <f t="shared" si="8"/>
        <v>0</v>
      </c>
      <c r="AM40" s="22">
        <f t="shared" si="9"/>
        <v>0</v>
      </c>
      <c r="AN40" s="22">
        <f t="shared" si="10"/>
        <v>0</v>
      </c>
      <c r="AO40" s="22">
        <f t="shared" si="11"/>
        <v>0</v>
      </c>
      <c r="AP40" s="23" t="e">
        <f t="shared" si="12"/>
        <v>#DIV/0!</v>
      </c>
      <c r="AR40" s="20">
        <f t="shared" si="14"/>
        <v>0</v>
      </c>
    </row>
    <row r="41" spans="1:44" s="5" customFormat="1" ht="18.75" hidden="1" x14ac:dyDescent="0.3">
      <c r="A41" s="52">
        <v>13</v>
      </c>
      <c r="B41" s="55"/>
      <c r="C41" s="54"/>
      <c r="D41" s="57"/>
      <c r="E41" s="58"/>
      <c r="F41" s="58"/>
      <c r="G41" s="158"/>
      <c r="H41" s="158"/>
      <c r="I41" s="158"/>
      <c r="J41" s="158"/>
      <c r="K41" s="158"/>
      <c r="L41" s="167"/>
      <c r="M41" s="167"/>
      <c r="N41" s="167"/>
      <c r="O41" s="167"/>
      <c r="P41" s="167"/>
      <c r="Q41" s="167"/>
      <c r="R41" s="167"/>
      <c r="S41" s="167"/>
      <c r="T41" s="60"/>
      <c r="U41" s="164"/>
      <c r="V41" s="164"/>
      <c r="W41" s="164"/>
      <c r="X41" s="164"/>
      <c r="Y41" s="164"/>
      <c r="Z41" s="164"/>
      <c r="AA41" s="165"/>
      <c r="AB41" s="165"/>
      <c r="AC41" s="165"/>
      <c r="AD41" s="165"/>
      <c r="AE41" s="165"/>
      <c r="AF41" s="165"/>
      <c r="AG41" s="36" t="e">
        <f t="shared" si="3"/>
        <v>#DIV/0!</v>
      </c>
      <c r="AH41" s="59" t="e">
        <f t="shared" si="4"/>
        <v>#DIV/0!</v>
      </c>
      <c r="AI41" s="65" t="e">
        <f t="shared" si="5"/>
        <v>#DIV/0!</v>
      </c>
      <c r="AJ41" s="105" t="e">
        <f t="shared" si="6"/>
        <v>#DIV/0!</v>
      </c>
      <c r="AK41" s="36" t="e">
        <f t="shared" si="7"/>
        <v>#DIV/0!</v>
      </c>
      <c r="AL41" s="22">
        <f t="shared" si="8"/>
        <v>0</v>
      </c>
      <c r="AM41" s="22">
        <f t="shared" si="9"/>
        <v>0</v>
      </c>
      <c r="AN41" s="22">
        <f t="shared" si="10"/>
        <v>0</v>
      </c>
      <c r="AO41" s="22">
        <f t="shared" si="11"/>
        <v>0</v>
      </c>
      <c r="AP41" s="23" t="e">
        <f t="shared" si="12"/>
        <v>#DIV/0!</v>
      </c>
      <c r="AR41" s="20">
        <f t="shared" si="14"/>
        <v>0</v>
      </c>
    </row>
    <row r="42" spans="1:44" s="5" customFormat="1" ht="18.75" hidden="1" x14ac:dyDescent="0.3">
      <c r="A42" s="52">
        <v>14</v>
      </c>
      <c r="B42" s="55"/>
      <c r="C42" s="54"/>
      <c r="D42" s="57"/>
      <c r="E42" s="58"/>
      <c r="F42" s="58"/>
      <c r="G42" s="158"/>
      <c r="H42" s="158"/>
      <c r="I42" s="158"/>
      <c r="J42" s="158"/>
      <c r="K42" s="158"/>
      <c r="L42" s="167"/>
      <c r="M42" s="169"/>
      <c r="N42" s="169"/>
      <c r="O42" s="169"/>
      <c r="P42" s="169"/>
      <c r="Q42" s="169"/>
      <c r="R42" s="169"/>
      <c r="S42" s="60"/>
      <c r="T42" s="60"/>
      <c r="U42" s="164"/>
      <c r="V42" s="164"/>
      <c r="W42" s="164"/>
      <c r="X42" s="164"/>
      <c r="Y42" s="164"/>
      <c r="Z42" s="163"/>
      <c r="AA42" s="165"/>
      <c r="AB42" s="165"/>
      <c r="AC42" s="165"/>
      <c r="AD42" s="165"/>
      <c r="AE42" s="165"/>
      <c r="AF42" s="165"/>
      <c r="AG42" s="36" t="e">
        <f t="shared" si="3"/>
        <v>#DIV/0!</v>
      </c>
      <c r="AH42" s="59" t="e">
        <f t="shared" si="4"/>
        <v>#DIV/0!</v>
      </c>
      <c r="AI42" s="65" t="e">
        <f t="shared" si="5"/>
        <v>#DIV/0!</v>
      </c>
      <c r="AJ42" s="105" t="e">
        <f t="shared" si="6"/>
        <v>#DIV/0!</v>
      </c>
      <c r="AK42" s="36" t="e">
        <f t="shared" si="7"/>
        <v>#DIV/0!</v>
      </c>
      <c r="AL42" s="22">
        <f t="shared" si="8"/>
        <v>0</v>
      </c>
      <c r="AM42" s="22">
        <f t="shared" si="9"/>
        <v>0</v>
      </c>
      <c r="AN42" s="22">
        <f t="shared" si="10"/>
        <v>0</v>
      </c>
      <c r="AO42" s="22">
        <f t="shared" si="11"/>
        <v>0</v>
      </c>
      <c r="AP42" s="23" t="e">
        <f t="shared" si="12"/>
        <v>#DIV/0!</v>
      </c>
      <c r="AR42" s="20">
        <f t="shared" si="14"/>
        <v>0</v>
      </c>
    </row>
    <row r="43" spans="1:44" s="5" customFormat="1" ht="18.75" hidden="1" x14ac:dyDescent="0.3">
      <c r="A43" s="52">
        <v>15</v>
      </c>
      <c r="B43" s="55"/>
      <c r="C43" s="54"/>
      <c r="D43" s="57"/>
      <c r="E43" s="58"/>
      <c r="F43" s="58"/>
      <c r="G43" s="158"/>
      <c r="H43" s="158"/>
      <c r="I43" s="158"/>
      <c r="J43" s="158"/>
      <c r="K43" s="158"/>
      <c r="L43" s="167"/>
      <c r="M43" s="169"/>
      <c r="N43" s="169"/>
      <c r="O43" s="169"/>
      <c r="P43" s="169"/>
      <c r="Q43" s="169"/>
      <c r="R43" s="169"/>
      <c r="S43" s="60"/>
      <c r="T43" s="60"/>
      <c r="U43" s="164"/>
      <c r="V43" s="164"/>
      <c r="W43" s="164"/>
      <c r="X43" s="164"/>
      <c r="Y43" s="164"/>
      <c r="Z43" s="163"/>
      <c r="AA43" s="165"/>
      <c r="AB43" s="165"/>
      <c r="AC43" s="165"/>
      <c r="AD43" s="165"/>
      <c r="AE43" s="165"/>
      <c r="AF43" s="165"/>
      <c r="AG43" s="36" t="e">
        <f t="shared" si="3"/>
        <v>#DIV/0!</v>
      </c>
      <c r="AH43" s="59" t="e">
        <f t="shared" si="4"/>
        <v>#DIV/0!</v>
      </c>
      <c r="AI43" s="65" t="e">
        <f t="shared" si="5"/>
        <v>#DIV/0!</v>
      </c>
      <c r="AJ43" s="105" t="e">
        <f t="shared" si="6"/>
        <v>#DIV/0!</v>
      </c>
      <c r="AK43" s="36" t="e">
        <f t="shared" si="7"/>
        <v>#DIV/0!</v>
      </c>
      <c r="AL43" s="22">
        <f t="shared" si="8"/>
        <v>0</v>
      </c>
      <c r="AM43" s="22">
        <f t="shared" si="9"/>
        <v>0</v>
      </c>
      <c r="AN43" s="22">
        <f t="shared" si="10"/>
        <v>0</v>
      </c>
      <c r="AO43" s="22">
        <f t="shared" si="11"/>
        <v>0</v>
      </c>
      <c r="AP43" s="23" t="e">
        <f t="shared" si="12"/>
        <v>#DIV/0!</v>
      </c>
      <c r="AR43" s="20">
        <f t="shared" si="14"/>
        <v>0</v>
      </c>
    </row>
    <row r="44" spans="1:44" s="5" customFormat="1" ht="18.75" hidden="1" x14ac:dyDescent="0.3">
      <c r="A44" s="52">
        <v>16</v>
      </c>
      <c r="B44" s="55"/>
      <c r="C44" s="54"/>
      <c r="D44" s="57"/>
      <c r="E44" s="58"/>
      <c r="F44" s="58"/>
      <c r="G44" s="158"/>
      <c r="H44" s="158"/>
      <c r="I44" s="158"/>
      <c r="J44" s="158"/>
      <c r="K44" s="158"/>
      <c r="L44" s="167"/>
      <c r="M44" s="169"/>
      <c r="N44" s="169"/>
      <c r="O44" s="169"/>
      <c r="P44" s="169"/>
      <c r="Q44" s="169"/>
      <c r="R44" s="169"/>
      <c r="S44" s="60"/>
      <c r="T44" s="60"/>
      <c r="U44" s="164"/>
      <c r="V44" s="164"/>
      <c r="W44" s="164"/>
      <c r="X44" s="164"/>
      <c r="Y44" s="164"/>
      <c r="Z44" s="163"/>
      <c r="AA44" s="165"/>
      <c r="AB44" s="165"/>
      <c r="AC44" s="165"/>
      <c r="AD44" s="165"/>
      <c r="AE44" s="165"/>
      <c r="AF44" s="165"/>
      <c r="AG44" s="36" t="e">
        <f t="shared" si="3"/>
        <v>#DIV/0!</v>
      </c>
      <c r="AH44" s="59" t="e">
        <f t="shared" si="4"/>
        <v>#DIV/0!</v>
      </c>
      <c r="AI44" s="65" t="e">
        <f t="shared" si="5"/>
        <v>#DIV/0!</v>
      </c>
      <c r="AJ44" s="105" t="e">
        <f t="shared" si="6"/>
        <v>#DIV/0!</v>
      </c>
      <c r="AK44" s="36" t="e">
        <f t="shared" si="7"/>
        <v>#DIV/0!</v>
      </c>
      <c r="AL44" s="22">
        <f t="shared" si="8"/>
        <v>0</v>
      </c>
      <c r="AM44" s="22">
        <f t="shared" si="9"/>
        <v>0</v>
      </c>
      <c r="AN44" s="22">
        <f t="shared" si="10"/>
        <v>0</v>
      </c>
      <c r="AO44" s="22">
        <f t="shared" si="11"/>
        <v>0</v>
      </c>
      <c r="AP44" s="23" t="e">
        <f t="shared" si="12"/>
        <v>#DIV/0!</v>
      </c>
      <c r="AR44" s="20">
        <f t="shared" si="14"/>
        <v>0</v>
      </c>
    </row>
    <row r="45" spans="1:44" s="5" customFormat="1" ht="18.75" hidden="1" x14ac:dyDescent="0.3">
      <c r="A45" s="52">
        <v>17</v>
      </c>
      <c r="B45" s="55"/>
      <c r="C45" s="54"/>
      <c r="D45" s="57"/>
      <c r="E45" s="58"/>
      <c r="F45" s="58"/>
      <c r="G45" s="158"/>
      <c r="H45" s="158"/>
      <c r="I45" s="158"/>
      <c r="J45" s="158"/>
      <c r="K45" s="158"/>
      <c r="L45" s="167"/>
      <c r="M45" s="167"/>
      <c r="N45" s="167"/>
      <c r="O45" s="167"/>
      <c r="P45" s="167"/>
      <c r="Q45" s="167"/>
      <c r="R45" s="167"/>
      <c r="S45" s="167"/>
      <c r="T45" s="60"/>
      <c r="U45" s="164"/>
      <c r="V45" s="164"/>
      <c r="W45" s="164"/>
      <c r="X45" s="164"/>
      <c r="Y45" s="164"/>
      <c r="Z45" s="164"/>
      <c r="AA45" s="165"/>
      <c r="AB45" s="165"/>
      <c r="AC45" s="165"/>
      <c r="AD45" s="165"/>
      <c r="AE45" s="165"/>
      <c r="AF45" s="165"/>
      <c r="AG45" s="36" t="e">
        <f t="shared" si="3"/>
        <v>#DIV/0!</v>
      </c>
      <c r="AH45" s="59" t="e">
        <f t="shared" si="4"/>
        <v>#DIV/0!</v>
      </c>
      <c r="AI45" s="65" t="e">
        <f t="shared" si="5"/>
        <v>#DIV/0!</v>
      </c>
      <c r="AJ45" s="105" t="e">
        <f t="shared" si="6"/>
        <v>#DIV/0!</v>
      </c>
      <c r="AK45" s="36" t="e">
        <f t="shared" si="7"/>
        <v>#DIV/0!</v>
      </c>
      <c r="AL45" s="22">
        <f t="shared" si="8"/>
        <v>0</v>
      </c>
      <c r="AM45" s="22">
        <f t="shared" si="9"/>
        <v>0</v>
      </c>
      <c r="AN45" s="22">
        <f t="shared" si="10"/>
        <v>0</v>
      </c>
      <c r="AO45" s="22">
        <f t="shared" si="11"/>
        <v>0</v>
      </c>
      <c r="AP45" s="23" t="e">
        <f t="shared" si="12"/>
        <v>#DIV/0!</v>
      </c>
      <c r="AR45" s="20">
        <f t="shared" si="14"/>
        <v>0</v>
      </c>
    </row>
    <row r="46" spans="1:44" s="5" customFormat="1" ht="18.75" hidden="1" x14ac:dyDescent="0.3">
      <c r="A46" s="52">
        <v>18</v>
      </c>
      <c r="B46" s="56"/>
      <c r="C46" s="54"/>
      <c r="D46" s="57"/>
      <c r="E46" s="58"/>
      <c r="F46" s="58"/>
      <c r="G46" s="158"/>
      <c r="H46" s="158"/>
      <c r="I46" s="158"/>
      <c r="J46" s="158"/>
      <c r="K46" s="158"/>
      <c r="L46" s="167"/>
      <c r="M46" s="167"/>
      <c r="N46" s="167"/>
      <c r="O46" s="167"/>
      <c r="P46" s="167"/>
      <c r="Q46" s="167"/>
      <c r="R46" s="167"/>
      <c r="S46" s="60"/>
      <c r="T46" s="60"/>
      <c r="U46" s="163"/>
      <c r="V46" s="163"/>
      <c r="W46" s="163"/>
      <c r="X46" s="163"/>
      <c r="Y46" s="163"/>
      <c r="Z46" s="164"/>
      <c r="AA46" s="165"/>
      <c r="AB46" s="165"/>
      <c r="AC46" s="166"/>
      <c r="AD46" s="165"/>
      <c r="AE46" s="166"/>
      <c r="AF46" s="166"/>
      <c r="AG46" s="36" t="e">
        <f t="shared" si="3"/>
        <v>#DIV/0!</v>
      </c>
      <c r="AH46" s="59" t="e">
        <f t="shared" si="4"/>
        <v>#DIV/0!</v>
      </c>
      <c r="AI46" s="65" t="e">
        <f t="shared" si="5"/>
        <v>#DIV/0!</v>
      </c>
      <c r="AJ46" s="105" t="e">
        <f t="shared" si="6"/>
        <v>#DIV/0!</v>
      </c>
      <c r="AK46" s="36" t="e">
        <f t="shared" si="7"/>
        <v>#DIV/0!</v>
      </c>
      <c r="AL46" s="22">
        <f t="shared" si="8"/>
        <v>0</v>
      </c>
      <c r="AM46" s="22">
        <f t="shared" si="9"/>
        <v>0</v>
      </c>
      <c r="AN46" s="22">
        <f t="shared" si="10"/>
        <v>0</v>
      </c>
      <c r="AO46" s="22">
        <f t="shared" si="11"/>
        <v>0</v>
      </c>
      <c r="AP46" s="23" t="e">
        <f t="shared" si="12"/>
        <v>#DIV/0!</v>
      </c>
      <c r="AR46" s="20">
        <f t="shared" si="14"/>
        <v>0</v>
      </c>
    </row>
    <row r="47" spans="1:44" s="5" customFormat="1" ht="18.75" hidden="1" x14ac:dyDescent="0.3">
      <c r="A47" s="52">
        <v>19</v>
      </c>
      <c r="B47" s="55"/>
      <c r="C47" s="54"/>
      <c r="D47" s="57"/>
      <c r="E47" s="58"/>
      <c r="F47" s="58"/>
      <c r="G47" s="158"/>
      <c r="H47" s="158"/>
      <c r="I47" s="158"/>
      <c r="J47" s="158"/>
      <c r="K47" s="158"/>
      <c r="L47" s="167"/>
      <c r="M47" s="167"/>
      <c r="N47" s="167"/>
      <c r="O47" s="167"/>
      <c r="P47" s="167"/>
      <c r="Q47" s="167"/>
      <c r="R47" s="167"/>
      <c r="S47" s="60"/>
      <c r="T47" s="60"/>
      <c r="U47" s="164"/>
      <c r="V47" s="164"/>
      <c r="W47" s="164"/>
      <c r="X47" s="164"/>
      <c r="Y47" s="164"/>
      <c r="Z47" s="164"/>
      <c r="AA47" s="165"/>
      <c r="AB47" s="165"/>
      <c r="AC47" s="165"/>
      <c r="AD47" s="165"/>
      <c r="AE47" s="165"/>
      <c r="AF47" s="165"/>
      <c r="AG47" s="36" t="e">
        <f t="shared" si="3"/>
        <v>#DIV/0!</v>
      </c>
      <c r="AH47" s="59" t="e">
        <f t="shared" si="4"/>
        <v>#DIV/0!</v>
      </c>
      <c r="AI47" s="65" t="e">
        <f t="shared" si="5"/>
        <v>#DIV/0!</v>
      </c>
      <c r="AJ47" s="105" t="e">
        <f t="shared" si="6"/>
        <v>#DIV/0!</v>
      </c>
      <c r="AK47" s="36" t="e">
        <f t="shared" si="7"/>
        <v>#DIV/0!</v>
      </c>
      <c r="AL47" s="22">
        <f t="shared" si="8"/>
        <v>0</v>
      </c>
      <c r="AM47" s="22">
        <f t="shared" si="9"/>
        <v>0</v>
      </c>
      <c r="AN47" s="22">
        <f t="shared" si="10"/>
        <v>0</v>
      </c>
      <c r="AO47" s="22">
        <f t="shared" si="11"/>
        <v>0</v>
      </c>
      <c r="AP47" s="23" t="e">
        <f t="shared" si="12"/>
        <v>#DIV/0!</v>
      </c>
      <c r="AR47" s="20">
        <f t="shared" si="14"/>
        <v>0</v>
      </c>
    </row>
    <row r="48" spans="1:44" s="5" customFormat="1" ht="18.75" hidden="1" x14ac:dyDescent="0.3">
      <c r="A48" s="52">
        <v>20</v>
      </c>
      <c r="B48" s="55"/>
      <c r="C48" s="54"/>
      <c r="D48" s="57"/>
      <c r="E48" s="58"/>
      <c r="F48" s="58"/>
      <c r="G48" s="158"/>
      <c r="H48" s="158"/>
      <c r="I48" s="158"/>
      <c r="J48" s="158"/>
      <c r="K48" s="158"/>
      <c r="L48" s="167"/>
      <c r="M48" s="167"/>
      <c r="N48" s="167"/>
      <c r="O48" s="167"/>
      <c r="P48" s="167"/>
      <c r="Q48" s="167"/>
      <c r="R48" s="167"/>
      <c r="S48" s="60"/>
      <c r="T48" s="60"/>
      <c r="U48" s="164"/>
      <c r="V48" s="164"/>
      <c r="W48" s="164"/>
      <c r="X48" s="164"/>
      <c r="Y48" s="164"/>
      <c r="Z48" s="164"/>
      <c r="AA48" s="165"/>
      <c r="AB48" s="165"/>
      <c r="AC48" s="165"/>
      <c r="AD48" s="165"/>
      <c r="AE48" s="165"/>
      <c r="AF48" s="165"/>
      <c r="AG48" s="36" t="e">
        <f t="shared" si="3"/>
        <v>#DIV/0!</v>
      </c>
      <c r="AH48" s="59" t="e">
        <f t="shared" si="4"/>
        <v>#DIV/0!</v>
      </c>
      <c r="AI48" s="65" t="e">
        <f t="shared" si="5"/>
        <v>#DIV/0!</v>
      </c>
      <c r="AJ48" s="105" t="e">
        <f t="shared" si="6"/>
        <v>#DIV/0!</v>
      </c>
      <c r="AK48" s="36" t="e">
        <f t="shared" si="7"/>
        <v>#DIV/0!</v>
      </c>
      <c r="AL48" s="22">
        <f t="shared" si="8"/>
        <v>0</v>
      </c>
      <c r="AM48" s="22">
        <f t="shared" si="9"/>
        <v>0</v>
      </c>
      <c r="AN48" s="22">
        <f t="shared" si="10"/>
        <v>0</v>
      </c>
      <c r="AO48" s="22">
        <f t="shared" si="11"/>
        <v>0</v>
      </c>
      <c r="AP48" s="23" t="e">
        <f t="shared" si="12"/>
        <v>#DIV/0!</v>
      </c>
      <c r="AR48" s="20">
        <f t="shared" si="14"/>
        <v>0</v>
      </c>
    </row>
    <row r="49" spans="1:52" s="5" customFormat="1" ht="18.75" hidden="1" x14ac:dyDescent="0.3">
      <c r="A49" s="52">
        <v>21</v>
      </c>
      <c r="B49" s="55"/>
      <c r="C49" s="54"/>
      <c r="D49" s="57"/>
      <c r="E49" s="58"/>
      <c r="F49" s="58"/>
      <c r="G49" s="158"/>
      <c r="H49" s="158"/>
      <c r="I49" s="158"/>
      <c r="J49" s="158"/>
      <c r="K49" s="158"/>
      <c r="L49" s="167"/>
      <c r="M49" s="167"/>
      <c r="N49" s="167"/>
      <c r="O49" s="167"/>
      <c r="P49" s="167"/>
      <c r="Q49" s="167"/>
      <c r="R49" s="167"/>
      <c r="S49" s="60"/>
      <c r="T49" s="60"/>
      <c r="U49" s="164"/>
      <c r="V49" s="164"/>
      <c r="W49" s="164"/>
      <c r="X49" s="164"/>
      <c r="Y49" s="164"/>
      <c r="Z49" s="164"/>
      <c r="AA49" s="165"/>
      <c r="AB49" s="165"/>
      <c r="AC49" s="166"/>
      <c r="AD49" s="165"/>
      <c r="AE49" s="165"/>
      <c r="AF49" s="165"/>
      <c r="AG49" s="36" t="e">
        <f t="shared" si="3"/>
        <v>#DIV/0!</v>
      </c>
      <c r="AH49" s="59" t="e">
        <f t="shared" si="4"/>
        <v>#DIV/0!</v>
      </c>
      <c r="AI49" s="65" t="e">
        <f t="shared" si="5"/>
        <v>#DIV/0!</v>
      </c>
      <c r="AJ49" s="105" t="e">
        <f t="shared" si="6"/>
        <v>#DIV/0!</v>
      </c>
      <c r="AK49" s="36" t="e">
        <f t="shared" si="7"/>
        <v>#DIV/0!</v>
      </c>
      <c r="AL49" s="22">
        <f t="shared" si="8"/>
        <v>0</v>
      </c>
      <c r="AM49" s="22">
        <f t="shared" si="9"/>
        <v>0</v>
      </c>
      <c r="AN49" s="22">
        <f t="shared" si="10"/>
        <v>0</v>
      </c>
      <c r="AO49" s="22">
        <f t="shared" si="11"/>
        <v>0</v>
      </c>
      <c r="AP49" s="23" t="e">
        <f t="shared" si="12"/>
        <v>#DIV/0!</v>
      </c>
      <c r="AR49" s="20">
        <f t="shared" si="14"/>
        <v>0</v>
      </c>
    </row>
    <row r="50" spans="1:52" s="5" customFormat="1" ht="18.75" hidden="1" x14ac:dyDescent="0.3">
      <c r="A50" s="52">
        <v>22</v>
      </c>
      <c r="B50" s="56"/>
      <c r="C50" s="54"/>
      <c r="D50" s="57"/>
      <c r="E50" s="58"/>
      <c r="F50" s="58"/>
      <c r="G50" s="158"/>
      <c r="H50" s="158"/>
      <c r="I50" s="158"/>
      <c r="J50" s="158"/>
      <c r="K50" s="158"/>
      <c r="L50" s="167"/>
      <c r="M50" s="167"/>
      <c r="N50" s="167"/>
      <c r="O50" s="167"/>
      <c r="P50" s="167"/>
      <c r="Q50" s="167"/>
      <c r="R50" s="167"/>
      <c r="S50" s="60"/>
      <c r="T50" s="60"/>
      <c r="U50" s="164"/>
      <c r="V50" s="164"/>
      <c r="W50" s="164"/>
      <c r="X50" s="164"/>
      <c r="Y50" s="163"/>
      <c r="Z50" s="163"/>
      <c r="AA50" s="165"/>
      <c r="AB50" s="165"/>
      <c r="AC50" s="165"/>
      <c r="AD50" s="165"/>
      <c r="AE50" s="165"/>
      <c r="AF50" s="165"/>
      <c r="AG50" s="36" t="e">
        <f t="shared" si="3"/>
        <v>#DIV/0!</v>
      </c>
      <c r="AH50" s="59" t="e">
        <f t="shared" si="4"/>
        <v>#DIV/0!</v>
      </c>
      <c r="AI50" s="65" t="e">
        <f t="shared" si="5"/>
        <v>#DIV/0!</v>
      </c>
      <c r="AJ50" s="105" t="e">
        <f t="shared" si="6"/>
        <v>#DIV/0!</v>
      </c>
      <c r="AK50" s="36" t="e">
        <f t="shared" si="7"/>
        <v>#DIV/0!</v>
      </c>
      <c r="AL50" s="22">
        <f t="shared" si="8"/>
        <v>0</v>
      </c>
      <c r="AM50" s="22">
        <f t="shared" si="9"/>
        <v>0</v>
      </c>
      <c r="AN50" s="22">
        <f t="shared" si="10"/>
        <v>0</v>
      </c>
      <c r="AO50" s="22">
        <f t="shared" si="11"/>
        <v>0</v>
      </c>
      <c r="AP50" s="23" t="e">
        <f t="shared" si="12"/>
        <v>#DIV/0!</v>
      </c>
      <c r="AR50" s="20">
        <f t="shared" si="14"/>
        <v>0</v>
      </c>
    </row>
    <row r="51" spans="1:52" s="5" customFormat="1" ht="18.75" hidden="1" x14ac:dyDescent="0.3">
      <c r="A51" s="52">
        <v>23</v>
      </c>
      <c r="B51" s="55"/>
      <c r="C51" s="54"/>
      <c r="D51" s="57"/>
      <c r="E51" s="58"/>
      <c r="F51" s="58"/>
      <c r="G51" s="158"/>
      <c r="H51" s="158"/>
      <c r="I51" s="158"/>
      <c r="J51" s="158"/>
      <c r="K51" s="158"/>
      <c r="L51" s="167"/>
      <c r="M51" s="167"/>
      <c r="N51" s="167"/>
      <c r="O51" s="167"/>
      <c r="P51" s="167"/>
      <c r="Q51" s="167"/>
      <c r="R51" s="167"/>
      <c r="S51" s="60"/>
      <c r="T51" s="60"/>
      <c r="U51" s="164"/>
      <c r="V51" s="164"/>
      <c r="W51" s="164"/>
      <c r="X51" s="164"/>
      <c r="Y51" s="164"/>
      <c r="Z51" s="164"/>
      <c r="AA51" s="165"/>
      <c r="AB51" s="165"/>
      <c r="AC51" s="165"/>
      <c r="AD51" s="165"/>
      <c r="AE51" s="165"/>
      <c r="AF51" s="165"/>
      <c r="AG51" s="36" t="e">
        <f t="shared" si="3"/>
        <v>#DIV/0!</v>
      </c>
      <c r="AH51" s="59" t="e">
        <f t="shared" si="4"/>
        <v>#DIV/0!</v>
      </c>
      <c r="AI51" s="65" t="e">
        <f t="shared" si="5"/>
        <v>#DIV/0!</v>
      </c>
      <c r="AJ51" s="105" t="e">
        <f t="shared" si="6"/>
        <v>#DIV/0!</v>
      </c>
      <c r="AK51" s="36" t="e">
        <f t="shared" si="7"/>
        <v>#DIV/0!</v>
      </c>
      <c r="AL51" s="22">
        <f t="shared" si="8"/>
        <v>0</v>
      </c>
      <c r="AM51" s="22">
        <f t="shared" si="9"/>
        <v>0</v>
      </c>
      <c r="AN51" s="22">
        <f t="shared" si="10"/>
        <v>0</v>
      </c>
      <c r="AO51" s="22">
        <f t="shared" si="11"/>
        <v>0</v>
      </c>
      <c r="AP51" s="23" t="e">
        <f t="shared" si="12"/>
        <v>#DIV/0!</v>
      </c>
      <c r="AR51" s="20">
        <f t="shared" si="14"/>
        <v>0</v>
      </c>
    </row>
    <row r="52" spans="1:52" s="5" customFormat="1" ht="18.75" hidden="1" x14ac:dyDescent="0.3">
      <c r="A52" s="52">
        <v>24</v>
      </c>
      <c r="B52" s="55"/>
      <c r="C52" s="54"/>
      <c r="D52" s="57"/>
      <c r="E52" s="58"/>
      <c r="F52" s="58"/>
      <c r="G52" s="158"/>
      <c r="H52" s="158"/>
      <c r="I52" s="158"/>
      <c r="J52" s="158"/>
      <c r="K52" s="158"/>
      <c r="L52" s="167"/>
      <c r="M52" s="167"/>
      <c r="N52" s="167"/>
      <c r="O52" s="167"/>
      <c r="P52" s="167"/>
      <c r="Q52" s="167"/>
      <c r="R52" s="167"/>
      <c r="S52" s="60"/>
      <c r="T52" s="60"/>
      <c r="U52" s="164"/>
      <c r="V52" s="163"/>
      <c r="W52" s="164"/>
      <c r="X52" s="164"/>
      <c r="Y52" s="163"/>
      <c r="Z52" s="164"/>
      <c r="AA52" s="165"/>
      <c r="AB52" s="165"/>
      <c r="AC52" s="166"/>
      <c r="AD52" s="165"/>
      <c r="AE52" s="165"/>
      <c r="AF52" s="166"/>
      <c r="AG52" s="36" t="e">
        <f t="shared" si="3"/>
        <v>#DIV/0!</v>
      </c>
      <c r="AH52" s="59" t="e">
        <f t="shared" si="4"/>
        <v>#DIV/0!</v>
      </c>
      <c r="AI52" s="65" t="e">
        <f t="shared" si="5"/>
        <v>#DIV/0!</v>
      </c>
      <c r="AJ52" s="105" t="e">
        <f t="shared" si="6"/>
        <v>#DIV/0!</v>
      </c>
      <c r="AK52" s="36" t="e">
        <f t="shared" si="7"/>
        <v>#DIV/0!</v>
      </c>
      <c r="AL52" s="22">
        <f t="shared" si="8"/>
        <v>0</v>
      </c>
      <c r="AM52" s="22">
        <f t="shared" si="9"/>
        <v>0</v>
      </c>
      <c r="AN52" s="22">
        <f t="shared" si="10"/>
        <v>0</v>
      </c>
      <c r="AO52" s="22">
        <f t="shared" si="11"/>
        <v>0</v>
      </c>
      <c r="AP52" s="23" t="e">
        <f t="shared" si="12"/>
        <v>#DIV/0!</v>
      </c>
      <c r="AR52" s="20">
        <f t="shared" si="14"/>
        <v>0</v>
      </c>
    </row>
    <row r="53" spans="1:52" s="5" customFormat="1" ht="18.75" hidden="1" x14ac:dyDescent="0.3">
      <c r="A53" s="52">
        <v>25</v>
      </c>
      <c r="B53" s="55"/>
      <c r="C53" s="54"/>
      <c r="D53" s="57"/>
      <c r="E53" s="58"/>
      <c r="F53" s="58"/>
      <c r="G53" s="158"/>
      <c r="H53" s="158"/>
      <c r="I53" s="158"/>
      <c r="J53" s="158"/>
      <c r="K53" s="158"/>
      <c r="L53" s="167"/>
      <c r="M53" s="167"/>
      <c r="N53" s="167"/>
      <c r="O53" s="167"/>
      <c r="P53" s="167"/>
      <c r="Q53" s="167"/>
      <c r="R53" s="167"/>
      <c r="S53" s="60"/>
      <c r="T53" s="60"/>
      <c r="U53" s="164"/>
      <c r="V53" s="163"/>
      <c r="W53" s="163"/>
      <c r="X53" s="163"/>
      <c r="Y53" s="163"/>
      <c r="Z53" s="163"/>
      <c r="AA53" s="165"/>
      <c r="AB53" s="165"/>
      <c r="AC53" s="165"/>
      <c r="AD53" s="165"/>
      <c r="AE53" s="165"/>
      <c r="AF53" s="165"/>
      <c r="AG53" s="36" t="e">
        <f t="shared" si="3"/>
        <v>#DIV/0!</v>
      </c>
      <c r="AH53" s="59" t="e">
        <f t="shared" si="4"/>
        <v>#DIV/0!</v>
      </c>
      <c r="AI53" s="65" t="e">
        <f t="shared" si="5"/>
        <v>#DIV/0!</v>
      </c>
      <c r="AJ53" s="105" t="e">
        <f t="shared" si="6"/>
        <v>#DIV/0!</v>
      </c>
      <c r="AK53" s="36" t="e">
        <f t="shared" si="7"/>
        <v>#DIV/0!</v>
      </c>
      <c r="AL53" s="22">
        <f t="shared" si="8"/>
        <v>0</v>
      </c>
      <c r="AM53" s="22">
        <f t="shared" si="9"/>
        <v>0</v>
      </c>
      <c r="AN53" s="22">
        <f t="shared" si="10"/>
        <v>0</v>
      </c>
      <c r="AO53" s="22">
        <f t="shared" si="11"/>
        <v>0</v>
      </c>
      <c r="AP53" s="23" t="e">
        <f t="shared" si="12"/>
        <v>#DIV/0!</v>
      </c>
      <c r="AR53" s="20">
        <f t="shared" si="14"/>
        <v>0</v>
      </c>
    </row>
    <row r="54" spans="1:52" x14ac:dyDescent="0.2">
      <c r="D54" s="1"/>
      <c r="G54" s="5"/>
      <c r="AH54" s="5"/>
      <c r="AI54" s="5"/>
      <c r="AJ54" s="5"/>
      <c r="AK54" s="5"/>
    </row>
    <row r="55" spans="1:52" ht="18.95" customHeight="1" x14ac:dyDescent="0.3">
      <c r="A55" s="30" t="s">
        <v>17</v>
      </c>
      <c r="B55" s="31"/>
      <c r="C55" s="31"/>
      <c r="D55" s="31"/>
      <c r="E55" s="31"/>
      <c r="F55" s="31"/>
      <c r="G55" s="184"/>
      <c r="H55" s="184"/>
      <c r="I55" s="184"/>
      <c r="J55" s="184"/>
      <c r="K55" s="184"/>
      <c r="L55" s="184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184"/>
      <c r="AA55" s="184"/>
      <c r="AB55" s="184"/>
      <c r="AC55" s="184"/>
      <c r="AD55" s="184"/>
      <c r="AE55" s="184"/>
      <c r="AF55" s="184"/>
      <c r="AG55" s="184"/>
      <c r="AH55" s="184"/>
      <c r="AI55" s="184"/>
      <c r="AJ55" s="184" t="s">
        <v>18</v>
      </c>
      <c r="AK55" s="32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</row>
    <row r="56" spans="1:52" s="5" customFormat="1" ht="18.95" customHeight="1" x14ac:dyDescent="0.3">
      <c r="A56" s="33"/>
      <c r="B56" s="34"/>
      <c r="C56" s="34"/>
      <c r="D56" s="34"/>
      <c r="E56" s="34"/>
      <c r="F56" s="34"/>
      <c r="G56" s="183"/>
      <c r="H56" s="183"/>
      <c r="I56" s="183"/>
      <c r="J56" s="183"/>
      <c r="K56" s="183"/>
      <c r="L56" s="183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183"/>
      <c r="AA56" s="183"/>
      <c r="AB56" s="183"/>
      <c r="AC56" s="183"/>
      <c r="AD56" s="183"/>
      <c r="AE56" s="183"/>
      <c r="AF56" s="183"/>
      <c r="AG56" s="183"/>
      <c r="AH56" s="183"/>
      <c r="AI56" s="183"/>
      <c r="AJ56" s="183" t="s">
        <v>19</v>
      </c>
      <c r="AK56" s="35"/>
    </row>
    <row r="57" spans="1:52" s="5" customFormat="1" ht="12.75" customHeight="1" x14ac:dyDescent="0.2">
      <c r="A57" s="1"/>
      <c r="B57" s="1"/>
      <c r="C57" s="2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52" ht="12.75" customHeight="1" x14ac:dyDescent="0.2"/>
    <row r="59" spans="1:52" ht="12.75" customHeight="1" x14ac:dyDescent="0.2"/>
    <row r="60" spans="1:52" s="5" customFormat="1" ht="12.75" customHeight="1" x14ac:dyDescent="0.2">
      <c r="A60" s="1"/>
      <c r="B60" s="1"/>
      <c r="C60" s="2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52" s="5" customFormat="1" ht="12.75" customHeight="1" x14ac:dyDescent="0.2">
      <c r="A61" s="1"/>
      <c r="B61" s="1"/>
      <c r="C61" s="2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2.75" customHeight="1" x14ac:dyDescent="0.2"/>
    <row r="63" spans="1:52" ht="12.75" customHeight="1" x14ac:dyDescent="0.2"/>
    <row r="64" spans="1:52" ht="12.75" customHeight="1" x14ac:dyDescent="0.2"/>
    <row r="65" spans="33:33" ht="12.75" customHeight="1" x14ac:dyDescent="0.2">
      <c r="AG65" s="37"/>
    </row>
    <row r="66" spans="33:33" ht="15.75" x14ac:dyDescent="0.25">
      <c r="AG66" s="20"/>
    </row>
    <row r="67" spans="33:33" ht="12.75" customHeight="1" x14ac:dyDescent="0.2"/>
    <row r="68" spans="33:33" ht="12.75" customHeight="1" x14ac:dyDescent="0.2"/>
  </sheetData>
  <autoFilter ref="B8:AP53">
    <sortState ref="B9:CA54">
      <sortCondition ref="B8:B54"/>
    </sortState>
  </autoFilter>
  <mergeCells count="10">
    <mergeCell ref="AL1:AP4"/>
    <mergeCell ref="E2:K2"/>
    <mergeCell ref="L2:S2"/>
    <mergeCell ref="T2:Z2"/>
    <mergeCell ref="AA2:AF2"/>
    <mergeCell ref="A4:D4"/>
    <mergeCell ref="AG6:AJ6"/>
    <mergeCell ref="E1:S1"/>
    <mergeCell ref="T1:AF1"/>
    <mergeCell ref="AG1:AK4"/>
  </mergeCells>
  <conditionalFormatting sqref="E1 E2:L3">
    <cfRule type="cellIs" dxfId="18" priority="14" stopIfTrue="1" operator="equal">
      <formula>"н/з"</formula>
    </cfRule>
  </conditionalFormatting>
  <conditionalFormatting sqref="H55:L56 Z55:AI56">
    <cfRule type="cellIs" dxfId="17" priority="10" stopIfTrue="1" operator="equal">
      <formula>"н/з"</formula>
    </cfRule>
  </conditionalFormatting>
  <conditionalFormatting sqref="A55:G56 M55:Y56">
    <cfRule type="cellIs" dxfId="16" priority="11" stopIfTrue="1" operator="between">
      <formula>1</formula>
      <formula>3</formula>
    </cfRule>
    <cfRule type="cellIs" dxfId="15" priority="12" stopIfTrue="1" operator="between">
      <formula>10</formula>
      <formula>12</formula>
    </cfRule>
    <cfRule type="cellIs" dxfId="14" priority="13" stopIfTrue="1" operator="between">
      <formula>7</formula>
      <formula>9</formula>
    </cfRule>
  </conditionalFormatting>
  <conditionalFormatting sqref="C5:D6 D8 C8:C53">
    <cfRule type="cellIs" dxfId="13" priority="15" stopIfTrue="1" operator="equal">
      <formula>"К"</formula>
    </cfRule>
  </conditionalFormatting>
  <conditionalFormatting sqref="E9:AA53">
    <cfRule type="cellIs" dxfId="12" priority="8" stopIfTrue="1" operator="equal">
      <formula>0</formula>
    </cfRule>
    <cfRule type="cellIs" dxfId="11" priority="9" stopIfTrue="1" operator="between">
      <formula>1</formula>
      <formula>59</formula>
    </cfRule>
  </conditionalFormatting>
  <conditionalFormatting sqref="AJ55:AJ56">
    <cfRule type="cellIs" dxfId="10" priority="7" stopIfTrue="1" operator="equal">
      <formula>"н/з"</formula>
    </cfRule>
  </conditionalFormatting>
  <conditionalFormatting sqref="AC10:AF10 AB11:AF53 AB9:AF9">
    <cfRule type="cellIs" dxfId="9" priority="4" stopIfTrue="1" operator="between">
      <formula>1</formula>
      <formula>59</formula>
    </cfRule>
    <cfRule type="cellIs" dxfId="8" priority="5" stopIfTrue="1" operator="equal">
      <formula>0</formula>
    </cfRule>
  </conditionalFormatting>
  <conditionalFormatting sqref="AB10">
    <cfRule type="cellIs" dxfId="7" priority="2" stopIfTrue="1" operator="between">
      <formula>1</formula>
      <formula>59</formula>
    </cfRule>
    <cfRule type="cellIs" dxfId="6" priority="3" stopIfTrue="1" operator="equal">
      <formula>0</formula>
    </cfRule>
  </conditionalFormatting>
  <conditionalFormatting sqref="AP9:AP53">
    <cfRule type="cellIs" dxfId="5" priority="1" operator="greaterThan">
      <formula>75</formula>
    </cfRule>
  </conditionalFormatting>
  <dataValidations count="1">
    <dataValidation allowBlank="1" showErrorMessage="1" errorTitle="ВНИМАНИЕ" error="Или &quot;К&quot; или смерть !!!" sqref="C8">
      <formula1>0</formula1>
      <formula2>0</formula2>
    </dataValidation>
  </dataValidations>
  <pageMargins left="1.1812499999999999" right="0.39374999999999999" top="0.39374999999999999" bottom="0.39374999999999999" header="0.51180555555555551" footer="0.51180555555555551"/>
  <pageSetup paperSize="9" scale="56" firstPageNumber="0" orientation="landscape" horizontalDpi="300" verticalDpi="300" r:id="rId1"/>
  <headerFooter alignWithMargins="0"/>
  <colBreaks count="1" manualBreakCount="1">
    <brk id="5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"/>
  <sheetViews>
    <sheetView zoomScale="55" zoomScaleNormal="55" zoomScaleSheetLayoutView="75" workbookViewId="0">
      <selection activeCell="A8" sqref="A8:Y13"/>
    </sheetView>
  </sheetViews>
  <sheetFormatPr defaultRowHeight="12.75" outlineLevelRow="1" x14ac:dyDescent="0.2"/>
  <cols>
    <col min="1" max="1" width="3.5703125" style="1" customWidth="1"/>
    <col min="2" max="2" width="60.5703125" style="1" customWidth="1"/>
    <col min="3" max="3" width="5.28515625" style="2" bestFit="1" customWidth="1"/>
    <col min="4" max="4" width="19.42578125" style="2" bestFit="1" customWidth="1"/>
    <col min="5" max="6" width="7.42578125" style="1" bestFit="1" customWidth="1"/>
    <col min="7" max="7" width="7.42578125" style="1" customWidth="1"/>
    <col min="8" max="8" width="7.7109375" style="1" bestFit="1" customWidth="1"/>
    <col min="9" max="9" width="9.7109375" style="1" bestFit="1" customWidth="1"/>
    <col min="10" max="10" width="9.7109375" style="1" customWidth="1"/>
    <col min="11" max="11" width="9.7109375" style="1" bestFit="1" customWidth="1"/>
    <col min="12" max="44" width="9.7109375" style="1" customWidth="1"/>
    <col min="45" max="48" width="12.5703125" style="1" customWidth="1"/>
    <col min="49" max="49" width="24" style="1" customWidth="1"/>
    <col min="50" max="55" width="9.5703125" style="1" customWidth="1"/>
    <col min="56" max="56" width="9.28515625" style="1" customWidth="1"/>
    <col min="57" max="57" width="9.140625" style="1"/>
    <col min="58" max="60" width="0" style="1" hidden="1" customWidth="1"/>
    <col min="61" max="62" width="9.140625" style="1"/>
    <col min="63" max="63" width="11.85546875" style="1" customWidth="1"/>
    <col min="64" max="16384" width="9.140625" style="1"/>
  </cols>
  <sheetData>
    <row r="1" spans="1:54" s="115" customFormat="1" ht="21" customHeight="1" outlineLevel="1" thickBot="1" x14ac:dyDescent="0.35">
      <c r="A1" s="114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  <c r="T1" s="235"/>
      <c r="U1" s="235"/>
      <c r="V1" s="235"/>
      <c r="W1" s="235"/>
      <c r="X1" s="235"/>
      <c r="Y1" s="267"/>
      <c r="Z1" s="270"/>
      <c r="AA1" s="271"/>
      <c r="AB1" s="271"/>
      <c r="AC1" s="271"/>
      <c r="AD1" s="271"/>
      <c r="AE1" s="271"/>
      <c r="AF1" s="271"/>
      <c r="AG1" s="271"/>
      <c r="AH1" s="271"/>
      <c r="AI1" s="271"/>
      <c r="AJ1" s="271"/>
      <c r="AK1" s="271"/>
      <c r="AL1" s="271"/>
      <c r="AM1" s="271"/>
      <c r="AN1" s="271"/>
      <c r="AO1" s="271"/>
      <c r="AP1" s="271"/>
      <c r="AQ1" s="271"/>
      <c r="AR1" s="271"/>
      <c r="AS1" s="215" t="s">
        <v>30</v>
      </c>
      <c r="AT1" s="215"/>
      <c r="AU1" s="215"/>
      <c r="AV1" s="215"/>
      <c r="AW1" s="216"/>
      <c r="AX1" s="221" t="s">
        <v>31</v>
      </c>
      <c r="AY1" s="222"/>
      <c r="AZ1" s="222"/>
      <c r="BA1" s="222"/>
      <c r="BB1" s="223"/>
    </row>
    <row r="2" spans="1:54" s="115" customFormat="1" ht="19.5" customHeight="1" outlineLevel="1" thickBot="1" x14ac:dyDescent="0.35">
      <c r="A2" s="114"/>
      <c r="E2" s="232" t="s">
        <v>1</v>
      </c>
      <c r="F2" s="233"/>
      <c r="G2" s="233"/>
      <c r="H2" s="233"/>
      <c r="I2" s="233"/>
      <c r="J2" s="233"/>
      <c r="K2" s="233"/>
      <c r="L2" s="233"/>
      <c r="M2" s="233"/>
      <c r="N2" s="236"/>
      <c r="O2" s="232" t="s">
        <v>23</v>
      </c>
      <c r="P2" s="233"/>
      <c r="Q2" s="233"/>
      <c r="R2" s="233"/>
      <c r="S2" s="233"/>
      <c r="T2" s="233"/>
      <c r="U2" s="233"/>
      <c r="V2" s="233"/>
      <c r="W2" s="233"/>
      <c r="X2" s="233"/>
      <c r="Y2" s="236"/>
      <c r="Z2" s="268" t="s">
        <v>25</v>
      </c>
      <c r="AA2" s="269"/>
      <c r="AB2" s="269"/>
      <c r="AC2" s="269"/>
      <c r="AD2" s="269"/>
      <c r="AE2" s="269"/>
      <c r="AF2" s="269"/>
      <c r="AG2" s="269"/>
      <c r="AH2" s="269"/>
      <c r="AI2" s="269" t="s">
        <v>35</v>
      </c>
      <c r="AJ2" s="269"/>
      <c r="AK2" s="269"/>
      <c r="AL2" s="269"/>
      <c r="AM2" s="269"/>
      <c r="AN2" s="269"/>
      <c r="AO2" s="269"/>
      <c r="AP2" s="269"/>
      <c r="AQ2" s="269"/>
      <c r="AR2" s="269"/>
      <c r="AS2" s="217"/>
      <c r="AT2" s="217"/>
      <c r="AU2" s="217"/>
      <c r="AV2" s="217"/>
      <c r="AW2" s="218"/>
      <c r="AX2" s="224"/>
      <c r="AY2" s="225"/>
      <c r="AZ2" s="225"/>
      <c r="BA2" s="225"/>
      <c r="BB2" s="226"/>
    </row>
    <row r="3" spans="1:54" s="115" customFormat="1" ht="174" customHeight="1" outlineLevel="1" thickBot="1" x14ac:dyDescent="0.25">
      <c r="A3" s="197" t="s">
        <v>27</v>
      </c>
      <c r="B3" s="198"/>
      <c r="C3" s="198"/>
      <c r="D3" s="214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  <c r="AM3" s="171"/>
      <c r="AN3" s="171"/>
      <c r="AO3" s="171"/>
      <c r="AP3" s="171"/>
      <c r="AQ3" s="171"/>
      <c r="AR3" s="171"/>
      <c r="AS3" s="219"/>
      <c r="AT3" s="219"/>
      <c r="AU3" s="219"/>
      <c r="AV3" s="219"/>
      <c r="AW3" s="220"/>
      <c r="AX3" s="227"/>
      <c r="AY3" s="228"/>
      <c r="AZ3" s="228"/>
      <c r="BA3" s="228"/>
      <c r="BB3" s="229"/>
    </row>
    <row r="4" spans="1:54" s="11" customFormat="1" ht="294.75" customHeight="1" thickBot="1" x14ac:dyDescent="0.35">
      <c r="A4" s="70" t="s">
        <v>2</v>
      </c>
      <c r="B4" s="95" t="s">
        <v>3</v>
      </c>
      <c r="C4" s="72" t="s">
        <v>4</v>
      </c>
      <c r="D4" s="72" t="s">
        <v>5</v>
      </c>
      <c r="E4" s="96" t="s">
        <v>42</v>
      </c>
      <c r="F4" s="96" t="s">
        <v>43</v>
      </c>
      <c r="G4" s="96" t="s">
        <v>41</v>
      </c>
      <c r="H4" s="96" t="s">
        <v>44</v>
      </c>
      <c r="I4" s="96" t="s">
        <v>45</v>
      </c>
      <c r="J4" s="96" t="s">
        <v>46</v>
      </c>
      <c r="K4" s="117" t="s">
        <v>47</v>
      </c>
      <c r="L4" s="117" t="s">
        <v>48</v>
      </c>
      <c r="M4" s="117" t="s">
        <v>49</v>
      </c>
      <c r="N4" s="117" t="s">
        <v>50</v>
      </c>
      <c r="O4" s="96" t="s">
        <v>58</v>
      </c>
      <c r="P4" s="96" t="s">
        <v>59</v>
      </c>
      <c r="Q4" s="96" t="s">
        <v>60</v>
      </c>
      <c r="R4" s="96" t="s">
        <v>61</v>
      </c>
      <c r="S4" s="96" t="s">
        <v>62</v>
      </c>
      <c r="T4" s="96" t="s">
        <v>63</v>
      </c>
      <c r="U4" s="96" t="s">
        <v>64</v>
      </c>
      <c r="V4" s="117" t="s">
        <v>65</v>
      </c>
      <c r="W4" s="117" t="s">
        <v>66</v>
      </c>
      <c r="X4" s="117" t="s">
        <v>41</v>
      </c>
      <c r="Y4" s="117" t="s">
        <v>67</v>
      </c>
      <c r="Z4" s="96"/>
      <c r="AA4" s="96"/>
      <c r="AB4" s="96"/>
      <c r="AC4" s="96"/>
      <c r="AD4" s="170"/>
      <c r="AE4" s="170"/>
      <c r="AF4" s="170"/>
      <c r="AG4" s="170"/>
      <c r="AH4" s="170"/>
      <c r="AI4" s="96"/>
      <c r="AJ4" s="96"/>
      <c r="AK4" s="96"/>
      <c r="AL4" s="96"/>
      <c r="AM4" s="170"/>
      <c r="AN4" s="170"/>
      <c r="AO4" s="170"/>
      <c r="AP4" s="170"/>
      <c r="AQ4" s="170"/>
      <c r="AR4" s="170"/>
      <c r="AS4" s="9" t="s">
        <v>51</v>
      </c>
      <c r="AT4" s="9" t="s">
        <v>52</v>
      </c>
      <c r="AU4" s="9" t="s">
        <v>53</v>
      </c>
      <c r="AV4" s="9" t="s">
        <v>32</v>
      </c>
      <c r="AW4" s="10" t="s">
        <v>7</v>
      </c>
      <c r="AX4" s="78" t="s">
        <v>8</v>
      </c>
      <c r="AY4" s="78" t="s">
        <v>9</v>
      </c>
      <c r="AZ4" s="78" t="s">
        <v>10</v>
      </c>
      <c r="BA4" s="78" t="s">
        <v>11</v>
      </c>
      <c r="BB4" s="78" t="s">
        <v>12</v>
      </c>
    </row>
    <row r="5" spans="1:54" s="11" customFormat="1" ht="38.25" customHeight="1" thickBot="1" x14ac:dyDescent="0.35">
      <c r="A5" s="12"/>
      <c r="B5" s="13" t="s">
        <v>13</v>
      </c>
      <c r="C5" s="12"/>
      <c r="D5" s="12"/>
      <c r="E5" s="118" t="s">
        <v>14</v>
      </c>
      <c r="F5" s="118" t="s">
        <v>14</v>
      </c>
      <c r="G5" s="118" t="s">
        <v>14</v>
      </c>
      <c r="H5" s="118" t="s">
        <v>14</v>
      </c>
      <c r="I5" s="118" t="s">
        <v>14</v>
      </c>
      <c r="J5" s="118" t="s">
        <v>14</v>
      </c>
      <c r="K5" s="119" t="s">
        <v>20</v>
      </c>
      <c r="L5" s="119" t="s">
        <v>20</v>
      </c>
      <c r="M5" s="119" t="s">
        <v>20</v>
      </c>
      <c r="N5" s="119" t="s">
        <v>20</v>
      </c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32"/>
      <c r="AT5" s="161"/>
      <c r="AU5" s="161"/>
      <c r="AV5" s="161"/>
      <c r="AW5" s="121"/>
      <c r="AX5" s="17"/>
      <c r="AY5" s="17"/>
      <c r="AZ5" s="17"/>
      <c r="BA5" s="17"/>
      <c r="BB5" s="17"/>
    </row>
    <row r="6" spans="1:54" s="11" customFormat="1" ht="21" hidden="1" thickBot="1" x14ac:dyDescent="0.35">
      <c r="A6" s="122"/>
      <c r="B6" s="122" t="s">
        <v>29</v>
      </c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3"/>
      <c r="AT6" s="123"/>
      <c r="AU6" s="123"/>
      <c r="AV6" s="123"/>
      <c r="AW6" s="122"/>
      <c r="AX6" s="17"/>
      <c r="AY6" s="17"/>
      <c r="AZ6" s="17"/>
      <c r="BA6" s="17"/>
      <c r="BB6" s="17"/>
    </row>
    <row r="7" spans="1:54" s="18" customFormat="1" ht="13.5" thickBot="1" x14ac:dyDescent="0.25">
      <c r="A7" s="19"/>
      <c r="B7" s="124" t="s">
        <v>16</v>
      </c>
      <c r="C7" s="40"/>
      <c r="D7" s="40"/>
      <c r="E7" s="107" t="e">
        <f t="shared" ref="E7:AW7" si="0">AVERAGE(E8:E13)</f>
        <v>#DIV/0!</v>
      </c>
      <c r="F7" s="107" t="e">
        <f t="shared" si="0"/>
        <v>#DIV/0!</v>
      </c>
      <c r="G7" s="107" t="e">
        <f t="shared" si="0"/>
        <v>#DIV/0!</v>
      </c>
      <c r="H7" s="107" t="e">
        <f t="shared" si="0"/>
        <v>#DIV/0!</v>
      </c>
      <c r="I7" s="107" t="e">
        <f t="shared" si="0"/>
        <v>#DIV/0!</v>
      </c>
      <c r="J7" s="107" t="e">
        <f t="shared" si="0"/>
        <v>#DIV/0!</v>
      </c>
      <c r="K7" s="107" t="e">
        <f t="shared" si="0"/>
        <v>#DIV/0!</v>
      </c>
      <c r="L7" s="107" t="e">
        <f t="shared" ref="L7:N7" si="1">AVERAGE(L8:L13)</f>
        <v>#DIV/0!</v>
      </c>
      <c r="M7" s="107" t="e">
        <f t="shared" si="1"/>
        <v>#DIV/0!</v>
      </c>
      <c r="N7" s="107" t="e">
        <f t="shared" si="1"/>
        <v>#DIV/0!</v>
      </c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 t="e">
        <f t="shared" si="0"/>
        <v>#DIV/0!</v>
      </c>
      <c r="AT7" s="107"/>
      <c r="AU7" s="107"/>
      <c r="AV7" s="107" t="e">
        <f t="shared" si="0"/>
        <v>#DIV/0!</v>
      </c>
      <c r="AW7" s="107" t="e">
        <f t="shared" si="0"/>
        <v>#DIV/0!</v>
      </c>
      <c r="AX7" s="17"/>
      <c r="AY7" s="17"/>
      <c r="AZ7" s="17"/>
      <c r="BA7" s="17"/>
      <c r="BB7" s="17"/>
    </row>
    <row r="8" spans="1:54" s="20" customFormat="1" ht="18.75" customHeight="1" x14ac:dyDescent="0.25">
      <c r="A8" s="125"/>
      <c r="B8" s="126"/>
      <c r="C8" s="131"/>
      <c r="D8" s="128"/>
      <c r="E8" s="129"/>
      <c r="F8" s="174"/>
      <c r="G8" s="174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9"/>
      <c r="AO8" s="129"/>
      <c r="AP8" s="129"/>
      <c r="AQ8" s="129"/>
      <c r="AR8" s="129"/>
      <c r="AS8" s="36" t="e">
        <f>IF(COUNTIF(E8:N8,"&gt;59")=COUNTA(E8:N8),(IF(COUNTA(E8:N8&gt;0),SUM(E8:N8)/COUNT(E8:N8),"св")),"Нет п/оц.")</f>
        <v>#DIV/0!</v>
      </c>
      <c r="AT8" s="36" t="e">
        <f>IF(COUNTIF(O8:Y8,"&gt;59")=COUNTA(O8:Y8),(IF(COUNTA(O8:Y8&gt;0),SUM(O8:Y8)/COUNT(O8:Y8),"св")),"Нет п/оц.")</f>
        <v>#DIV/0!</v>
      </c>
      <c r="AU8" s="36" t="e">
        <f>IF(COUNTIF(Z8:AH8,"&gt;59")=COUNTA(Z8:AH8),(IF(COUNTA(Z8:AH8&gt;0),SUM(Z8:AH8)/COUNT(Z8:AH8),"св")),"Нет п/оц.")</f>
        <v>#DIV/0!</v>
      </c>
      <c r="AV8" s="36" t="e">
        <f>IF(COUNTIF(AI8:AR8,"&gt;59")=COUNTA(AI8:AR8),(IF(COUNTA(AI8:AR8&gt;0),SUM(AI8:AR8)/COUNT(AI8:AR8),"св")),"Нет п/оц.")</f>
        <v>#DIV/0!</v>
      </c>
      <c r="AW8" s="130" t="e">
        <f t="shared" ref="AW8:AW13" si="2">IF(COUNTIF(E8:Y8,"&gt;59")=COUNTA(E8:Y8),(IF(COUNTA(E8:Y8&gt;0),SUM(E8:Y8)/COUNT(E8:Y8),"св")),"Нет п/оц.")</f>
        <v>#DIV/0!</v>
      </c>
      <c r="AX8" s="22">
        <f>COUNTIF(E8:AR8,"&gt;=90")</f>
        <v>0</v>
      </c>
      <c r="AY8" s="22">
        <f>COUNTIFS(E8:AR8,"&gt;=74",E8:AR8,"&lt;90")</f>
        <v>0</v>
      </c>
      <c r="AZ8" s="22">
        <f>COUNTIFS(E8:AR8,"&gt;=60",E8:AR8,"&lt;74")</f>
        <v>0</v>
      </c>
      <c r="BA8" s="22">
        <f>AZ8+AY8+AX8</f>
        <v>0</v>
      </c>
      <c r="BB8" s="23" t="e">
        <f t="shared" ref="BB8:BB13" si="3">AX8/BA8*100</f>
        <v>#DIV/0!</v>
      </c>
    </row>
    <row r="9" spans="1:54" s="20" customFormat="1" ht="20.100000000000001" customHeight="1" x14ac:dyDescent="0.25">
      <c r="A9" s="125"/>
      <c r="B9" s="126"/>
      <c r="C9" s="127"/>
      <c r="D9" s="128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36" t="e">
        <f t="shared" ref="AS9:AS13" si="4">IF(COUNTIF(E9:N9,"&gt;59")=COUNTA(E9:N9),(IF(COUNTA(E9:N9&gt;0),SUM(E9:N9)/COUNT(E9:N9),"св")),"Нет п/оц.")</f>
        <v>#DIV/0!</v>
      </c>
      <c r="AT9" s="36" t="e">
        <f t="shared" ref="AT9:AT13" si="5">IF(COUNTIF(O9:Y9,"&gt;59")=COUNTA(O9:Y9),(IF(COUNTA(O9:Y9&gt;0),SUM(O9:Y9)/COUNT(O9:Y9),"св")),"Нет п/оц.")</f>
        <v>#DIV/0!</v>
      </c>
      <c r="AU9" s="36" t="e">
        <f t="shared" ref="AU9:AU13" si="6">IF(COUNTIF(Z9:AH9,"&gt;59")=COUNTA(Z9:AH9),(IF(COUNTA(Z9:AH9&gt;0),SUM(Z9:AH9)/COUNT(Z9:AH9),"св")),"Нет п/оц.")</f>
        <v>#DIV/0!</v>
      </c>
      <c r="AV9" s="36" t="e">
        <f t="shared" ref="AV9:AV13" si="7">IF(COUNTIF(AI9:AR9,"&gt;59")=COUNTA(AI9:AR9),(IF(COUNTA(AI9:AR9&gt;0),SUM(AI9:AR9)/COUNT(AI9:AR9),"св")),"Нет п/оц.")</f>
        <v>#DIV/0!</v>
      </c>
      <c r="AW9" s="130" t="e">
        <f t="shared" si="2"/>
        <v>#DIV/0!</v>
      </c>
      <c r="AX9" s="22">
        <f t="shared" ref="AX9:AX13" si="8">COUNTIF(E9:AR9,"&gt;=90")</f>
        <v>0</v>
      </c>
      <c r="AY9" s="22">
        <f t="shared" ref="AY9:AY13" si="9">COUNTIFS(E9:AR9,"&gt;=74",E9:AR9,"&lt;90")</f>
        <v>0</v>
      </c>
      <c r="AZ9" s="22">
        <f t="shared" ref="AZ9:AZ13" si="10">COUNTIFS(E9:AR9,"&gt;=60",E9:AR9,"&lt;74")</f>
        <v>0</v>
      </c>
      <c r="BA9" s="22">
        <f t="shared" ref="BA9:BA13" si="11">AZ9+AY9+AX9</f>
        <v>0</v>
      </c>
      <c r="BB9" s="23" t="e">
        <f t="shared" si="3"/>
        <v>#DIV/0!</v>
      </c>
    </row>
    <row r="10" spans="1:54" s="20" customFormat="1" ht="20.100000000000001" customHeight="1" x14ac:dyDescent="0.25">
      <c r="A10" s="125"/>
      <c r="B10" s="126"/>
      <c r="C10" s="131"/>
      <c r="D10" s="128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9"/>
      <c r="AO10" s="129"/>
      <c r="AP10" s="129"/>
      <c r="AQ10" s="129"/>
      <c r="AR10" s="129"/>
      <c r="AS10" s="36" t="e">
        <f t="shared" si="4"/>
        <v>#DIV/0!</v>
      </c>
      <c r="AT10" s="36" t="e">
        <f t="shared" si="5"/>
        <v>#DIV/0!</v>
      </c>
      <c r="AU10" s="36" t="e">
        <f t="shared" si="6"/>
        <v>#DIV/0!</v>
      </c>
      <c r="AV10" s="36" t="e">
        <f t="shared" si="7"/>
        <v>#DIV/0!</v>
      </c>
      <c r="AW10" s="130" t="e">
        <f t="shared" si="2"/>
        <v>#DIV/0!</v>
      </c>
      <c r="AX10" s="22">
        <f t="shared" si="8"/>
        <v>0</v>
      </c>
      <c r="AY10" s="22">
        <f t="shared" si="9"/>
        <v>0</v>
      </c>
      <c r="AZ10" s="22">
        <f t="shared" si="10"/>
        <v>0</v>
      </c>
      <c r="BA10" s="22">
        <f t="shared" si="11"/>
        <v>0</v>
      </c>
      <c r="BB10" s="23" t="e">
        <f t="shared" si="3"/>
        <v>#DIV/0!</v>
      </c>
    </row>
    <row r="11" spans="1:54" s="43" customFormat="1" ht="20.100000000000001" customHeight="1" x14ac:dyDescent="0.25">
      <c r="A11" s="125"/>
      <c r="B11" s="126"/>
      <c r="C11" s="131"/>
      <c r="D11" s="128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9"/>
      <c r="AO11" s="129"/>
      <c r="AP11" s="129"/>
      <c r="AQ11" s="129"/>
      <c r="AR11" s="129"/>
      <c r="AS11" s="36" t="e">
        <f t="shared" si="4"/>
        <v>#DIV/0!</v>
      </c>
      <c r="AT11" s="36" t="e">
        <f t="shared" si="5"/>
        <v>#DIV/0!</v>
      </c>
      <c r="AU11" s="36" t="e">
        <f t="shared" si="6"/>
        <v>#DIV/0!</v>
      </c>
      <c r="AV11" s="36" t="e">
        <f t="shared" si="7"/>
        <v>#DIV/0!</v>
      </c>
      <c r="AW11" s="130" t="e">
        <f t="shared" si="2"/>
        <v>#DIV/0!</v>
      </c>
      <c r="AX11" s="22">
        <f t="shared" si="8"/>
        <v>0</v>
      </c>
      <c r="AY11" s="22">
        <f t="shared" si="9"/>
        <v>0</v>
      </c>
      <c r="AZ11" s="22">
        <f t="shared" si="10"/>
        <v>0</v>
      </c>
      <c r="BA11" s="22">
        <f t="shared" si="11"/>
        <v>0</v>
      </c>
      <c r="BB11" s="23" t="e">
        <f t="shared" si="3"/>
        <v>#DIV/0!</v>
      </c>
    </row>
    <row r="12" spans="1:54" s="43" customFormat="1" ht="20.100000000000001" customHeight="1" x14ac:dyDescent="0.25">
      <c r="A12" s="125"/>
      <c r="B12" s="126"/>
      <c r="C12" s="131"/>
      <c r="D12" s="128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9"/>
      <c r="AB12" s="129"/>
      <c r="AC12" s="129"/>
      <c r="AD12" s="129"/>
      <c r="AE12" s="129"/>
      <c r="AF12" s="129"/>
      <c r="AG12" s="129"/>
      <c r="AH12" s="129"/>
      <c r="AI12" s="129"/>
      <c r="AJ12" s="129"/>
      <c r="AK12" s="129"/>
      <c r="AL12" s="129"/>
      <c r="AM12" s="129"/>
      <c r="AN12" s="129"/>
      <c r="AO12" s="129"/>
      <c r="AP12" s="129"/>
      <c r="AQ12" s="129"/>
      <c r="AR12" s="129"/>
      <c r="AS12" s="36" t="e">
        <f t="shared" si="4"/>
        <v>#DIV/0!</v>
      </c>
      <c r="AT12" s="36" t="e">
        <f t="shared" si="5"/>
        <v>#DIV/0!</v>
      </c>
      <c r="AU12" s="36" t="e">
        <f t="shared" si="6"/>
        <v>#DIV/0!</v>
      </c>
      <c r="AV12" s="36" t="e">
        <f t="shared" si="7"/>
        <v>#DIV/0!</v>
      </c>
      <c r="AW12" s="130" t="e">
        <f t="shared" si="2"/>
        <v>#DIV/0!</v>
      </c>
      <c r="AX12" s="22">
        <f t="shared" si="8"/>
        <v>0</v>
      </c>
      <c r="AY12" s="22">
        <f t="shared" si="9"/>
        <v>0</v>
      </c>
      <c r="AZ12" s="22">
        <f t="shared" si="10"/>
        <v>0</v>
      </c>
      <c r="BA12" s="22">
        <f t="shared" si="11"/>
        <v>0</v>
      </c>
      <c r="BB12" s="23" t="e">
        <f t="shared" si="3"/>
        <v>#DIV/0!</v>
      </c>
    </row>
    <row r="13" spans="1:54" ht="20.100000000000001" customHeight="1" x14ac:dyDescent="0.25">
      <c r="A13" s="125"/>
      <c r="B13" s="126"/>
      <c r="C13" s="131"/>
      <c r="D13" s="128"/>
      <c r="E13" s="129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  <c r="X13" s="129"/>
      <c r="Y13" s="129"/>
      <c r="Z13" s="129"/>
      <c r="AA13" s="129"/>
      <c r="AB13" s="129"/>
      <c r="AC13" s="129"/>
      <c r="AD13" s="129"/>
      <c r="AE13" s="129"/>
      <c r="AF13" s="129"/>
      <c r="AG13" s="129"/>
      <c r="AH13" s="129"/>
      <c r="AI13" s="129"/>
      <c r="AJ13" s="129"/>
      <c r="AK13" s="129"/>
      <c r="AL13" s="129"/>
      <c r="AM13" s="129"/>
      <c r="AN13" s="129"/>
      <c r="AO13" s="129"/>
      <c r="AP13" s="129"/>
      <c r="AQ13" s="129"/>
      <c r="AR13" s="129"/>
      <c r="AS13" s="36" t="e">
        <f t="shared" si="4"/>
        <v>#DIV/0!</v>
      </c>
      <c r="AT13" s="36" t="e">
        <f t="shared" si="5"/>
        <v>#DIV/0!</v>
      </c>
      <c r="AU13" s="36" t="e">
        <f t="shared" si="6"/>
        <v>#DIV/0!</v>
      </c>
      <c r="AV13" s="36" t="e">
        <f t="shared" si="7"/>
        <v>#DIV/0!</v>
      </c>
      <c r="AW13" s="130" t="e">
        <f t="shared" si="2"/>
        <v>#DIV/0!</v>
      </c>
      <c r="AX13" s="22">
        <f t="shared" si="8"/>
        <v>0</v>
      </c>
      <c r="AY13" s="22">
        <f t="shared" si="9"/>
        <v>0</v>
      </c>
      <c r="AZ13" s="22">
        <f t="shared" si="10"/>
        <v>0</v>
      </c>
      <c r="BA13" s="22">
        <f t="shared" si="11"/>
        <v>0</v>
      </c>
      <c r="BB13" s="23" t="e">
        <f t="shared" si="3"/>
        <v>#DIV/0!</v>
      </c>
    </row>
    <row r="14" spans="1:54" s="5" customFormat="1" ht="12.75" customHeight="1" x14ac:dyDescent="0.2">
      <c r="A14" s="1"/>
      <c r="B14" s="1"/>
      <c r="C14" s="2"/>
      <c r="D14" s="26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54" s="5" customFormat="1" ht="12.75" customHeight="1" x14ac:dyDescent="0.2">
      <c r="A15" s="1"/>
      <c r="B15" s="1"/>
      <c r="C15" s="2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54" s="5" customFormat="1" ht="12.75" customHeight="1" x14ac:dyDescent="0.2">
      <c r="A16" s="1"/>
      <c r="B16" s="1"/>
      <c r="C16" s="2"/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64" s="5" customFormat="1" ht="12.75" customHeight="1" x14ac:dyDescent="0.2">
      <c r="A17" s="1"/>
      <c r="B17" s="1"/>
      <c r="C17" s="2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1:64" ht="12.75" customHeight="1" x14ac:dyDescent="0.2"/>
    <row r="19" spans="1:64" ht="12.75" customHeight="1" x14ac:dyDescent="0.2"/>
    <row r="20" spans="1:64" ht="12.75" customHeight="1" x14ac:dyDescent="0.2"/>
    <row r="21" spans="1:64" s="5" customFormat="1" ht="12.75" customHeight="1" x14ac:dyDescent="0.2">
      <c r="A21" s="1"/>
      <c r="B21" s="1"/>
      <c r="C21" s="2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64" s="5" customFormat="1" ht="12.75" customHeight="1" x14ac:dyDescent="0.2">
      <c r="A22" s="1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 ht="12.75" customHeight="1" x14ac:dyDescent="0.2"/>
    <row r="24" spans="1:64" ht="12.75" customHeight="1" x14ac:dyDescent="0.2"/>
    <row r="25" spans="1:64" ht="12.75" customHeight="1" x14ac:dyDescent="0.2"/>
    <row r="26" spans="1:64" ht="12.75" customHeight="1" x14ac:dyDescent="0.2"/>
    <row r="28" spans="1:64" ht="12.75" customHeight="1" x14ac:dyDescent="0.2"/>
    <row r="29" spans="1:64" ht="12.75" customHeight="1" x14ac:dyDescent="0.2"/>
  </sheetData>
  <mergeCells count="9">
    <mergeCell ref="A3:D3"/>
    <mergeCell ref="E1:Y1"/>
    <mergeCell ref="AS1:AW3"/>
    <mergeCell ref="AX1:BB3"/>
    <mergeCell ref="E2:N2"/>
    <mergeCell ref="O2:Y2"/>
    <mergeCell ref="Z2:AH2"/>
    <mergeCell ref="AI2:AR2"/>
    <mergeCell ref="Z1:AR1"/>
  </mergeCells>
  <conditionalFormatting sqref="C4:D5 D10:D14 C7:D13">
    <cfRule type="cellIs" dxfId="4" priority="7" stopIfTrue="1" operator="equal">
      <formula>"К"</formula>
    </cfRule>
  </conditionalFormatting>
  <conditionalFormatting sqref="E3:AR3">
    <cfRule type="cellIs" dxfId="3" priority="6" stopIfTrue="1" operator="equal">
      <formula>"н/з"</formula>
    </cfRule>
  </conditionalFormatting>
  <conditionalFormatting sqref="E8:AR13">
    <cfRule type="cellIs" dxfId="2" priority="4" stopIfTrue="1" operator="between">
      <formula>1</formula>
      <formula>59</formula>
    </cfRule>
    <cfRule type="cellIs" dxfId="1" priority="5" stopIfTrue="1" operator="equal">
      <formula>0</formula>
    </cfRule>
  </conditionalFormatting>
  <conditionalFormatting sqref="BB8:BB13">
    <cfRule type="cellIs" dxfId="0" priority="1" operator="greaterThan">
      <formula>75</formula>
    </cfRule>
  </conditionalFormatting>
  <dataValidations count="2">
    <dataValidation type="textLength" allowBlank="1" showErrorMessage="1" errorTitle="ВНИМАНИЕ" error="Или &quot;К&quot; или смерть !!!" sqref="C8:C13">
      <formula1>1</formula1>
      <formula2>1</formula2>
    </dataValidation>
    <dataValidation allowBlank="1" showErrorMessage="1" errorTitle="ВНИМАНИЕ" error="Или &quot;К&quot; или смерть !!!" sqref="C7">
      <formula1>0</formula1>
      <formula2>0</formula2>
    </dataValidation>
  </dataValidations>
  <pageMargins left="1.1812499999999999" right="0.39374999999999999" top="0.39374999999999999" bottom="0.39374999999999999" header="0.51180555555555551" footer="0.51180555555555551"/>
  <pageSetup paperSize="9" scale="56" firstPageNumber="0" orientation="landscape" horizontalDpi="300" verticalDpi="300" r:id="rId1"/>
  <headerFooter alignWithMargins="0"/>
  <colBreaks count="1" manualBreakCount="1">
    <brk id="62" max="1048575" man="1"/>
  </colBreaks>
</worksheet>
</file>

<file path=xl/worksheets/sheet8.xml><?xml version="1.0" encoding="utf-8"?>
<x:worksheet xmlns:x="http://schemas.openxmlformats.org/spreadsheetml/2006/main">
  <x:sheetData>
    <x:row r="1">
      <x:c r="A1" t="s">
        <x:v>224</x:v>
      </x:c>
    </x:row>
    <x:row r="2">
      <x:c r="A2" t="s">
        <x:v>314</x:v>
      </x:c>
    </x:row>
  </x:sheetData>
</x:worksheet>
</file>

<file path=xl/worksheets/sheet9.xml><?xml version="1.0" encoding="utf-8"?>
<x:worksheet xmlns:x="http://schemas.openxmlformats.org/spreadsheetml/2006/main">
  <x:sheetData>
    <x:row r="1">
      <x:c r="A1" t="s">
        <x:v>224</x:v>
      </x:c>
      <x:c r="B1" t="s">
        <x:v>234</x:v>
      </x:c>
    </x:row>
    <x:row r="2">
      <x:c r="A2" t="s">
        <x:v>315</x:v>
      </x:c>
      <x:c r="B2" t="s">
        <x:v>235</x:v>
      </x:c>
    </x:row>
    <x:row r="3">
      <x:c r="A3" t="s">
        <x:v>316</x:v>
      </x:c>
      <x:c r="B3" t="s">
        <x:v>236</x:v>
      </x:c>
    </x:row>
    <x:row r="4">
      <x:c r="A4" t="s">
        <x:v>317</x:v>
      </x:c>
      <x:c r="B4" t="s">
        <x:v>237</x:v>
      </x:c>
    </x:row>
    <x:row r="5">
      <x:c r="A5" t="s">
        <x:v>318</x:v>
      </x:c>
      <x:c r="B5" t="s">
        <x:v>238</x:v>
      </x:c>
    </x:row>
    <x:row r="6">
      <x:c r="A6" t="s">
        <x:v>230</x:v>
      </x:c>
      <x:c r="B6" t="s">
        <x:v>239</x:v>
      </x:c>
    </x:row>
    <x:row r="7">
      <x:c r="A7" t="s">
        <x:v>319</x:v>
      </x:c>
      <x:c r="B7" t="s">
        <x:v>240</x:v>
      </x:c>
    </x:row>
    <x:row r="8">
      <x:c r="A8" t="s">
        <x:v>320</x:v>
      </x:c>
      <x:c r="B8" t="s">
        <x:v>241</x:v>
      </x:c>
    </x:row>
    <x:row r="9">
      <x:c r="A9" t="s">
        <x:v>321</x:v>
      </x:c>
    </x:row>
  </x:sheetData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16</vt:i4>
      </vt:variant>
    </vt:vector>
  </HeadingPairs>
  <TitlesOfParts>
    <vt:vector size="23" baseType="lpstr">
      <vt:lpstr>статистика</vt:lpstr>
      <vt:lpstr>ИПЗ (техникум)121</vt:lpstr>
      <vt:lpstr>КН (техникум) (122)</vt:lpstr>
      <vt:lpstr>кибербез (техникум) 125</vt:lpstr>
      <vt:lpstr>Script_1</vt:lpstr>
      <vt:lpstr>ВПС техн</vt:lpstr>
      <vt:lpstr>6.051501(техникум)</vt:lpstr>
      <vt:lpstr>'6.051501(техникум)'!Excel_BuiltIn__FilterDatabase_6</vt:lpstr>
      <vt:lpstr>'ВПС техн'!Excel_BuiltIn__FilterDatabase_6</vt:lpstr>
      <vt:lpstr>'ИПЗ (техникум)121'!Excel_BuiltIn__FilterDatabase_6</vt:lpstr>
      <vt:lpstr>'кибербез (техникум) 125'!Excel_BuiltIn__FilterDatabase_6</vt:lpstr>
      <vt:lpstr>'КН (техникум) (122)'!Excel_BuiltIn__FilterDatabase_6</vt:lpstr>
      <vt:lpstr>'6.051501(техникум)'!Excel_BuiltIn__FilterDatabase_6_1</vt:lpstr>
      <vt:lpstr>'ВПС техн'!Excel_BuiltIn__FilterDatabase_6_1</vt:lpstr>
      <vt:lpstr>'ИПЗ (техникум)121'!Excel_BuiltIn__FilterDatabase_6_1</vt:lpstr>
      <vt:lpstr>'кибербез (техникум) 125'!Excel_BuiltIn__FilterDatabase_6_1</vt:lpstr>
      <vt:lpstr>'КН (техникум) (122)'!Excel_BuiltIn__FilterDatabase_6_1</vt:lpstr>
      <vt:lpstr>'6.051501(техникум)'!Область_печати</vt:lpstr>
      <vt:lpstr>'ВПС техн'!Область_печати</vt:lpstr>
      <vt:lpstr>'ИПЗ (техникум)121'!Область_печати</vt:lpstr>
      <vt:lpstr>'кибербез (техникум) 125'!Область_печати</vt:lpstr>
      <vt:lpstr>'КН (техникум) (122)'!Область_печати</vt:lpstr>
      <vt:lpstr>статистика!Область_печати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Beketov</cp:lastModifiedBy>
  <cp:lastPrinted>2015-03-04T08:26:10Z</cp:lastPrinted>
  <dcterms:created xsi:type="dcterms:W3CDTF">2014-07-10T17:10:28Z</dcterms:created>
  <dcterms:modified xsi:type="dcterms:W3CDTF">2023-09-21T00:57:30Z</dcterms:modified>
</cp:coreProperties>
</file>