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41722EAE-681E-400C-9A5C-1F727646EC0A}" xr6:coauthVersionLast="47" xr6:coauthVersionMax="47" xr10:uidLastSave="{00000000-0000-0000-0000-000000000000}"/>
  <bookViews>
    <workbookView xWindow="-120" yWindow="-120" windowWidth="29040" windowHeight="15840" xr2:uid="{E6C33C19-87C6-420D-841D-EB7B526D56DF}"/>
  </bookViews>
  <sheets>
    <sheet name="Main Blk" sheetId="2" r:id="rId1"/>
    <sheet name="Sheet1" sheetId="1" r:id="rId2"/>
  </sheets>
  <externalReferences>
    <externalReference r:id="rId3"/>
    <externalReference r:id="rId4"/>
    <externalReference r:id="rId5"/>
    <externalReference r:id="rId6"/>
  </externalReferences>
  <definedNames>
    <definedName name="_">#REF!</definedName>
    <definedName name="__________________B094">#REF!</definedName>
    <definedName name="_________________B094">#REF!</definedName>
    <definedName name="________________B094">#REF!</definedName>
    <definedName name="_______________B094">#REF!</definedName>
    <definedName name="______________B094">#REF!</definedName>
    <definedName name="_____________B094">#REF!</definedName>
    <definedName name="____________B094">#REF!</definedName>
    <definedName name="___________B094">#REF!</definedName>
    <definedName name="__________B094">#REF!</definedName>
    <definedName name="_________B094">#REF!</definedName>
    <definedName name="________B094">#REF!</definedName>
    <definedName name="_______B094">#REF!</definedName>
    <definedName name="______B094">#REF!</definedName>
    <definedName name="_____B094">#REF!</definedName>
    <definedName name="____ADV2">#REF!</definedName>
    <definedName name="____B094">#REF!</definedName>
    <definedName name="___ADV2">#REF!</definedName>
    <definedName name="___B094">#REF!</definedName>
    <definedName name="__ADV2">#REF!</definedName>
    <definedName name="__B094">#REF!</definedName>
    <definedName name="__IntlFixup" hidden="1">TRUE</definedName>
    <definedName name="_ADV2">#REF!</definedName>
    <definedName name="_B094">#REF!</definedName>
    <definedName name="_bill.4" hidden="1">{#N/A,#N/A,FALSE,"Sub2.1";#N/A,#N/A,FALSE,"Conc2.2";#N/A,#N/A,FALSE,"Block2.3";#N/A,#N/A,FALSE,"Roof2.4";#N/A,#N/A,FALSE,"wood2.5";#N/A,#N/A,FALSE,"Door2.6";#N/A,#N/A,FALSE,"Finish2.7";#N/A,#N/A,FALSE,"Service2.8";#N/A,#N/A,FALSE,"Summary2"}</definedName>
    <definedName name="_bill.5" hidden="1">{#N/A,#N/A,FALSE,"Sub2.1";#N/A,#N/A,FALSE,"Conc2.2";#N/A,#N/A,FALSE,"Block2.3";#N/A,#N/A,FALSE,"Roof2.4";#N/A,#N/A,FALSE,"wood2.5";#N/A,#N/A,FALSE,"Door2.6";#N/A,#N/A,FALSE,"Finish2.7";#N/A,#N/A,FALSE,"Service2.8";#N/A,#N/A,FALSE,"Summary2"}</definedName>
    <definedName name="_bill.6" hidden="1">{#N/A,#N/A,FALSE,"Sub2.1";#N/A,#N/A,FALSE,"Conc2.2";#N/A,#N/A,FALSE,"Block2.3";#N/A,#N/A,FALSE,"Roof2.4";#N/A,#N/A,FALSE,"wood2.5";#N/A,#N/A,FALSE,"Door2.6";#N/A,#N/A,FALSE,"Finish2.7";#N/A,#N/A,FALSE,"Service2.8";#N/A,#N/A,FALSE,"Summary2"}</definedName>
    <definedName name="_bill21" hidden="1">{#N/A,#N/A,FALSE,"Sub2.1";#N/A,#N/A,FALSE,"Conc2.2";#N/A,#N/A,FALSE,"Block2.3";#N/A,#N/A,FALSE,"Roof2.4";#N/A,#N/A,FALSE,"wood2.5";#N/A,#N/A,FALSE,"Door2.6";#N/A,#N/A,FALSE,"Finish2.7";#N/A,#N/A,FALSE,"Service2.8";#N/A,#N/A,FALSE,"Summary2"}</definedName>
    <definedName name="_bill4" hidden="1">{#N/A,#N/A,FALSE,"Sub2.1";#N/A,#N/A,FALSE,"Conc2.2";#N/A,#N/A,FALSE,"Block2.3";#N/A,#N/A,FALSE,"Roof2.4";#N/A,#N/A,FALSE,"wood2.5";#N/A,#N/A,FALSE,"Door2.6";#N/A,#N/A,FALSE,"Finish2.7";#N/A,#N/A,FALSE,"Service2.8";#N/A,#N/A,FALSE,"Summary2"}</definedName>
    <definedName name="_bill6" hidden="1">{#N/A,#N/A,FALSE,"Sub2.1";#N/A,#N/A,FALSE,"Conc2.2";#N/A,#N/A,FALSE,"Block2.3";#N/A,#N/A,FALSE,"Roof2.4";#N/A,#N/A,FALSE,"wood2.5";#N/A,#N/A,FALSE,"Door2.6";#N/A,#N/A,FALSE,"Finish2.7";#N/A,#N/A,FALSE,"Service2.8";#N/A,#N/A,FALSE,"Summary2"}</definedName>
    <definedName name="_bill6.6" hidden="1">{#N/A,#N/A,FALSE,"Sub2.1";#N/A,#N/A,FALSE,"Conc2.2";#N/A,#N/A,FALSE,"Block2.3";#N/A,#N/A,FALSE,"Roof2.4";#N/A,#N/A,FALSE,"wood2.5";#N/A,#N/A,FALSE,"Door2.6";#N/A,#N/A,FALSE,"Finish2.7";#N/A,#N/A,FALSE,"Service2.8";#N/A,#N/A,FALSE,"Summary2"}</definedName>
    <definedName name="_bill7" hidden="1">{#N/A,#N/A,FALSE,"Sub2.1";#N/A,#N/A,FALSE,"Conc2.2";#N/A,#N/A,FALSE,"Block2.3";#N/A,#N/A,FALSE,"Roof2.4";#N/A,#N/A,FALSE,"wood2.5";#N/A,#N/A,FALSE,"Door2.6";#N/A,#N/A,FALSE,"Finish2.7";#N/A,#N/A,FALSE,"Service2.8";#N/A,#N/A,FALSE,"Summary2"}</definedName>
    <definedName name="_C094">#REF!</definedName>
    <definedName name="_xlnm._FilterDatabase" localSheetId="0" hidden="1">'Main Blk'!$D$3:$D$124</definedName>
    <definedName name="_l">#N/A</definedName>
    <definedName name="_p">#REF!</definedName>
    <definedName name="_sltwtrtank">#REF!</definedName>
    <definedName name="_wrn.bill2." hidden="1">{#N/A,#N/A,FALSE,"Sub2.1";#N/A,#N/A,FALSE,"Conc2.2";#N/A,#N/A,FALSE,"Block2.3";#N/A,#N/A,FALSE,"Roof2.4";#N/A,#N/A,FALSE,"wood2.5";#N/A,#N/A,FALSE,"Door2.6";#N/A,#N/A,FALSE,"Finish2.7";#N/A,#N/A,FALSE,"Service2.8";#N/A,#N/A,FALSE,"Summary2"}</definedName>
    <definedName name="ADV">#REF!</definedName>
    <definedName name="Beg_Bal">#REF!</definedName>
    <definedName name="bill.5" hidden="1">{#N/A,#N/A,FALSE,"Sub2.1";#N/A,#N/A,FALSE,"Conc2.2";#N/A,#N/A,FALSE,"Block2.3";#N/A,#N/A,FALSE,"Roof2.4";#N/A,#N/A,FALSE,"wood2.5";#N/A,#N/A,FALSE,"Door2.6";#N/A,#N/A,FALSE,"Finish2.7";#N/A,#N/A,FALSE,"Service2.8";#N/A,#N/A,FALSE,"Summary2"}</definedName>
    <definedName name="bill21" hidden="1">{#N/A,#N/A,FALSE,"Sub2.1";#N/A,#N/A,FALSE,"Conc2.2";#N/A,#N/A,FALSE,"Block2.3";#N/A,#N/A,FALSE,"Roof2.4";#N/A,#N/A,FALSE,"wood2.5";#N/A,#N/A,FALSE,"Door2.6";#N/A,#N/A,FALSE,"Finish2.7";#N/A,#N/A,FALSE,"Service2.8";#N/A,#N/A,FALSE,"Summary2"}</definedName>
    <definedName name="bill4" hidden="1">{#N/A,#N/A,FALSE,"Sub2.1";#N/A,#N/A,FALSE,"Conc2.2";#N/A,#N/A,FALSE,"Block2.3";#N/A,#N/A,FALSE,"Roof2.4";#N/A,#N/A,FALSE,"wood2.5";#N/A,#N/A,FALSE,"Door2.6";#N/A,#N/A,FALSE,"Finish2.7";#N/A,#N/A,FALSE,"Service2.8";#N/A,#N/A,FALSE,"Summary2"}</definedName>
    <definedName name="BILL4.2" hidden="1">{#N/A,#N/A,FALSE,"Sub2.1";#N/A,#N/A,FALSE,"Conc2.2";#N/A,#N/A,FALSE,"Block2.3";#N/A,#N/A,FALSE,"Roof2.4";#N/A,#N/A,FALSE,"wood2.5";#N/A,#N/A,FALSE,"Door2.6";#N/A,#N/A,FALSE,"Finish2.7";#N/A,#N/A,FALSE,"Service2.8";#N/A,#N/A,FALSE,"Summary2"}</definedName>
    <definedName name="bill5.2" hidden="1">{#N/A,#N/A,FALSE,"Sub2.1";#N/A,#N/A,FALSE,"Conc2.2";#N/A,#N/A,FALSE,"Block2.3";#N/A,#N/A,FALSE,"Roof2.4";#N/A,#N/A,FALSE,"wood2.5";#N/A,#N/A,FALSE,"Door2.6";#N/A,#N/A,FALSE,"Finish2.7";#N/A,#N/A,FALSE,"Service2.8";#N/A,#N/A,FALSE,"Summary2"}</definedName>
    <definedName name="bill5.4" hidden="1">{#N/A,#N/A,FALSE,"Sub2.1";#N/A,#N/A,FALSE,"Conc2.2";#N/A,#N/A,FALSE,"Block2.3";#N/A,#N/A,FALSE,"Roof2.4";#N/A,#N/A,FALSE,"wood2.5";#N/A,#N/A,FALSE,"Door2.6";#N/A,#N/A,FALSE,"Finish2.7";#N/A,#N/A,FALSE,"Service2.8";#N/A,#N/A,FALSE,"Summary2"}</definedName>
    <definedName name="bill5.6" hidden="1">{#N/A,#N/A,FALSE,"Sub2.1";#N/A,#N/A,FALSE,"Conc2.2";#N/A,#N/A,FALSE,"Block2.3";#N/A,#N/A,FALSE,"Roof2.4";#N/A,#N/A,FALSE,"wood2.5";#N/A,#N/A,FALSE,"Door2.6";#N/A,#N/A,FALSE,"Finish2.7";#N/A,#N/A,FALSE,"Service2.8";#N/A,#N/A,FALSE,"Summary2"}</definedName>
    <definedName name="bill6" hidden="1">{#N/A,#N/A,FALSE,"Sub2.1";#N/A,#N/A,FALSE,"Conc2.2";#N/A,#N/A,FALSE,"Block2.3";#N/A,#N/A,FALSE,"Roof2.4";#N/A,#N/A,FALSE,"wood2.5";#N/A,#N/A,FALSE,"Door2.6";#N/A,#N/A,FALSE,"Finish2.7";#N/A,#N/A,FALSE,"Service2.8";#N/A,#N/A,FALSE,"Summary2"}</definedName>
    <definedName name="bill6.2" hidden="1">{#N/A,#N/A,FALSE,"Sub2.1";#N/A,#N/A,FALSE,"Conc2.2";#N/A,#N/A,FALSE,"Block2.3";#N/A,#N/A,FALSE,"Roof2.4";#N/A,#N/A,FALSE,"wood2.5";#N/A,#N/A,FALSE,"Door2.6";#N/A,#N/A,FALSE,"Finish2.7";#N/A,#N/A,FALSE,"Service2.8";#N/A,#N/A,FALSE,"Summary2"}</definedName>
    <definedName name="bill6.4" hidden="1">{#N/A,#N/A,FALSE,"Sub2.1";#N/A,#N/A,FALSE,"Conc2.2";#N/A,#N/A,FALSE,"Block2.3";#N/A,#N/A,FALSE,"Roof2.4";#N/A,#N/A,FALSE,"wood2.5";#N/A,#N/A,FALSE,"Door2.6";#N/A,#N/A,FALSE,"Finish2.7";#N/A,#N/A,FALSE,"Service2.8";#N/A,#N/A,FALSE,"Summary2"}</definedName>
    <definedName name="bill6.6" hidden="1">{#N/A,#N/A,FALSE,"Sub2.1";#N/A,#N/A,FALSE,"Conc2.2";#N/A,#N/A,FALSE,"Block2.3";#N/A,#N/A,FALSE,"Roof2.4";#N/A,#N/A,FALSE,"wood2.5";#N/A,#N/A,FALSE,"Door2.6";#N/A,#N/A,FALSE,"Finish2.7";#N/A,#N/A,FALSE,"Service2.8";#N/A,#N/A,FALSE,"Summary2"}</definedName>
    <definedName name="bill7" hidden="1">{#N/A,#N/A,FALSE,"Sub2.1";#N/A,#N/A,FALSE,"Conc2.2";#N/A,#N/A,FALSE,"Block2.3";#N/A,#N/A,FALSE,"Roof2.4";#N/A,#N/A,FALSE,"wood2.5";#N/A,#N/A,FALSE,"Door2.6";#N/A,#N/A,FALSE,"Finish2.7";#N/A,#N/A,FALSE,"Service2.8";#N/A,#N/A,FALSE,"Summary2"}</definedName>
    <definedName name="bill7.2" hidden="1">{#N/A,#N/A,FALSE,"Sub2.1";#N/A,#N/A,FALSE,"Conc2.2";#N/A,#N/A,FALSE,"Block2.3";#N/A,#N/A,FALSE,"Roof2.4";#N/A,#N/A,FALSE,"wood2.5";#N/A,#N/A,FALSE,"Door2.6";#N/A,#N/A,FALSE,"Finish2.7";#N/A,#N/A,FALSE,"Service2.8";#N/A,#N/A,FALSE,"Summary2"}</definedName>
    <definedName name="boq" hidden="1">{#N/A,#N/A,FALSE,"Sub2.1";#N/A,#N/A,FALSE,"Conc2.2";#N/A,#N/A,FALSE,"Block2.3";#N/A,#N/A,FALSE,"Roof2.4";#N/A,#N/A,FALSE,"wood2.5";#N/A,#N/A,FALSE,"Door2.6";#N/A,#N/A,FALSE,"Finish2.7";#N/A,#N/A,FALSE,"Service2.8";#N/A,#N/A,FALSE,"Summary2"}</definedName>
    <definedName name="Budgets">#REF!</definedName>
    <definedName name="Calcu">[2]Macro1!#REF!</definedName>
    <definedName name="Calcul">[2]Macro1!#REF!</definedName>
    <definedName name="CC">#REF!</definedName>
    <definedName name="col">#REF!</definedName>
    <definedName name="col0">#REF!</definedName>
    <definedName name="cols">#REF!</definedName>
    <definedName name="content">#REF!</definedName>
    <definedName name="count">#REF!</definedName>
    <definedName name="CPA">#REF!</definedName>
    <definedName name="currency">#REF!</definedName>
    <definedName name="Data">#REF!</definedName>
    <definedName name="ddddddd">Scheduled_Payment+Extra_Payment</definedName>
    <definedName name="DESCRIPTION">#REF!</definedName>
    <definedName name="End_Bal">#REF!</definedName>
    <definedName name="Endindent">#REF!</definedName>
    <definedName name="Endwrap">#REF!</definedName>
    <definedName name="EUR">#REF!</definedName>
    <definedName name="Euro">'[3]FOREX 190907'!$H$14</definedName>
    <definedName name="Extra_Pay">#REF!</definedName>
    <definedName name="fk">#REF!</definedName>
    <definedName name="flag1">#REF!</definedName>
    <definedName name="flag2">#REF!</definedName>
    <definedName name="Full_Print">#REF!</definedName>
    <definedName name="Header_Row">ROW(#REF!)</definedName>
    <definedName name="Indent">#REF!</definedName>
    <definedName name="inser">#REF!</definedName>
    <definedName name="Insert">#REF!</definedName>
    <definedName name="Int">#REF!</definedName>
    <definedName name="Interest_Rate">#REF!</definedName>
    <definedName name="ITEM">#REF!</definedName>
    <definedName name="k">#REF!</definedName>
    <definedName name="Last_Row">IF(Values_Entered,Header_Row+Number_of_Payments,Header_Row)</definedName>
    <definedName name="Lastext">#REF!</definedName>
    <definedName name="Loan_Amount">#REF!</definedName>
    <definedName name="Loan_Start">#REF!</definedName>
    <definedName name="Loan_Years">#REF!</definedName>
    <definedName name="MAT_PER">#REF!</definedName>
    <definedName name="mf">#REF!</definedName>
    <definedName name="MFeq">#REF!</definedName>
    <definedName name="MUR">#REF!</definedName>
    <definedName name="Nextline">#REF!</definedName>
    <definedName name="Nextspace">#REF!</definedName>
    <definedName name="no7.2" hidden="1">{#N/A,#N/A,FALSE,"Sub2.1";#N/A,#N/A,FALSE,"Conc2.2";#N/A,#N/A,FALSE,"Block2.3";#N/A,#N/A,FALSE,"Roof2.4";#N/A,#N/A,FALSE,"wood2.5";#N/A,#N/A,FALSE,"Door2.6";#N/A,#N/A,FALSE,"Finish2.7";#N/A,#N/A,FALSE,"Service2.8";#N/A,#N/A,FALSE,"Summary2"}</definedName>
    <definedName name="Num_Pmt_Per_Year">#REF!</definedName>
    <definedName name="Number_of_Payments">MATCH(0.01,End_Bal,-1)+1</definedName>
    <definedName name="p">#REF!</definedName>
    <definedName name="PA">#REF!</definedName>
    <definedName name="Pay_Date">#REF!</definedName>
    <definedName name="Pay_Num">#REF!</definedName>
    <definedName name="Payment_Date">DATE(YEAR(Loan_Start),MONTH(Loan_Start)+Payment_Number,DAY(Loan_Start))</definedName>
    <definedName name="pr">#REF!</definedName>
    <definedName name="PRange">#REF!</definedName>
    <definedName name="Princ">#REF!</definedName>
    <definedName name="_xlnm.Print_Area" localSheetId="0">'Main Blk'!$B$2:$G$124</definedName>
    <definedName name="_xlnm.Print_Area">#REF!</definedName>
    <definedName name="Print_Area_Reset">OFFSET(Full_Print,0,0,Last_Row)</definedName>
    <definedName name="_xlnm.Print_Titles" localSheetId="0">'Main Blk'!$3:$4</definedName>
    <definedName name="_xlnm.Print_Titles">#REF!</definedName>
    <definedName name="Proceed">#REF!</definedName>
    <definedName name="QTY">#REF!</definedName>
    <definedName name="RATE">#REF!</definedName>
    <definedName name="re">#REF!</definedName>
    <definedName name="RECORDAL">#REF!</definedName>
    <definedName name="_xlnm.Recorder">#REF!</definedName>
    <definedName name="RET">#REF!</definedName>
    <definedName name="row">#REF!</definedName>
    <definedName name="row0">#REF!</definedName>
    <definedName name="rows">#REF!</definedName>
    <definedName name="Sched_Pay">#REF!</definedName>
    <definedName name="Scheduled_Extra_Payments">#REF!</definedName>
    <definedName name="Scheduled_Interest_Rate">#REF!</definedName>
    <definedName name="Scheduled_Monthly_Payment">#REF!</definedName>
    <definedName name="SD">'[4]Summary Detail'!#REF!</definedName>
    <definedName name="se">#REF!</definedName>
    <definedName name="SECTION_A">#REF!</definedName>
    <definedName name="SECTION_B">#REF!</definedName>
    <definedName name="Selection">#REF!</definedName>
    <definedName name="Setflag">#REF!</definedName>
    <definedName name="Size">#REF!</definedName>
    <definedName name="Start">#REF!</definedName>
    <definedName name="SUMMARY">#REF!</definedName>
    <definedName name="tab">#REF!</definedName>
    <definedName name="TAX_INVOICE">'[4]Summary Detail'!#REF!</definedName>
    <definedName name="text">#REF!</definedName>
    <definedName name="text0">#REF!</definedName>
    <definedName name="Total_Interest">#REF!</definedName>
    <definedName name="Total_Pay">#REF!</definedName>
    <definedName name="Total_Payment">Scheduled_Payment+Extra_Payment</definedName>
    <definedName name="UNIT">#REF!</definedName>
    <definedName name="USD">#REF!</definedName>
    <definedName name="Values_Entered">IF(Loan_Amount*Interest_Rate*Loan_Years*Loan_Start&gt;0,1,0)</definedName>
    <definedName name="vat">#REF!</definedName>
    <definedName name="wcol">#REF!</definedName>
    <definedName name="width">#REF!</definedName>
    <definedName name="Work" hidden="1">{#N/A,#N/A,FALSE,"Sub2.1";#N/A,#N/A,FALSE,"Conc2.2";#N/A,#N/A,FALSE,"Block2.3";#N/A,#N/A,FALSE,"Roof2.4";#N/A,#N/A,FALSE,"wood2.5";#N/A,#N/A,FALSE,"Door2.6";#N/A,#N/A,FALSE,"Finish2.7";#N/A,#N/A,FALSE,"Service2.8";#N/A,#N/A,FALSE,"Summary2"}</definedName>
    <definedName name="wrap">#REF!</definedName>
    <definedName name="Wrapit">#REF!</definedName>
    <definedName name="Wraptxt">#REF!</definedName>
    <definedName name="wrn.BILL18." hidden="1">{#N/A,#N/A,FALSE,"Dem18.1";#N/A,#N/A,FALSE,"Site18.2";#N/A,#N/A,FALSE,"Road18.3";#N/A,#N/A,FALSE,"Fenc18.4";#N/A,#N/A,FALSE,"Jetty18.5 ";#N/A,#N/A,FALSE,"Beach18.6";#N/A,#N/A,FALSE,"Summary18"}</definedName>
    <definedName name="wrn.bill2." hidden="1">{#N/A,#N/A,FALSE,"Sub2.1";#N/A,#N/A,FALSE,"Conc2.2";#N/A,#N/A,FALSE,"Block2.3";#N/A,#N/A,FALSE,"Roof2.4";#N/A,#N/A,FALSE,"wood2.5";#N/A,#N/A,FALSE,"Door2.6";#N/A,#N/A,FALSE,"Finish2.7";#N/A,#N/A,FALSE,"Service2.8";#N/A,#N/A,FALSE,"Summary2"}</definedName>
    <definedName name="wrow">#REF!</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1" i="2" l="1"/>
  <c r="G118" i="2"/>
  <c r="G117" i="2"/>
  <c r="G116" i="2"/>
  <c r="G115" i="2"/>
  <c r="G114" i="2"/>
  <c r="G113" i="2"/>
  <c r="G112" i="2"/>
  <c r="G109" i="2"/>
  <c r="G108" i="2"/>
  <c r="G107" i="2"/>
  <c r="G106" i="2"/>
  <c r="G105" i="2"/>
  <c r="G104" i="2"/>
  <c r="G100" i="2"/>
  <c r="G99" i="2"/>
  <c r="G98" i="2"/>
  <c r="G95" i="2"/>
  <c r="G94" i="2"/>
  <c r="G85" i="2"/>
  <c r="G84" i="2"/>
  <c r="G80" i="2"/>
  <c r="G77" i="2"/>
  <c r="G72" i="2"/>
  <c r="G67" i="2"/>
  <c r="G66" i="2"/>
  <c r="G65" i="2"/>
  <c r="G64" i="2"/>
  <c r="G63" i="2"/>
  <c r="G60" i="2"/>
  <c r="G57" i="2"/>
  <c r="G56" i="2"/>
  <c r="G55" i="2"/>
  <c r="G54" i="2"/>
  <c r="G53" i="2"/>
  <c r="G47" i="2"/>
  <c r="G43" i="2"/>
  <c r="F41" i="2"/>
  <c r="G41" i="2" s="1"/>
  <c r="F39" i="2"/>
  <c r="F40" i="2" s="1"/>
  <c r="G38" i="2"/>
  <c r="G37" i="2"/>
  <c r="G36" i="2"/>
  <c r="G33" i="2"/>
  <c r="G32" i="2"/>
  <c r="G31" i="2"/>
  <c r="G30" i="2"/>
  <c r="G26" i="2"/>
  <c r="G24" i="2"/>
  <c r="G21" i="2"/>
  <c r="G20" i="2"/>
  <c r="G17" i="2"/>
  <c r="G16" i="2"/>
  <c r="F13" i="2"/>
  <c r="G13" i="2" s="1"/>
  <c r="G12" i="2"/>
  <c r="G11" i="2"/>
  <c r="G10" i="2"/>
  <c r="G9" i="2"/>
  <c r="G8" i="2"/>
  <c r="G123" i="2" l="1"/>
  <c r="G39" i="2"/>
  <c r="G87" i="2" s="1"/>
  <c r="G40" i="2"/>
</calcChain>
</file>

<file path=xl/sharedStrings.xml><?xml version="1.0" encoding="utf-8"?>
<sst xmlns="http://schemas.openxmlformats.org/spreadsheetml/2006/main" count="236" uniqueCount="166">
  <si>
    <t>Code</t>
  </si>
  <si>
    <t>Description</t>
  </si>
  <si>
    <t>UOM</t>
  </si>
  <si>
    <t>Qty</t>
  </si>
  <si>
    <t>Rate</t>
  </si>
  <si>
    <t>Total</t>
  </si>
  <si>
    <t>1</t>
  </si>
  <si>
    <t>SUBSTRUCTURE</t>
  </si>
  <si>
    <t>EXCAVATION AND EARTHWORK</t>
  </si>
  <si>
    <t>1.1.1</t>
  </si>
  <si>
    <t>Excavate surfaces to reduce levels; Average 200mm deep</t>
  </si>
  <si>
    <t>Sm</t>
  </si>
  <si>
    <t>1.1.2</t>
  </si>
  <si>
    <t>Excavate trenches to receive foundations; not exceeding 1.5m deep; starting from reduced level</t>
  </si>
  <si>
    <t>cm</t>
  </si>
  <si>
    <t>1.1.3</t>
  </si>
  <si>
    <t>Excavate pits to receive bases; not exceeding 1.5m deep; starting from reduced level</t>
  </si>
  <si>
    <t>1.1.4</t>
  </si>
  <si>
    <t>Extra over excavations for excavation in rock irrespective of hardness or depth</t>
  </si>
  <si>
    <t>1.1.5</t>
  </si>
  <si>
    <t>Mass Excavation for Water feature</t>
  </si>
  <si>
    <t>1.1.6</t>
  </si>
  <si>
    <t>Mass Excavation for Sunken lounge</t>
  </si>
  <si>
    <t>1.2</t>
  </si>
  <si>
    <t>Disposal of Excavated Materials</t>
  </si>
  <si>
    <t>1.2.1</t>
  </si>
  <si>
    <t>Backfilling in selected excavated material; deposited and compacted in layers 150 mm of layers</t>
  </si>
  <si>
    <t>1.2.2</t>
  </si>
  <si>
    <t>Load and cart away surplus excavated material from site to dump site approved by local authority</t>
  </si>
  <si>
    <t>1.3</t>
  </si>
  <si>
    <t>Filling</t>
  </si>
  <si>
    <t>1.3.1</t>
  </si>
  <si>
    <t>Over 300mm Thick; Imported fill</t>
  </si>
  <si>
    <t>1.3.2</t>
  </si>
  <si>
    <t>50mm Thick stone or quarry dust blinding to surfaces of hardcore</t>
  </si>
  <si>
    <t>sm</t>
  </si>
  <si>
    <t>1.4</t>
  </si>
  <si>
    <t>Damp Proof Membrane</t>
  </si>
  <si>
    <t>1.4.1</t>
  </si>
  <si>
    <t>1000 Gauge 'diothene' or other equal and approved polythene sheeting</t>
  </si>
  <si>
    <t>1.5</t>
  </si>
  <si>
    <t>Anti Termites Herbicides Treatment</t>
  </si>
  <si>
    <t>1.5.1</t>
  </si>
  <si>
    <t>Termidor or other equal and approved insecticide;</t>
  </si>
  <si>
    <t>1.6</t>
  </si>
  <si>
    <t>CONCRETE WOKS</t>
  </si>
  <si>
    <t>Normal: mass concrete ( 1:4:8 mix /20mm aggregate); Plain Insitu Concrete</t>
  </si>
  <si>
    <t>1.6.1</t>
  </si>
  <si>
    <t>50mm Thick blinding under strip footing</t>
  </si>
  <si>
    <t>1.6.2</t>
  </si>
  <si>
    <t>50mm Thick blinding under column bases</t>
  </si>
  <si>
    <t>1.6.3</t>
  </si>
  <si>
    <t>50mm Thick blinding under water feature</t>
  </si>
  <si>
    <t>1.6.4</t>
  </si>
  <si>
    <t>50mm Thick blinding under sunken lounge</t>
  </si>
  <si>
    <t>Normal: class 25/(20mm); vibrated Reinforced Concrete</t>
  </si>
  <si>
    <t>1.6.5</t>
  </si>
  <si>
    <t>Foundations in trenches</t>
  </si>
  <si>
    <t>1.6.6</t>
  </si>
  <si>
    <t>Column bases</t>
  </si>
  <si>
    <t>1.6.7</t>
  </si>
  <si>
    <t>Columns; vertical and sloping members over 15 degrees from horizontal</t>
  </si>
  <si>
    <t>1.6.8</t>
  </si>
  <si>
    <t>Water feature 200mm base slab</t>
  </si>
  <si>
    <t>1.6.9</t>
  </si>
  <si>
    <t>Water feature 200mm Walls</t>
  </si>
  <si>
    <t>1.6.10</t>
  </si>
  <si>
    <t>Sunken lounge slab 150mm Thick</t>
  </si>
  <si>
    <t>Normal: class 20/(20mm); vibrated Reinforced Concrete</t>
  </si>
  <si>
    <t>1.6.11</t>
  </si>
  <si>
    <t>125 mm thick Beds; laid to slopes not exceeding 15 degrees from horizontal</t>
  </si>
  <si>
    <t>Labour Only</t>
  </si>
  <si>
    <t>1.6.12</t>
  </si>
  <si>
    <t>1.7</t>
  </si>
  <si>
    <t>REINFORCEMENT; ALL PROVISIONAL</t>
  </si>
  <si>
    <t>Supply and fix steel bar reinforcement; high yield deformed steel</t>
  </si>
  <si>
    <t>1.7.1</t>
  </si>
  <si>
    <t>20 mm diameter</t>
  </si>
  <si>
    <t>kg</t>
  </si>
  <si>
    <t>1.7.2</t>
  </si>
  <si>
    <t>16 mm diameter</t>
  </si>
  <si>
    <t>1.7.3</t>
  </si>
  <si>
    <t>12 mm diameter</t>
  </si>
  <si>
    <t>1.7.4</t>
  </si>
  <si>
    <t>10 mm diameter</t>
  </si>
  <si>
    <t>1.7.5</t>
  </si>
  <si>
    <t>8 mm diameter</t>
  </si>
  <si>
    <t>1.8</t>
  </si>
  <si>
    <t>BRC Fabric Mesh</t>
  </si>
  <si>
    <t>1.8.1</t>
  </si>
  <si>
    <t>Steel wire fabric mesh reinforcement to BS 4483 Ref.</t>
  </si>
  <si>
    <t>1.9</t>
  </si>
  <si>
    <t>SAWN FORMWORK</t>
  </si>
  <si>
    <t>1.9.1</t>
  </si>
  <si>
    <t>Vertical or battering sides of foundations</t>
  </si>
  <si>
    <t>1.9.2</t>
  </si>
  <si>
    <t>Vertical sides of column bases</t>
  </si>
  <si>
    <t>1.9.3</t>
  </si>
  <si>
    <t>Vertical sides of columns</t>
  </si>
  <si>
    <t>1.9.4</t>
  </si>
  <si>
    <t>Edges of beds 75mm - 150mm</t>
  </si>
  <si>
    <t>lm</t>
  </si>
  <si>
    <t>1.9.5</t>
  </si>
  <si>
    <t>Vertical sides of Water Feature</t>
  </si>
  <si>
    <t>1.10</t>
  </si>
  <si>
    <t>FOUNDATION WALLING</t>
  </si>
  <si>
    <t>Coral Stones</t>
  </si>
  <si>
    <t>Approved Coral local stone; machine cut; bedding and jointing in cement mortar (1:3)</t>
  </si>
  <si>
    <t>1.10.1</t>
  </si>
  <si>
    <t>200mm Thick</t>
  </si>
  <si>
    <t>1.11</t>
  </si>
  <si>
    <t>PLINTH FINISHES</t>
  </si>
  <si>
    <t>Plaster</t>
  </si>
  <si>
    <t>Plaster; 15 mm first coat of cement and sand (1:4); 3 mm second coat of cement and lime putty (1:5); wood floated hard and smooth to finish</t>
  </si>
  <si>
    <t>1.11.1</t>
  </si>
  <si>
    <t>Walls Surfaces</t>
  </si>
  <si>
    <t>Paint Works</t>
  </si>
  <si>
    <t>Prepare and apply 3 Coat(S) Black Bitumastic Paint;  To Crown Paints Or Equal And Approved</t>
  </si>
  <si>
    <t>1.11.2</t>
  </si>
  <si>
    <t>1.12</t>
  </si>
  <si>
    <t>WATERPROOFING</t>
  </si>
  <si>
    <t>Prepare and apply Penetron or equal and approved waterproofing compound and apply to be executed by approved specialist and with 10 year guarantee applied strictly in accordance with manufacturer's written instructions</t>
  </si>
  <si>
    <t>1.12.1</t>
  </si>
  <si>
    <t>1.12.2</t>
  </si>
  <si>
    <t>Horizontal surfaces; Water feature slab</t>
  </si>
  <si>
    <t>TOTAL SUBSTRUCTURE</t>
  </si>
  <si>
    <t>2</t>
  </si>
  <si>
    <t>REINFORCED CONCRETE FRAME</t>
  </si>
  <si>
    <t>2.1</t>
  </si>
  <si>
    <t>2.1.1</t>
  </si>
  <si>
    <t>2.1.2</t>
  </si>
  <si>
    <t>Steps staircases and strings</t>
  </si>
  <si>
    <t>Labour Only; the Following;</t>
  </si>
  <si>
    <t>2.1.3</t>
  </si>
  <si>
    <t>Beams; horizontal members not exceeding 15 degrees from horizontal</t>
  </si>
  <si>
    <t>2.1.4</t>
  </si>
  <si>
    <t>175 mm thick slab; First floor</t>
  </si>
  <si>
    <t>2.1.5</t>
  </si>
  <si>
    <t>175 mm thick Slabs; Roof</t>
  </si>
  <si>
    <t>2.2</t>
  </si>
  <si>
    <t>2.2.1</t>
  </si>
  <si>
    <t>25 mm diameter</t>
  </si>
  <si>
    <t>2.2.2</t>
  </si>
  <si>
    <t>2.2.3</t>
  </si>
  <si>
    <t>2.2.4</t>
  </si>
  <si>
    <t>2.2.5</t>
  </si>
  <si>
    <t>2.2.6</t>
  </si>
  <si>
    <t>2.3</t>
  </si>
  <si>
    <t>2.3.1</t>
  </si>
  <si>
    <t>2.3.2</t>
  </si>
  <si>
    <t>Vertical or battering sides of beams</t>
  </si>
  <si>
    <t>2.3.3</t>
  </si>
  <si>
    <t>Soffits of suspended slab</t>
  </si>
  <si>
    <t>2.3.4</t>
  </si>
  <si>
    <t>Edges of suspended slab 200mm - 225mm</t>
  </si>
  <si>
    <t>2.3.5</t>
  </si>
  <si>
    <t>Extra over formwork to staircase to form steps</t>
  </si>
  <si>
    <t>item</t>
  </si>
  <si>
    <t>2.3.6</t>
  </si>
  <si>
    <t>Risers of steps and staircases; 175mm high</t>
  </si>
  <si>
    <t>2.3.7</t>
  </si>
  <si>
    <t>Edges of staircase strings; cutting to profile of steps</t>
  </si>
  <si>
    <t>2.3.8</t>
  </si>
  <si>
    <t>Lintels to Openings.</t>
  </si>
  <si>
    <t>TOTAL REINFORCED CONCRETE FRAME</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</si>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</sst>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9" x14ac:knownFonts="1">
    <font>
      <sz val="9"/>
      <color theme="1"/>
      <name val="AvantGarde Bk BT"/>
      <family val="2"/>
    </font>
    <font>
      <sz val="10"/>
      <name val="Arial"/>
      <family val="2"/>
    </font>
    <font>
      <sz val="8"/>
      <color theme="0" tint="-0.499984740745262"/>
      <name val="AvantGarde Bk BT"/>
      <family val="2"/>
    </font>
    <font>
      <sz val="8"/>
      <name val="AvantGarde Bk BT"/>
      <family val="2"/>
    </font>
    <font>
      <sz val="8"/>
      <color rgb="FFFF0000"/>
      <name val="AvantGarde Bk BT"/>
      <family val="2"/>
    </font>
    <font>
      <b/>
      <sz val="8"/>
      <name val="AvantGarde Bk BT"/>
      <family val="2"/>
    </font>
    <font>
      <b/>
      <sz val="8"/>
      <color theme="0" tint="-0.499984740745262"/>
      <name val="AvantGarde Bk BT"/>
      <family val="2"/>
    </font>
    <font>
      <b/>
      <u/>
      <sz val="8"/>
      <name val="AvantGarde Bk BT"/>
      <family val="2"/>
    </font>
    <font>
      <u/>
      <sz val="8"/>
      <color theme="0" tint="-0.499984740745262"/>
      <name val="AvantGarde Bk BT"/>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top/>
      <bottom style="thin">
        <color auto="1"/>
      </bottom>
      <diagonal/>
    </border>
  </borders>
  <cellStyleXfs count="4">
    <xf numFmtId="0" fontId="0" fillId="0" borderId="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49">
    <xf numFmtId="0" fontId="0" fillId="0" borderId="0" xfId="0"/>
    <xf numFmtId="0" fontId="2" fillId="0" borderId="0" xfId="1" applyFont="1" applyAlignment="1">
      <alignment vertical="top"/>
    </xf>
    <xf numFmtId="164" fontId="2" fillId="0" borderId="0" xfId="2" applyNumberFormat="1" applyFont="1" applyBorder="1" applyAlignment="1">
      <alignment horizontal="center" vertical="top"/>
    </xf>
    <xf numFmtId="164" fontId="2" fillId="0" borderId="0" xfId="2" applyNumberFormat="1" applyFont="1" applyBorder="1" applyAlignment="1">
      <alignment vertical="top"/>
    </xf>
    <xf numFmtId="0" fontId="5" fillId="2" borderId="1" xfId="1" applyFont="1" applyFill="1" applyBorder="1" applyAlignment="1">
      <alignment horizontal="center" vertical="center"/>
    </xf>
    <xf numFmtId="0" fontId="5" fillId="2" borderId="1" xfId="1" applyFont="1" applyFill="1" applyBorder="1" applyAlignment="1">
      <alignment horizontal="center" vertical="center" wrapText="1"/>
    </xf>
    <xf numFmtId="0" fontId="5" fillId="2" borderId="1" xfId="2" applyNumberFormat="1" applyFont="1" applyFill="1" applyBorder="1" applyAlignment="1">
      <alignment horizontal="center" vertical="center"/>
    </xf>
    <xf numFmtId="0" fontId="4" fillId="0" borderId="0" xfId="1" applyFont="1" applyAlignment="1">
      <alignment vertical="top"/>
    </xf>
    <xf numFmtId="0" fontId="2" fillId="0" borderId="0" xfId="1" applyFont="1" applyBorder="1" applyAlignment="1">
      <alignment vertical="top"/>
    </xf>
    <xf numFmtId="0" fontId="3" fillId="0" borderId="2" xfId="1" applyFont="1" applyBorder="1" applyAlignment="1">
      <alignment horizontal="center" vertical="top"/>
    </xf>
    <xf numFmtId="0" fontId="2" fillId="0" borderId="2" xfId="1" applyFont="1" applyBorder="1" applyAlignment="1">
      <alignment vertical="top" wrapText="1"/>
    </xf>
    <xf numFmtId="164" fontId="2" fillId="0" borderId="3" xfId="2" applyNumberFormat="1" applyFont="1" applyBorder="1" applyAlignment="1">
      <alignment horizontal="center" vertical="top"/>
    </xf>
    <xf numFmtId="164" fontId="2" fillId="0" borderId="2" xfId="2" applyNumberFormat="1" applyFont="1" applyBorder="1" applyAlignment="1">
      <alignment horizontal="center" vertical="top"/>
    </xf>
    <xf numFmtId="164" fontId="2" fillId="0" borderId="2" xfId="2" applyNumberFormat="1" applyFont="1" applyBorder="1" applyAlignment="1">
      <alignment vertical="top"/>
    </xf>
    <xf numFmtId="0" fontId="5" fillId="0" borderId="2" xfId="1" applyFont="1" applyBorder="1" applyAlignment="1">
      <alignment horizontal="center" vertical="top"/>
    </xf>
    <xf numFmtId="0" fontId="7" fillId="3" borderId="2" xfId="1" applyFont="1" applyFill="1" applyBorder="1" applyAlignment="1">
      <alignment horizontal="left" vertical="top" wrapText="1"/>
    </xf>
    <xf numFmtId="0" fontId="6" fillId="0" borderId="2" xfId="1" applyFont="1" applyBorder="1" applyAlignment="1">
      <alignment horizontal="left" vertical="top" wrapText="1"/>
    </xf>
    <xf numFmtId="0" fontId="7" fillId="0" borderId="2" xfId="1" applyFont="1" applyBorder="1" applyAlignment="1">
      <alignment horizontal="left" vertical="top" wrapText="1"/>
    </xf>
    <xf numFmtId="164" fontId="2" fillId="0" borderId="2" xfId="2" applyNumberFormat="1" applyFont="1" applyBorder="1" applyAlignment="1">
      <alignment horizontal="left" vertical="top"/>
    </xf>
    <xf numFmtId="0" fontId="3" fillId="0" borderId="2" xfId="1" quotePrefix="1" applyFont="1" applyBorder="1" applyAlignment="1">
      <alignment horizontal="center" vertical="top"/>
    </xf>
    <xf numFmtId="0" fontId="2" fillId="0" borderId="2" xfId="1" applyFont="1" applyBorder="1" applyAlignment="1">
      <alignment horizontal="left" vertical="top" wrapText="1"/>
    </xf>
    <xf numFmtId="164" fontId="2" fillId="0" borderId="2" xfId="2" applyNumberFormat="1" applyFont="1" applyBorder="1" applyAlignment="1">
      <alignment horizontal="right" vertical="top"/>
    </xf>
    <xf numFmtId="0" fontId="4" fillId="0" borderId="0" xfId="1" applyFont="1" applyBorder="1" applyAlignment="1">
      <alignment vertical="top"/>
    </xf>
    <xf numFmtId="0" fontId="4" fillId="0" borderId="2" xfId="1" applyFont="1" applyBorder="1" applyAlignment="1">
      <alignment horizontal="left" vertical="top" wrapText="1"/>
    </xf>
    <xf numFmtId="164" fontId="4" fillId="0" borderId="3" xfId="2" applyNumberFormat="1" applyFont="1" applyBorder="1" applyAlignment="1">
      <alignment horizontal="center" vertical="top"/>
    </xf>
    <xf numFmtId="164" fontId="4" fillId="0" borderId="2" xfId="2" applyNumberFormat="1" applyFont="1" applyBorder="1" applyAlignment="1">
      <alignment horizontal="center" vertical="top"/>
    </xf>
    <xf numFmtId="164" fontId="4" fillId="0" borderId="2" xfId="2" applyNumberFormat="1" applyFont="1" applyBorder="1" applyAlignment="1">
      <alignment horizontal="right" vertical="top"/>
    </xf>
    <xf numFmtId="0" fontId="4" fillId="0" borderId="2" xfId="1" applyFont="1" applyBorder="1" applyAlignment="1">
      <alignment horizontal="center" vertical="top"/>
    </xf>
    <xf numFmtId="0" fontId="8" fillId="0" borderId="2" xfId="1" applyFont="1" applyBorder="1" applyAlignment="1">
      <alignment horizontal="left" vertical="top" wrapText="1"/>
    </xf>
    <xf numFmtId="0" fontId="4" fillId="0" borderId="2" xfId="1" quotePrefix="1" applyFont="1" applyBorder="1" applyAlignment="1">
      <alignment horizontal="center" vertical="top"/>
    </xf>
    <xf numFmtId="0" fontId="5" fillId="0" borderId="2" xfId="1" applyFont="1" applyBorder="1" applyAlignment="1">
      <alignment horizontal="left" vertical="top" wrapText="1"/>
    </xf>
    <xf numFmtId="164" fontId="6" fillId="0" borderId="3" xfId="2" applyNumberFormat="1" applyFont="1" applyBorder="1" applyAlignment="1">
      <alignment horizontal="center" vertical="top"/>
    </xf>
    <xf numFmtId="164" fontId="6" fillId="0" borderId="2" xfId="2" applyNumberFormat="1" applyFont="1" applyBorder="1" applyAlignment="1">
      <alignment horizontal="center" vertical="top"/>
    </xf>
    <xf numFmtId="164" fontId="6" fillId="0" borderId="2" xfId="2" applyNumberFormat="1" applyFont="1" applyBorder="1" applyAlignment="1">
      <alignment horizontal="left" vertical="top"/>
    </xf>
    <xf numFmtId="164" fontId="5" fillId="0" borderId="2" xfId="2" applyNumberFormat="1" applyFont="1" applyBorder="1" applyAlignment="1">
      <alignment horizontal="center" vertical="top"/>
    </xf>
    <xf numFmtId="0" fontId="2" fillId="0" borderId="0" xfId="1" applyFont="1" applyFill="1" applyBorder="1" applyAlignment="1">
      <alignment vertical="top"/>
    </xf>
    <xf numFmtId="0" fontId="5" fillId="0" borderId="2" xfId="1" applyFont="1" applyFill="1" applyBorder="1" applyAlignment="1">
      <alignment horizontal="center" vertical="top"/>
    </xf>
    <xf numFmtId="0" fontId="7" fillId="0" borderId="2" xfId="1" applyFont="1" applyFill="1" applyBorder="1" applyAlignment="1">
      <alignment horizontal="left" vertical="top" wrapText="1"/>
    </xf>
    <xf numFmtId="164" fontId="2" fillId="0" borderId="3" xfId="2" applyNumberFormat="1" applyFont="1" applyFill="1" applyBorder="1" applyAlignment="1">
      <alignment horizontal="center" vertical="top"/>
    </xf>
    <xf numFmtId="164" fontId="2" fillId="0" borderId="2" xfId="2" applyNumberFormat="1" applyFont="1" applyFill="1" applyBorder="1" applyAlignment="1">
      <alignment horizontal="center" vertical="top"/>
    </xf>
    <xf numFmtId="164" fontId="2" fillId="0" borderId="2" xfId="2" applyNumberFormat="1" applyFont="1" applyFill="1" applyBorder="1" applyAlignment="1">
      <alignment vertical="top"/>
    </xf>
    <xf numFmtId="0" fontId="2" fillId="0" borderId="0" xfId="1" applyFont="1" applyFill="1" applyAlignment="1">
      <alignment vertical="top"/>
    </xf>
    <xf numFmtId="0" fontId="3" fillId="0" borderId="0" xfId="1" applyFont="1" applyBorder="1" applyAlignment="1">
      <alignment horizontal="center" vertical="top"/>
    </xf>
    <xf numFmtId="0" fontId="2" fillId="0" borderId="0" xfId="1" applyFont="1" applyBorder="1" applyAlignment="1">
      <alignment vertical="top" wrapText="1"/>
    </xf>
    <xf numFmtId="0" fontId="3" fillId="0" borderId="4" xfId="1" quotePrefix="1" applyFont="1" applyBorder="1" applyAlignment="1">
      <alignment horizontal="center" vertical="top"/>
    </xf>
    <xf numFmtId="0" fontId="2" fillId="0" borderId="4" xfId="1" applyFont="1" applyBorder="1" applyAlignment="1">
      <alignment horizontal="left" vertical="top" wrapText="1"/>
    </xf>
    <xf numFmtId="164" fontId="2" fillId="0" borderId="5" xfId="2" applyNumberFormat="1" applyFont="1" applyBorder="1" applyAlignment="1">
      <alignment horizontal="center" vertical="top"/>
    </xf>
    <xf numFmtId="164" fontId="2" fillId="0" borderId="4" xfId="2" applyNumberFormat="1" applyFont="1" applyBorder="1" applyAlignment="1">
      <alignment horizontal="center" vertical="top"/>
    </xf>
    <xf numFmtId="164" fontId="2" fillId="0" borderId="4" xfId="2" applyNumberFormat="1" applyFont="1" applyBorder="1" applyAlignment="1">
      <alignment horizontal="right" vertical="top"/>
    </xf>
  </cellXfs>
  <cellStyles count="4">
    <cellStyle name="Comma 2" xfId="2" xr:uid="{E4875A8B-8212-4EBF-B8BF-BA76B9864F8D}"/>
    <cellStyle name="Normal" xfId="0" builtinId="0"/>
    <cellStyle name="Normal 2" xfId="1" xr:uid="{B95FEFC5-AA0D-4138-BAAE-35935F305D08}"/>
    <cellStyle name="Percent 2" xfId="3" xr:uid="{6DE5DE48-3CDC-494D-B45C-11204DF8048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ustomXml" Target="../customXml/item1.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ropbox\02.%20QS%20WORK\01.%20ONGOING%20-%20PROJECTS\05%20-%20Jinal%20-%20Residential%20Vipingo%20-16.10.2021\02.%20Post%20Contract\2.%20Valuations\Valuation%20No.%2003\Valuation%20No.03_%20Jinal%20-%2010th%20May%2020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My%20Documents\Projects%20Folder\Houzz%20Interiors\South%20C%20Apartments\SBS-SERVER\Company\My%20Documents\Sugarbeach\Measurement%20of%20Hairdressing%20nm.xls" TargetMode="External"/></Relationships>
</file>

<file path=xl/externalLinks/_rels/externalLink3.xml.rels><?xml version="1.0" encoding="UTF-8" standalone="yes"?>
<Relationships xmlns="http://schemas.openxmlformats.org/package/2006/relationships"><Relationship Id="rId2" Type="http://schemas.microsoft.com/office/2019/04/relationships/externalLinkLongPath" Target="/Users/vinu.SENTRIM.000/AppData/Local/Microsoft/Windows/Temporary%20Internet%20Files/Content.Outlook/YXJ1ZIJV/Users/ROYCOP~1/AppData/Local/Temp/IM/Documents%20and%20Settings/Administrator/Desktop/BOQ%20MnE%20Infrastructure%20Desroches%2027%20JULY%202007.xls?F7DD52A2" TargetMode="External"/><Relationship Id="rId1" Type="http://schemas.openxmlformats.org/officeDocument/2006/relationships/externalLinkPath" Target="file:///\\F7DD52A2\BOQ%20MnE%20Infrastructure%20Desroches%2027%20JULY%202007.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Val%20Nos%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
      <sheetName val="Prelim"/>
      <sheetName val="Main Blk"/>
      <sheetName val="SQ"/>
      <sheetName val="Dog Hs"/>
      <sheetName val="Ext Wks"/>
      <sheetName val="Elec"/>
      <sheetName val="Mech"/>
      <sheetName val="PC"/>
      <sheetName val="Reinfcmnts"/>
      <sheetName val="Pool Eqpm"/>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 val="workbook"/>
      <sheetName val="DimSheet"/>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
      <sheetName val="FOREX 190907"/>
      <sheetName val="Price List"/>
      <sheetName val="BOQ Electrical"/>
      <sheetName val="BOQ Mechanical"/>
      <sheetName val="Main Sum "/>
      <sheetName val="JOB COSTING SHEET"/>
    </sheetNames>
    <sheetDataSet>
      <sheetData sheetId="0" refreshError="1"/>
      <sheetData sheetId="1" refreshError="1">
        <row r="14">
          <cell r="H14">
            <v>43.92</v>
          </cell>
        </row>
      </sheetData>
      <sheetData sheetId="2" refreshError="1"/>
      <sheetData sheetId="3" refreshError="1"/>
      <sheetData sheetId="4" refreshError="1"/>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Detail"/>
      <sheetName val="Initial Data"/>
      <sheetName val="Cover Letter"/>
      <sheetName val="Summary"/>
      <sheetName val="Annexure &quot;A&quot;"/>
      <sheetName val="Work Done"/>
      <sheetName val="Measured Bills"/>
      <sheetName val="ADVANCE"/>
      <sheetName val="Materials"/>
      <sheetName val="Variation"/>
      <sheetName val="Prov Sums"/>
      <sheetName val="S Co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8B5DA-EED5-4F7A-91CF-8ED9D6706142}">
  <sheetPr>
    <tabColor rgb="FF7030A0"/>
  </sheetPr>
  <dimension ref="A1:J124"/>
  <sheetViews>
    <sheetView tabSelected="1" view="pageBreakPreview" topLeftCell="A100" zoomScale="130" zoomScaleNormal="100" zoomScaleSheetLayoutView="130" workbookViewId="0">
      <selection activeCell="C112" sqref="C112"/>
    </sheetView>
  </sheetViews>
  <sheetFormatPr defaultColWidth="9.140625" defaultRowHeight="11.25" x14ac:dyDescent="0.2"/>
  <cols>
    <col min="1" max="1" width="9.140625" style="8" customWidth="1"/>
    <col min="2" max="2" width="6.85546875" style="9" customWidth="1"/>
    <col min="3" max="3" width="46.140625" style="10" customWidth="1"/>
    <col min="4" max="4" width="6" style="11" customWidth="1"/>
    <col min="5" max="5" width="7.5703125" style="12" customWidth="1"/>
    <col min="6" max="6" width="9.5703125" style="13" bestFit="1" customWidth="1"/>
    <col min="7" max="7" width="9.5703125" style="12" bestFit="1" customWidth="1"/>
    <col min="8" max="9" width="9.140625" style="8"/>
    <col min="10" max="16384" width="9.140625" style="1"/>
  </cols>
  <sheetData>
    <row r="1" spans="1:9" x14ac:dyDescent="0.2">
      <c r="B1" s="42"/>
      <c r="C1" s="43"/>
      <c r="D1" s="2"/>
      <c r="E1" s="2"/>
      <c r="F1" s="3"/>
      <c r="G1" s="2"/>
    </row>
    <row r="2" spans="1:9" x14ac:dyDescent="0.2">
      <c r="B2" s="42"/>
      <c r="C2" s="43"/>
      <c r="D2" s="2"/>
      <c r="E2" s="2"/>
      <c r="F2" s="3"/>
      <c r="G2" s="2"/>
    </row>
    <row r="3" spans="1:9" x14ac:dyDescent="0.2">
      <c r="B3" s="4" t="s">
        <v>0</v>
      </c>
      <c r="C3" s="5" t="s">
        <v>1</v>
      </c>
      <c r="D3" s="4" t="s">
        <v>2</v>
      </c>
      <c r="E3" s="4" t="s">
        <v>3</v>
      </c>
      <c r="F3" s="6" t="s">
        <v>4</v>
      </c>
      <c r="G3" s="6" t="s">
        <v>5</v>
      </c>
    </row>
    <row r="4" spans="1:9" s="41" customFormat="1" x14ac:dyDescent="0.2">
      <c r="A4" s="35"/>
      <c r="B4" s="36"/>
      <c r="C4" s="37"/>
      <c r="D4" s="38"/>
      <c r="E4" s="39"/>
      <c r="F4" s="40"/>
      <c r="G4" s="39"/>
      <c r="H4" s="35"/>
      <c r="I4" s="35"/>
    </row>
    <row r="5" spans="1:9" x14ac:dyDescent="0.2">
      <c r="B5" s="14" t="s">
        <v>6</v>
      </c>
      <c r="C5" s="15" t="s">
        <v>7</v>
      </c>
    </row>
    <row r="6" spans="1:9" x14ac:dyDescent="0.2">
      <c r="B6" s="14"/>
      <c r="C6" s="16"/>
    </row>
    <row r="7" spans="1:9" x14ac:dyDescent="0.2">
      <c r="B7" s="9">
        <v>1.1000000000000001</v>
      </c>
      <c r="C7" s="17" t="s">
        <v>8</v>
      </c>
      <c r="F7" s="18"/>
    </row>
    <row r="8" spans="1:9" x14ac:dyDescent="0.2">
      <c r="B8" s="19" t="s">
        <v>9</v>
      </c>
      <c r="C8" s="20" t="s">
        <v>10</v>
      </c>
      <c r="D8" s="11" t="s">
        <v>11</v>
      </c>
      <c r="E8" s="12">
        <v>555</v>
      </c>
      <c r="F8" s="21">
        <v>182.14</v>
      </c>
      <c r="G8" s="12">
        <f t="shared" ref="G8:G13" si="0">E8*F8</f>
        <v>101087.7</v>
      </c>
    </row>
    <row r="9" spans="1:9" ht="22.5" x14ac:dyDescent="0.2">
      <c r="B9" s="19" t="s">
        <v>12</v>
      </c>
      <c r="C9" s="20" t="s">
        <v>13</v>
      </c>
      <c r="D9" s="11" t="s">
        <v>14</v>
      </c>
      <c r="E9" s="12">
        <v>111</v>
      </c>
      <c r="F9" s="21">
        <v>420.31</v>
      </c>
      <c r="G9" s="12">
        <f t="shared" si="0"/>
        <v>46654.41</v>
      </c>
    </row>
    <row r="10" spans="1:9" ht="22.5" x14ac:dyDescent="0.2">
      <c r="B10" s="19" t="s">
        <v>15</v>
      </c>
      <c r="C10" s="20" t="s">
        <v>16</v>
      </c>
      <c r="D10" s="11" t="s">
        <v>14</v>
      </c>
      <c r="E10" s="12">
        <v>27</v>
      </c>
      <c r="F10" s="21">
        <v>420.31</v>
      </c>
      <c r="G10" s="12">
        <f t="shared" si="0"/>
        <v>11348.37</v>
      </c>
    </row>
    <row r="11" spans="1:9" ht="22.5" x14ac:dyDescent="0.2">
      <c r="B11" s="19" t="s">
        <v>17</v>
      </c>
      <c r="C11" s="20" t="s">
        <v>18</v>
      </c>
      <c r="D11" s="11" t="s">
        <v>14</v>
      </c>
      <c r="E11" s="12">
        <v>110.4</v>
      </c>
      <c r="F11" s="21">
        <v>2231.92</v>
      </c>
      <c r="G11" s="12">
        <f t="shared" si="0"/>
        <v>246403.96800000002</v>
      </c>
    </row>
    <row r="12" spans="1:9" s="7" customFormat="1" x14ac:dyDescent="0.2">
      <c r="A12" s="22"/>
      <c r="B12" s="19" t="s">
        <v>19</v>
      </c>
      <c r="C12" s="23" t="s">
        <v>20</v>
      </c>
      <c r="D12" s="24" t="s">
        <v>14</v>
      </c>
      <c r="E12" s="25">
        <v>0</v>
      </c>
      <c r="F12" s="26">
        <v>420.31</v>
      </c>
      <c r="G12" s="25">
        <f t="shared" si="0"/>
        <v>0</v>
      </c>
      <c r="H12" s="22"/>
      <c r="I12" s="22"/>
    </row>
    <row r="13" spans="1:9" s="7" customFormat="1" x14ac:dyDescent="0.2">
      <c r="A13" s="22"/>
      <c r="B13" s="19" t="s">
        <v>21</v>
      </c>
      <c r="C13" s="23" t="s">
        <v>22</v>
      </c>
      <c r="D13" s="24" t="s">
        <v>14</v>
      </c>
      <c r="E13" s="25">
        <v>0</v>
      </c>
      <c r="F13" s="26">
        <f>F12</f>
        <v>420.31</v>
      </c>
      <c r="G13" s="25">
        <f t="shared" si="0"/>
        <v>0</v>
      </c>
      <c r="H13" s="22"/>
      <c r="I13" s="22"/>
    </row>
    <row r="14" spans="1:9" x14ac:dyDescent="0.2">
      <c r="B14" s="27"/>
      <c r="C14" s="23"/>
      <c r="F14" s="21"/>
    </row>
    <row r="15" spans="1:9" x14ac:dyDescent="0.2">
      <c r="B15" s="19" t="s">
        <v>23</v>
      </c>
      <c r="C15" s="17" t="s">
        <v>24</v>
      </c>
      <c r="F15" s="18"/>
    </row>
    <row r="16" spans="1:9" ht="22.5" x14ac:dyDescent="0.2">
      <c r="B16" s="19" t="s">
        <v>25</v>
      </c>
      <c r="C16" s="20" t="s">
        <v>26</v>
      </c>
      <c r="D16" s="11" t="s">
        <v>14</v>
      </c>
      <c r="E16" s="12">
        <v>75.900000000000006</v>
      </c>
      <c r="F16" s="21">
        <v>428.31</v>
      </c>
      <c r="G16" s="12">
        <f>E16*F16</f>
        <v>32508.729000000003</v>
      </c>
    </row>
    <row r="17" spans="1:9" ht="22.5" x14ac:dyDescent="0.2">
      <c r="B17" s="19" t="s">
        <v>27</v>
      </c>
      <c r="C17" s="20" t="s">
        <v>28</v>
      </c>
      <c r="D17" s="11" t="s">
        <v>14</v>
      </c>
      <c r="E17" s="12">
        <v>62.1</v>
      </c>
      <c r="F17" s="21">
        <v>428.31</v>
      </c>
      <c r="G17" s="12">
        <f>E17*F17</f>
        <v>26598.050999999999</v>
      </c>
    </row>
    <row r="18" spans="1:9" x14ac:dyDescent="0.2">
      <c r="C18" s="20"/>
      <c r="F18" s="18"/>
    </row>
    <row r="19" spans="1:9" x14ac:dyDescent="0.2">
      <c r="B19" s="19" t="s">
        <v>29</v>
      </c>
      <c r="C19" s="17" t="s">
        <v>30</v>
      </c>
      <c r="F19" s="18"/>
    </row>
    <row r="20" spans="1:9" x14ac:dyDescent="0.2">
      <c r="B20" s="19" t="s">
        <v>31</v>
      </c>
      <c r="C20" s="20" t="s">
        <v>32</v>
      </c>
      <c r="D20" s="11" t="s">
        <v>14</v>
      </c>
      <c r="E20" s="12">
        <v>130</v>
      </c>
      <c r="F20" s="21">
        <v>1554.64</v>
      </c>
      <c r="G20" s="12">
        <f>E20*F20</f>
        <v>202103.2</v>
      </c>
    </row>
    <row r="21" spans="1:9" ht="22.5" x14ac:dyDescent="0.2">
      <c r="B21" s="19" t="s">
        <v>33</v>
      </c>
      <c r="C21" s="20" t="s">
        <v>34</v>
      </c>
      <c r="D21" s="11" t="s">
        <v>35</v>
      </c>
      <c r="E21" s="12">
        <v>432</v>
      </c>
      <c r="F21" s="21">
        <v>167.4</v>
      </c>
      <c r="G21" s="12">
        <f>E21*F21</f>
        <v>72316.800000000003</v>
      </c>
    </row>
    <row r="22" spans="1:9" x14ac:dyDescent="0.2">
      <c r="C22" s="20"/>
      <c r="F22" s="18"/>
    </row>
    <row r="23" spans="1:9" x14ac:dyDescent="0.2">
      <c r="B23" s="19" t="s">
        <v>36</v>
      </c>
      <c r="C23" s="17" t="s">
        <v>37</v>
      </c>
      <c r="F23" s="18"/>
    </row>
    <row r="24" spans="1:9" ht="22.5" x14ac:dyDescent="0.2">
      <c r="B24" s="19" t="s">
        <v>38</v>
      </c>
      <c r="C24" s="20" t="s">
        <v>39</v>
      </c>
      <c r="D24" s="11" t="s">
        <v>35</v>
      </c>
      <c r="E24" s="12">
        <v>555</v>
      </c>
      <c r="F24" s="21">
        <v>193.25</v>
      </c>
      <c r="G24" s="12">
        <f>E24*F24</f>
        <v>107253.75</v>
      </c>
    </row>
    <row r="25" spans="1:9" x14ac:dyDescent="0.2">
      <c r="B25" s="19" t="s">
        <v>40</v>
      </c>
      <c r="C25" s="17" t="s">
        <v>41</v>
      </c>
      <c r="F25" s="18"/>
    </row>
    <row r="26" spans="1:9" x14ac:dyDescent="0.2">
      <c r="B26" s="19" t="s">
        <v>42</v>
      </c>
      <c r="C26" s="20" t="s">
        <v>43</v>
      </c>
      <c r="D26" s="11" t="s">
        <v>35</v>
      </c>
      <c r="E26" s="12">
        <v>555</v>
      </c>
      <c r="F26" s="21">
        <v>399.63</v>
      </c>
      <c r="G26" s="12">
        <f>E26*F26</f>
        <v>221794.65</v>
      </c>
    </row>
    <row r="27" spans="1:9" x14ac:dyDescent="0.2">
      <c r="B27" s="19"/>
      <c r="C27" s="20"/>
      <c r="F27" s="21"/>
    </row>
    <row r="28" spans="1:9" x14ac:dyDescent="0.2">
      <c r="B28" s="19" t="s">
        <v>44</v>
      </c>
      <c r="C28" s="17" t="s">
        <v>45</v>
      </c>
      <c r="F28" s="18"/>
    </row>
    <row r="29" spans="1:9" ht="22.5" x14ac:dyDescent="0.2">
      <c r="C29" s="28" t="s">
        <v>46</v>
      </c>
      <c r="F29" s="18"/>
    </row>
    <row r="30" spans="1:9" x14ac:dyDescent="0.2">
      <c r="B30" s="19" t="s">
        <v>47</v>
      </c>
      <c r="C30" s="20" t="s">
        <v>48</v>
      </c>
      <c r="D30" s="11" t="s">
        <v>35</v>
      </c>
      <c r="E30" s="12">
        <v>118</v>
      </c>
      <c r="F30" s="21">
        <v>490.41</v>
      </c>
      <c r="G30" s="12">
        <f>E30*F30</f>
        <v>57868.380000000005</v>
      </c>
    </row>
    <row r="31" spans="1:9" x14ac:dyDescent="0.2">
      <c r="B31" s="19" t="s">
        <v>49</v>
      </c>
      <c r="C31" s="20" t="s">
        <v>50</v>
      </c>
      <c r="D31" s="11" t="s">
        <v>35</v>
      </c>
      <c r="E31" s="12">
        <v>59</v>
      </c>
      <c r="F31" s="21">
        <v>490.41</v>
      </c>
      <c r="G31" s="12">
        <f>E31*F31</f>
        <v>28934.190000000002</v>
      </c>
    </row>
    <row r="32" spans="1:9" s="7" customFormat="1" x14ac:dyDescent="0.2">
      <c r="A32" s="22"/>
      <c r="B32" s="19" t="s">
        <v>51</v>
      </c>
      <c r="C32" s="23" t="s">
        <v>52</v>
      </c>
      <c r="D32" s="24" t="s">
        <v>35</v>
      </c>
      <c r="E32" s="25">
        <v>0</v>
      </c>
      <c r="F32" s="26">
        <v>490.41</v>
      </c>
      <c r="G32" s="25">
        <f>E32*F32</f>
        <v>0</v>
      </c>
      <c r="H32" s="22"/>
      <c r="I32" s="22"/>
    </row>
    <row r="33" spans="1:9" s="7" customFormat="1" x14ac:dyDescent="0.2">
      <c r="A33" s="22"/>
      <c r="B33" s="19" t="s">
        <v>53</v>
      </c>
      <c r="C33" s="23" t="s">
        <v>54</v>
      </c>
      <c r="D33" s="24" t="s">
        <v>35</v>
      </c>
      <c r="E33" s="25">
        <v>0</v>
      </c>
      <c r="F33" s="26">
        <v>490.41</v>
      </c>
      <c r="G33" s="25">
        <f>E33*F33</f>
        <v>0</v>
      </c>
      <c r="H33" s="22"/>
      <c r="I33" s="22"/>
    </row>
    <row r="34" spans="1:9" x14ac:dyDescent="0.2">
      <c r="C34" s="20"/>
      <c r="F34" s="18"/>
    </row>
    <row r="35" spans="1:9" x14ac:dyDescent="0.2">
      <c r="C35" s="28" t="s">
        <v>55</v>
      </c>
      <c r="F35" s="18"/>
    </row>
    <row r="36" spans="1:9" x14ac:dyDescent="0.2">
      <c r="B36" s="19" t="s">
        <v>56</v>
      </c>
      <c r="C36" s="20" t="s">
        <v>57</v>
      </c>
      <c r="D36" s="11" t="s">
        <v>14</v>
      </c>
      <c r="E36" s="12">
        <v>21</v>
      </c>
      <c r="F36" s="21">
        <v>14999.67</v>
      </c>
      <c r="G36" s="12">
        <f t="shared" ref="G36:G41" si="1">E36*F36</f>
        <v>314993.07</v>
      </c>
    </row>
    <row r="37" spans="1:9" x14ac:dyDescent="0.2">
      <c r="B37" s="19" t="s">
        <v>58</v>
      </c>
      <c r="C37" s="20" t="s">
        <v>59</v>
      </c>
      <c r="D37" s="11" t="s">
        <v>14</v>
      </c>
      <c r="E37" s="12">
        <v>24</v>
      </c>
      <c r="F37" s="21">
        <v>14999.67</v>
      </c>
      <c r="G37" s="12">
        <f t="shared" si="1"/>
        <v>359992.08</v>
      </c>
    </row>
    <row r="38" spans="1:9" ht="22.5" x14ac:dyDescent="0.2">
      <c r="B38" s="19" t="s">
        <v>60</v>
      </c>
      <c r="C38" s="20" t="s">
        <v>61</v>
      </c>
      <c r="D38" s="11" t="s">
        <v>14</v>
      </c>
      <c r="E38" s="12">
        <v>3</v>
      </c>
      <c r="F38" s="21">
        <v>14999.67</v>
      </c>
      <c r="G38" s="12">
        <f t="shared" si="1"/>
        <v>44999.01</v>
      </c>
    </row>
    <row r="39" spans="1:9" s="7" customFormat="1" x14ac:dyDescent="0.2">
      <c r="A39" s="22"/>
      <c r="B39" s="19" t="s">
        <v>62</v>
      </c>
      <c r="C39" s="23" t="s">
        <v>63</v>
      </c>
      <c r="D39" s="24" t="s">
        <v>14</v>
      </c>
      <c r="E39" s="25">
        <v>0</v>
      </c>
      <c r="F39" s="26">
        <f>F38*0.2</f>
        <v>2999.9340000000002</v>
      </c>
      <c r="G39" s="25">
        <f t="shared" si="1"/>
        <v>0</v>
      </c>
      <c r="H39" s="22"/>
      <c r="I39" s="22"/>
    </row>
    <row r="40" spans="1:9" s="7" customFormat="1" x14ac:dyDescent="0.2">
      <c r="A40" s="22"/>
      <c r="B40" s="19" t="s">
        <v>64</v>
      </c>
      <c r="C40" s="23" t="s">
        <v>65</v>
      </c>
      <c r="D40" s="24" t="s">
        <v>14</v>
      </c>
      <c r="E40" s="25">
        <v>0</v>
      </c>
      <c r="F40" s="26">
        <f>F39</f>
        <v>2999.9340000000002</v>
      </c>
      <c r="G40" s="25">
        <f t="shared" si="1"/>
        <v>0</v>
      </c>
      <c r="H40" s="22"/>
      <c r="I40" s="22"/>
    </row>
    <row r="41" spans="1:9" s="7" customFormat="1" x14ac:dyDescent="0.2">
      <c r="A41" s="22"/>
      <c r="B41" s="19" t="s">
        <v>66</v>
      </c>
      <c r="C41" s="23" t="s">
        <v>67</v>
      </c>
      <c r="D41" s="24" t="s">
        <v>14</v>
      </c>
      <c r="E41" s="25">
        <v>0</v>
      </c>
      <c r="F41" s="26">
        <f>F38*0.15</f>
        <v>2249.9504999999999</v>
      </c>
      <c r="G41" s="25">
        <f t="shared" si="1"/>
        <v>0</v>
      </c>
      <c r="H41" s="22"/>
      <c r="I41" s="22"/>
    </row>
    <row r="42" spans="1:9" x14ac:dyDescent="0.2">
      <c r="C42" s="28" t="s">
        <v>68</v>
      </c>
      <c r="F42" s="18"/>
    </row>
    <row r="43" spans="1:9" ht="22.5" x14ac:dyDescent="0.2">
      <c r="B43" s="19" t="s">
        <v>69</v>
      </c>
      <c r="C43" s="20" t="s">
        <v>70</v>
      </c>
      <c r="D43" s="11" t="s">
        <v>35</v>
      </c>
      <c r="E43" s="12">
        <v>113</v>
      </c>
      <c r="F43" s="21">
        <v>1835.15</v>
      </c>
      <c r="G43" s="12">
        <f>E43*F43</f>
        <v>207371.95</v>
      </c>
    </row>
    <row r="44" spans="1:9" x14ac:dyDescent="0.2">
      <c r="B44" s="19"/>
      <c r="C44" s="20"/>
      <c r="F44" s="21"/>
    </row>
    <row r="45" spans="1:9" x14ac:dyDescent="0.2">
      <c r="C45" s="17" t="s">
        <v>71</v>
      </c>
      <c r="F45" s="18"/>
    </row>
    <row r="46" spans="1:9" x14ac:dyDescent="0.2">
      <c r="C46" s="28" t="s">
        <v>68</v>
      </c>
      <c r="F46" s="18"/>
    </row>
    <row r="47" spans="1:9" ht="22.5" x14ac:dyDescent="0.2">
      <c r="B47" s="19" t="s">
        <v>72</v>
      </c>
      <c r="C47" s="20" t="s">
        <v>70</v>
      </c>
      <c r="D47" s="11" t="s">
        <v>14</v>
      </c>
      <c r="E47" s="12">
        <v>58</v>
      </c>
      <c r="F47" s="21">
        <v>3000</v>
      </c>
      <c r="G47" s="12">
        <f>E47*F47</f>
        <v>174000</v>
      </c>
    </row>
    <row r="48" spans="1:9" x14ac:dyDescent="0.2">
      <c r="B48" s="19"/>
      <c r="C48" s="20"/>
      <c r="F48" s="21"/>
    </row>
    <row r="49" spans="1:9" x14ac:dyDescent="0.2">
      <c r="B49" s="44"/>
      <c r="C49" s="45"/>
      <c r="D49" s="46"/>
      <c r="E49" s="47"/>
      <c r="F49" s="48"/>
      <c r="G49" s="47"/>
    </row>
    <row r="50" spans="1:9" x14ac:dyDescent="0.2">
      <c r="B50" s="19"/>
      <c r="C50" s="20"/>
      <c r="F50" s="21"/>
    </row>
    <row r="51" spans="1:9" x14ac:dyDescent="0.2">
      <c r="B51" s="19" t="s">
        <v>73</v>
      </c>
      <c r="C51" s="17" t="s">
        <v>74</v>
      </c>
      <c r="F51" s="18"/>
    </row>
    <row r="52" spans="1:9" ht="22.5" x14ac:dyDescent="0.2">
      <c r="C52" s="28" t="s">
        <v>75</v>
      </c>
      <c r="F52" s="18"/>
    </row>
    <row r="53" spans="1:9" s="7" customFormat="1" x14ac:dyDescent="0.2">
      <c r="A53" s="22"/>
      <c r="B53" s="29" t="s">
        <v>76</v>
      </c>
      <c r="C53" s="23" t="s">
        <v>77</v>
      </c>
      <c r="D53" s="24" t="s">
        <v>78</v>
      </c>
      <c r="E53" s="25">
        <v>0</v>
      </c>
      <c r="F53" s="26">
        <v>157.6</v>
      </c>
      <c r="G53" s="25">
        <f>E53*F53</f>
        <v>0</v>
      </c>
      <c r="H53" s="22"/>
      <c r="I53" s="22"/>
    </row>
    <row r="54" spans="1:9" x14ac:dyDescent="0.2">
      <c r="B54" s="29" t="s">
        <v>79</v>
      </c>
      <c r="C54" s="20" t="s">
        <v>80</v>
      </c>
      <c r="D54" s="11" t="s">
        <v>78</v>
      </c>
      <c r="E54" s="12">
        <v>1197</v>
      </c>
      <c r="F54" s="21">
        <v>157.6</v>
      </c>
      <c r="G54" s="12">
        <f>E54*F54</f>
        <v>188647.19999999998</v>
      </c>
    </row>
    <row r="55" spans="1:9" x14ac:dyDescent="0.2">
      <c r="B55" s="29" t="s">
        <v>81</v>
      </c>
      <c r="C55" s="20" t="s">
        <v>82</v>
      </c>
      <c r="D55" s="11" t="s">
        <v>78</v>
      </c>
      <c r="E55" s="12">
        <v>290</v>
      </c>
      <c r="F55" s="21">
        <v>157.6</v>
      </c>
      <c r="G55" s="12">
        <f>E55*F55</f>
        <v>45704</v>
      </c>
    </row>
    <row r="56" spans="1:9" x14ac:dyDescent="0.2">
      <c r="B56" s="29" t="s">
        <v>83</v>
      </c>
      <c r="C56" s="20" t="s">
        <v>84</v>
      </c>
      <c r="D56" s="11" t="s">
        <v>78</v>
      </c>
      <c r="E56" s="12">
        <v>749</v>
      </c>
      <c r="F56" s="21">
        <v>157.6</v>
      </c>
      <c r="G56" s="12">
        <f>E56*F56</f>
        <v>118042.4</v>
      </c>
    </row>
    <row r="57" spans="1:9" x14ac:dyDescent="0.2">
      <c r="B57" s="29" t="s">
        <v>85</v>
      </c>
      <c r="C57" s="20" t="s">
        <v>86</v>
      </c>
      <c r="D57" s="11" t="s">
        <v>78</v>
      </c>
      <c r="E57" s="12">
        <v>176</v>
      </c>
      <c r="F57" s="21">
        <v>157.6</v>
      </c>
      <c r="G57" s="12">
        <f>E57*F57</f>
        <v>27737.599999999999</v>
      </c>
    </row>
    <row r="58" spans="1:9" x14ac:dyDescent="0.2">
      <c r="C58" s="20"/>
      <c r="F58" s="21"/>
    </row>
    <row r="59" spans="1:9" x14ac:dyDescent="0.2">
      <c r="B59" s="19" t="s">
        <v>87</v>
      </c>
      <c r="C59" s="17" t="s">
        <v>88</v>
      </c>
      <c r="F59" s="18"/>
    </row>
    <row r="60" spans="1:9" x14ac:dyDescent="0.2">
      <c r="B60" s="19" t="s">
        <v>89</v>
      </c>
      <c r="C60" s="20" t="s">
        <v>90</v>
      </c>
      <c r="D60" s="11" t="s">
        <v>11</v>
      </c>
      <c r="E60" s="12">
        <v>555</v>
      </c>
      <c r="F60" s="21">
        <v>460.4</v>
      </c>
      <c r="G60" s="12">
        <f>E60*F60</f>
        <v>255522</v>
      </c>
    </row>
    <row r="61" spans="1:9" x14ac:dyDescent="0.2">
      <c r="B61" s="19"/>
      <c r="C61" s="20"/>
      <c r="F61" s="21"/>
    </row>
    <row r="62" spans="1:9" x14ac:dyDescent="0.2">
      <c r="B62" s="19" t="s">
        <v>91</v>
      </c>
      <c r="C62" s="17" t="s">
        <v>92</v>
      </c>
      <c r="F62" s="18"/>
    </row>
    <row r="63" spans="1:9" x14ac:dyDescent="0.2">
      <c r="B63" s="19" t="s">
        <v>93</v>
      </c>
      <c r="C63" s="20" t="s">
        <v>94</v>
      </c>
      <c r="D63" s="11" t="s">
        <v>35</v>
      </c>
      <c r="E63" s="12">
        <v>123</v>
      </c>
      <c r="F63" s="21">
        <v>700.25</v>
      </c>
      <c r="G63" s="12">
        <f>E63*F63</f>
        <v>86130.75</v>
      </c>
    </row>
    <row r="64" spans="1:9" x14ac:dyDescent="0.2">
      <c r="B64" s="19" t="s">
        <v>95</v>
      </c>
      <c r="C64" s="20" t="s">
        <v>96</v>
      </c>
      <c r="D64" s="11" t="s">
        <v>11</v>
      </c>
      <c r="E64" s="12">
        <v>68</v>
      </c>
      <c r="F64" s="21">
        <v>700.25</v>
      </c>
      <c r="G64" s="12">
        <f>E64*F64</f>
        <v>47617</v>
      </c>
    </row>
    <row r="65" spans="1:9" x14ac:dyDescent="0.2">
      <c r="B65" s="19" t="s">
        <v>97</v>
      </c>
      <c r="C65" s="20" t="s">
        <v>98</v>
      </c>
      <c r="D65" s="11" t="s">
        <v>35</v>
      </c>
      <c r="E65" s="12">
        <v>29</v>
      </c>
      <c r="F65" s="21">
        <v>700.25</v>
      </c>
      <c r="G65" s="12">
        <f>E65*F65</f>
        <v>20307.25</v>
      </c>
    </row>
    <row r="66" spans="1:9" x14ac:dyDescent="0.2">
      <c r="B66" s="19" t="s">
        <v>99</v>
      </c>
      <c r="C66" s="20" t="s">
        <v>100</v>
      </c>
      <c r="D66" s="11" t="s">
        <v>101</v>
      </c>
      <c r="E66" s="12">
        <v>284</v>
      </c>
      <c r="F66" s="21">
        <v>69.150000000000006</v>
      </c>
      <c r="G66" s="12">
        <f>E66*F66</f>
        <v>19638.600000000002</v>
      </c>
    </row>
    <row r="67" spans="1:9" s="7" customFormat="1" x14ac:dyDescent="0.2">
      <c r="A67" s="22"/>
      <c r="B67" s="19" t="s">
        <v>102</v>
      </c>
      <c r="C67" s="23" t="s">
        <v>103</v>
      </c>
      <c r="D67" s="24" t="s">
        <v>35</v>
      </c>
      <c r="E67" s="25">
        <v>0</v>
      </c>
      <c r="F67" s="26">
        <v>700.25</v>
      </c>
      <c r="G67" s="25">
        <f>E67*F67</f>
        <v>0</v>
      </c>
      <c r="H67" s="22"/>
      <c r="I67" s="22"/>
    </row>
    <row r="69" spans="1:9" x14ac:dyDescent="0.2">
      <c r="B69" s="19" t="s">
        <v>104</v>
      </c>
      <c r="C69" s="17" t="s">
        <v>105</v>
      </c>
      <c r="F69" s="18"/>
    </row>
    <row r="70" spans="1:9" x14ac:dyDescent="0.2">
      <c r="C70" s="28" t="s">
        <v>106</v>
      </c>
      <c r="F70" s="18"/>
    </row>
    <row r="71" spans="1:9" ht="22.5" x14ac:dyDescent="0.2">
      <c r="C71" s="28" t="s">
        <v>107</v>
      </c>
      <c r="F71" s="18"/>
    </row>
    <row r="72" spans="1:9" x14ac:dyDescent="0.2">
      <c r="B72" s="19" t="s">
        <v>108</v>
      </c>
      <c r="C72" s="20" t="s">
        <v>109</v>
      </c>
      <c r="D72" s="11" t="s">
        <v>11</v>
      </c>
      <c r="E72" s="12">
        <v>162</v>
      </c>
      <c r="F72" s="21">
        <v>1800.08</v>
      </c>
      <c r="G72" s="12">
        <f>E72*F72</f>
        <v>291612.95999999996</v>
      </c>
    </row>
    <row r="73" spans="1:9" x14ac:dyDescent="0.2">
      <c r="C73" s="20"/>
      <c r="F73" s="18"/>
    </row>
    <row r="74" spans="1:9" x14ac:dyDescent="0.2">
      <c r="B74" s="19" t="s">
        <v>110</v>
      </c>
      <c r="C74" s="17" t="s">
        <v>111</v>
      </c>
      <c r="F74" s="18"/>
    </row>
    <row r="75" spans="1:9" x14ac:dyDescent="0.2">
      <c r="C75" s="28" t="s">
        <v>112</v>
      </c>
      <c r="F75" s="18"/>
    </row>
    <row r="76" spans="1:9" ht="33.75" x14ac:dyDescent="0.2">
      <c r="C76" s="28" t="s">
        <v>113</v>
      </c>
      <c r="F76" s="18"/>
    </row>
    <row r="77" spans="1:9" x14ac:dyDescent="0.2">
      <c r="B77" s="19" t="s">
        <v>114</v>
      </c>
      <c r="C77" s="20" t="s">
        <v>115</v>
      </c>
      <c r="D77" s="11" t="s">
        <v>11</v>
      </c>
      <c r="E77" s="12">
        <v>43</v>
      </c>
      <c r="F77" s="21">
        <v>465.1</v>
      </c>
      <c r="G77" s="12">
        <f>E77*F77</f>
        <v>19999.3</v>
      </c>
    </row>
    <row r="78" spans="1:9" x14ac:dyDescent="0.2">
      <c r="C78" s="20" t="s">
        <v>116</v>
      </c>
      <c r="F78" s="18"/>
    </row>
    <row r="79" spans="1:9" ht="22.5" x14ac:dyDescent="0.2">
      <c r="C79" s="28" t="s">
        <v>117</v>
      </c>
      <c r="F79" s="18"/>
    </row>
    <row r="80" spans="1:9" x14ac:dyDescent="0.2">
      <c r="B80" s="19" t="s">
        <v>118</v>
      </c>
      <c r="C80" s="20" t="s">
        <v>115</v>
      </c>
      <c r="D80" s="11" t="s">
        <v>11</v>
      </c>
      <c r="E80" s="12">
        <v>43</v>
      </c>
      <c r="F80" s="21">
        <v>475.34</v>
      </c>
      <c r="G80" s="12">
        <f>E80*F80</f>
        <v>20439.62</v>
      </c>
    </row>
    <row r="81" spans="2:10" x14ac:dyDescent="0.2">
      <c r="C81" s="20"/>
      <c r="F81" s="18"/>
    </row>
    <row r="82" spans="2:10" x14ac:dyDescent="0.2">
      <c r="B82" s="19" t="s">
        <v>119</v>
      </c>
      <c r="C82" s="17" t="s">
        <v>120</v>
      </c>
      <c r="F82" s="18"/>
    </row>
    <row r="83" spans="2:10" ht="45" x14ac:dyDescent="0.2">
      <c r="C83" s="28" t="s">
        <v>121</v>
      </c>
      <c r="F83" s="18"/>
      <c r="J83" s="1" t="s">
        <v>165</v>
      </c>
    </row>
    <row r="84" spans="2:10" x14ac:dyDescent="0.2">
      <c r="B84" s="19" t="s">
        <v>122</v>
      </c>
      <c r="C84" s="20" t="s">
        <v>115</v>
      </c>
      <c r="D84" s="11" t="s">
        <v>11</v>
      </c>
      <c r="E84" s="12">
        <v>11</v>
      </c>
      <c r="F84" s="21">
        <v>1529.1</v>
      </c>
      <c r="G84" s="12">
        <f>E84*F84</f>
        <v>16820.099999999999</v>
      </c>
    </row>
    <row r="85" spans="2:10" x14ac:dyDescent="0.2">
      <c r="B85" s="19" t="s">
        <v>123</v>
      </c>
      <c r="C85" s="20" t="s">
        <v>124</v>
      </c>
      <c r="D85" s="11" t="s">
        <v>11</v>
      </c>
      <c r="E85" s="12">
        <v>16</v>
      </c>
      <c r="F85" s="21">
        <v>1529.1</v>
      </c>
      <c r="G85" s="12">
        <f>E85*F85</f>
        <v>24465.599999999999</v>
      </c>
    </row>
    <row r="86" spans="2:10" x14ac:dyDescent="0.2">
      <c r="C86" s="20"/>
      <c r="F86" s="21"/>
    </row>
    <row r="87" spans="2:10" x14ac:dyDescent="0.2">
      <c r="C87" s="30" t="s">
        <v>125</v>
      </c>
      <c r="D87" s="31"/>
      <c r="E87" s="32"/>
      <c r="F87" s="33"/>
      <c r="G87" s="34">
        <f>SUM(G3:G85)</f>
        <v>3438912.6880000005</v>
      </c>
    </row>
    <row r="88" spans="2:10" x14ac:dyDescent="0.2">
      <c r="C88" s="20"/>
      <c r="F88" s="18"/>
    </row>
    <row r="89" spans="2:10" x14ac:dyDescent="0.2">
      <c r="C89" s="20"/>
      <c r="F89" s="18"/>
    </row>
    <row r="90" spans="2:10" x14ac:dyDescent="0.2">
      <c r="B90" s="14" t="s">
        <v>126</v>
      </c>
      <c r="C90" s="15" t="s">
        <v>127</v>
      </c>
    </row>
    <row r="91" spans="2:10" x14ac:dyDescent="0.2">
      <c r="B91" s="14"/>
      <c r="C91" s="16"/>
    </row>
    <row r="92" spans="2:10" x14ac:dyDescent="0.2">
      <c r="B92" s="19" t="s">
        <v>128</v>
      </c>
      <c r="C92" s="17" t="s">
        <v>45</v>
      </c>
      <c r="F92" s="18"/>
    </row>
    <row r="93" spans="2:10" x14ac:dyDescent="0.2">
      <c r="C93" s="28" t="s">
        <v>55</v>
      </c>
      <c r="F93" s="18"/>
    </row>
    <row r="94" spans="2:10" ht="22.5" x14ac:dyDescent="0.2">
      <c r="B94" s="19" t="s">
        <v>129</v>
      </c>
      <c r="C94" s="20" t="s">
        <v>61</v>
      </c>
      <c r="D94" s="11" t="s">
        <v>14</v>
      </c>
      <c r="E94" s="12">
        <v>29</v>
      </c>
      <c r="F94" s="21">
        <v>14999.67</v>
      </c>
      <c r="G94" s="12">
        <f>E94*F94</f>
        <v>434990.43</v>
      </c>
    </row>
    <row r="95" spans="2:10" x14ac:dyDescent="0.2">
      <c r="B95" s="19" t="s">
        <v>130</v>
      </c>
      <c r="C95" s="20" t="s">
        <v>131</v>
      </c>
      <c r="D95" s="11" t="s">
        <v>14</v>
      </c>
      <c r="E95" s="12">
        <v>5</v>
      </c>
      <c r="F95" s="21">
        <v>14999.67</v>
      </c>
      <c r="G95" s="12">
        <f>E95*F95</f>
        <v>74998.350000000006</v>
      </c>
    </row>
    <row r="96" spans="2:10" x14ac:dyDescent="0.2">
      <c r="B96" s="19"/>
      <c r="C96" s="20"/>
      <c r="F96" s="18"/>
    </row>
    <row r="97" spans="2:7" x14ac:dyDescent="0.2">
      <c r="C97" s="17" t="s">
        <v>132</v>
      </c>
      <c r="F97" s="18"/>
    </row>
    <row r="98" spans="2:7" ht="22.5" x14ac:dyDescent="0.2">
      <c r="B98" s="19" t="s">
        <v>133</v>
      </c>
      <c r="C98" s="20" t="s">
        <v>134</v>
      </c>
      <c r="D98" s="11" t="s">
        <v>14</v>
      </c>
      <c r="E98" s="12">
        <v>38</v>
      </c>
      <c r="F98" s="21">
        <v>3000</v>
      </c>
      <c r="G98" s="12">
        <f>E98*F98</f>
        <v>114000</v>
      </c>
    </row>
    <row r="99" spans="2:7" x14ac:dyDescent="0.2">
      <c r="B99" s="19" t="s">
        <v>135</v>
      </c>
      <c r="C99" s="20" t="s">
        <v>136</v>
      </c>
      <c r="D99" s="11" t="s">
        <v>14</v>
      </c>
      <c r="E99" s="12">
        <v>67</v>
      </c>
      <c r="F99" s="21">
        <v>3000</v>
      </c>
      <c r="G99" s="12">
        <f>E99*F99</f>
        <v>201000</v>
      </c>
    </row>
    <row r="100" spans="2:7" x14ac:dyDescent="0.2">
      <c r="B100" s="19" t="s">
        <v>137</v>
      </c>
      <c r="C100" s="20" t="s">
        <v>138</v>
      </c>
      <c r="D100" s="11" t="s">
        <v>14</v>
      </c>
      <c r="E100" s="12">
        <v>55</v>
      </c>
      <c r="F100" s="21">
        <v>3000</v>
      </c>
      <c r="G100" s="12">
        <f>E100*F100</f>
        <v>165000</v>
      </c>
    </row>
    <row r="101" spans="2:7" x14ac:dyDescent="0.2">
      <c r="C101" s="20"/>
      <c r="F101" s="18"/>
    </row>
    <row r="102" spans="2:7" x14ac:dyDescent="0.2">
      <c r="B102" s="19" t="s">
        <v>139</v>
      </c>
      <c r="C102" s="17" t="s">
        <v>74</v>
      </c>
      <c r="F102" s="18"/>
    </row>
    <row r="103" spans="2:7" ht="22.5" x14ac:dyDescent="0.2">
      <c r="C103" s="28" t="s">
        <v>75</v>
      </c>
      <c r="F103" s="18"/>
    </row>
    <row r="104" spans="2:7" x14ac:dyDescent="0.2">
      <c r="B104" s="19" t="s">
        <v>140</v>
      </c>
      <c r="C104" s="20" t="s">
        <v>141</v>
      </c>
      <c r="D104" s="11" t="s">
        <v>78</v>
      </c>
      <c r="E104" s="12">
        <v>320.63324999999998</v>
      </c>
      <c r="F104" s="21">
        <v>157.6</v>
      </c>
      <c r="G104" s="12">
        <f t="shared" ref="G104:G109" si="2">E104*F104</f>
        <v>50531.800199999998</v>
      </c>
    </row>
    <row r="105" spans="2:7" x14ac:dyDescent="0.2">
      <c r="B105" s="19" t="s">
        <v>142</v>
      </c>
      <c r="C105" s="20" t="s">
        <v>77</v>
      </c>
      <c r="D105" s="11" t="s">
        <v>78</v>
      </c>
      <c r="E105" s="12">
        <v>374.07212500000003</v>
      </c>
      <c r="F105" s="21">
        <v>157.6</v>
      </c>
      <c r="G105" s="12">
        <f t="shared" si="2"/>
        <v>58953.766900000002</v>
      </c>
    </row>
    <row r="106" spans="2:7" x14ac:dyDescent="0.2">
      <c r="B106" s="19" t="s">
        <v>143</v>
      </c>
      <c r="C106" s="20" t="s">
        <v>80</v>
      </c>
      <c r="D106" s="11" t="s">
        <v>78</v>
      </c>
      <c r="E106" s="12">
        <v>320.63324999999998</v>
      </c>
      <c r="F106" s="21">
        <v>157.6</v>
      </c>
      <c r="G106" s="12">
        <f t="shared" si="2"/>
        <v>50531.800199999998</v>
      </c>
    </row>
    <row r="107" spans="2:7" x14ac:dyDescent="0.2">
      <c r="B107" s="19" t="s">
        <v>144</v>
      </c>
      <c r="C107" s="20" t="s">
        <v>82</v>
      </c>
      <c r="D107" s="11" t="s">
        <v>78</v>
      </c>
      <c r="E107" s="12">
        <v>908.46087499999999</v>
      </c>
      <c r="F107" s="21">
        <v>157.6</v>
      </c>
      <c r="G107" s="12">
        <f t="shared" si="2"/>
        <v>143173.4339</v>
      </c>
    </row>
    <row r="108" spans="2:7" x14ac:dyDescent="0.2">
      <c r="B108" s="19" t="s">
        <v>145</v>
      </c>
      <c r="C108" s="20" t="s">
        <v>84</v>
      </c>
      <c r="D108" s="11" t="s">
        <v>78</v>
      </c>
      <c r="E108" s="12">
        <v>2458.1882500000002</v>
      </c>
      <c r="F108" s="21">
        <v>157.6</v>
      </c>
      <c r="G108" s="12">
        <f t="shared" si="2"/>
        <v>387410.4682</v>
      </c>
    </row>
    <row r="109" spans="2:7" x14ac:dyDescent="0.2">
      <c r="B109" s="19" t="s">
        <v>146</v>
      </c>
      <c r="C109" s="20" t="s">
        <v>86</v>
      </c>
      <c r="D109" s="11" t="s">
        <v>78</v>
      </c>
      <c r="E109" s="12">
        <v>961.89975000000004</v>
      </c>
      <c r="F109" s="21">
        <v>157.6</v>
      </c>
      <c r="G109" s="12">
        <f t="shared" si="2"/>
        <v>151595.40059999999</v>
      </c>
    </row>
    <row r="110" spans="2:7" x14ac:dyDescent="0.2">
      <c r="C110" s="20"/>
      <c r="F110" s="18"/>
    </row>
    <row r="111" spans="2:7" x14ac:dyDescent="0.2">
      <c r="B111" s="19" t="s">
        <v>147</v>
      </c>
      <c r="C111" s="17" t="s">
        <v>92</v>
      </c>
      <c r="F111" s="18"/>
    </row>
    <row r="112" spans="2:7" x14ac:dyDescent="0.2">
      <c r="B112" s="19" t="s">
        <v>148</v>
      </c>
      <c r="C112" s="20" t="s">
        <v>98</v>
      </c>
      <c r="D112" s="11" t="s">
        <v>35</v>
      </c>
      <c r="E112" s="12">
        <v>195</v>
      </c>
      <c r="F112" s="21">
        <v>700.25</v>
      </c>
      <c r="G112" s="12">
        <f t="shared" ref="G112:G118" si="3">E112*F112</f>
        <v>136548.75</v>
      </c>
    </row>
    <row r="113" spans="2:7" x14ac:dyDescent="0.2">
      <c r="B113" s="19" t="s">
        <v>149</v>
      </c>
      <c r="C113" s="20" t="s">
        <v>150</v>
      </c>
      <c r="D113" s="11" t="s">
        <v>11</v>
      </c>
      <c r="E113" s="12">
        <v>485</v>
      </c>
      <c r="F113" s="21">
        <v>700.25</v>
      </c>
      <c r="G113" s="12">
        <f t="shared" si="3"/>
        <v>339621.25</v>
      </c>
    </row>
    <row r="114" spans="2:7" x14ac:dyDescent="0.2">
      <c r="B114" s="19" t="s">
        <v>151</v>
      </c>
      <c r="C114" s="20" t="s">
        <v>152</v>
      </c>
      <c r="D114" s="11" t="s">
        <v>35</v>
      </c>
      <c r="E114" s="12">
        <v>689</v>
      </c>
      <c r="F114" s="21">
        <v>700.25</v>
      </c>
      <c r="G114" s="12">
        <f t="shared" si="3"/>
        <v>482472.25</v>
      </c>
    </row>
    <row r="115" spans="2:7" x14ac:dyDescent="0.2">
      <c r="B115" s="19" t="s">
        <v>153</v>
      </c>
      <c r="C115" s="20" t="s">
        <v>154</v>
      </c>
      <c r="D115" s="11" t="s">
        <v>101</v>
      </c>
      <c r="E115" s="12">
        <v>348</v>
      </c>
      <c r="F115" s="21">
        <v>124.83</v>
      </c>
      <c r="G115" s="12">
        <f t="shared" si="3"/>
        <v>43440.84</v>
      </c>
    </row>
    <row r="116" spans="2:7" x14ac:dyDescent="0.2">
      <c r="B116" s="19" t="s">
        <v>155</v>
      </c>
      <c r="C116" s="20" t="s">
        <v>156</v>
      </c>
      <c r="D116" s="11" t="s">
        <v>157</v>
      </c>
      <c r="E116" s="12">
        <v>1</v>
      </c>
      <c r="F116" s="21">
        <v>60000</v>
      </c>
      <c r="G116" s="12">
        <f t="shared" si="3"/>
        <v>60000</v>
      </c>
    </row>
    <row r="117" spans="2:7" x14ac:dyDescent="0.2">
      <c r="B117" s="19" t="s">
        <v>158</v>
      </c>
      <c r="C117" s="20" t="s">
        <v>159</v>
      </c>
      <c r="D117" s="11" t="s">
        <v>101</v>
      </c>
      <c r="E117" s="12">
        <v>83</v>
      </c>
      <c r="F117" s="21">
        <v>87.71</v>
      </c>
      <c r="G117" s="12">
        <f t="shared" si="3"/>
        <v>7279.9299999999994</v>
      </c>
    </row>
    <row r="118" spans="2:7" x14ac:dyDescent="0.2">
      <c r="B118" s="19" t="s">
        <v>160</v>
      </c>
      <c r="C118" s="20" t="s">
        <v>161</v>
      </c>
      <c r="D118" s="11" t="s">
        <v>101</v>
      </c>
      <c r="E118" s="12">
        <v>7</v>
      </c>
      <c r="F118" s="21">
        <v>87.71</v>
      </c>
      <c r="G118" s="12">
        <f t="shared" si="3"/>
        <v>613.96999999999991</v>
      </c>
    </row>
    <row r="119" spans="2:7" x14ac:dyDescent="0.2">
      <c r="C119" s="20"/>
      <c r="F119" s="18"/>
    </row>
    <row r="120" spans="2:7" x14ac:dyDescent="0.2">
      <c r="C120" s="28" t="s">
        <v>55</v>
      </c>
      <c r="F120" s="18"/>
    </row>
    <row r="121" spans="2:7" x14ac:dyDescent="0.2">
      <c r="B121" s="19" t="s">
        <v>162</v>
      </c>
      <c r="C121" s="20" t="s">
        <v>163</v>
      </c>
      <c r="D121" s="11" t="s">
        <v>101</v>
      </c>
      <c r="E121" s="12">
        <v>51</v>
      </c>
      <c r="F121" s="21">
        <v>3500</v>
      </c>
      <c r="G121" s="12">
        <f>E121*F121</f>
        <v>178500</v>
      </c>
    </row>
    <row r="122" spans="2:7" x14ac:dyDescent="0.2">
      <c r="C122" s="20"/>
      <c r="F122" s="21"/>
    </row>
    <row r="123" spans="2:7" x14ac:dyDescent="0.2">
      <c r="C123" s="30" t="s">
        <v>164</v>
      </c>
      <c r="D123" s="31"/>
      <c r="E123" s="32"/>
      <c r="F123" s="33"/>
      <c r="G123" s="34">
        <f>SUM(G89:G121)</f>
        <v>3080662.4400000004</v>
      </c>
    </row>
    <row r="124" spans="2:7" x14ac:dyDescent="0.2">
      <c r="C124" s="20"/>
      <c r="F124" s="18"/>
    </row>
  </sheetData>
  <pageMargins left="0.75" right="0.75" top="1" bottom="1" header="0.5" footer="0.5"/>
  <pageSetup paperSize="9" orientation="portrait" r:id="rId1"/>
  <headerFooter>
    <oddFooter xml:space="preserve">&amp;C&amp;8MB -&amp;K00-031 &amp;P of &amp;N
</oddFooter>
  </headerFooter>
  <rowBreaks count="2" manualBreakCount="2">
    <brk id="49" min="1" max="6" man="1"/>
    <brk id="88" min="1"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292C5-9829-419D-93DA-C8E5842924E5}">
  <dimension ref="A1"/>
  <sheetViews>
    <sheetView workbookViewId="0"/>
  </sheetViews>
  <sheetFormatPr defaultRowHeight="12"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720805D7-F0C3-45EF-A877-6AED6BBC0351}">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Main Blk</vt:lpstr>
      <vt:lpstr>Sheet1</vt:lpstr>
      <vt:lpstr>'Main Blk'!Print_Area</vt:lpstr>
      <vt:lpstr>'Main Blk'!Print_Titles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2022-11-08T11:54:54Z</cp:lastPrinted>
  <dcterms:created xsi:type="dcterms:W3CDTF">2022-11-08T11:43:20Z</dcterms:created>
  <dcterms:modified xsi:type="dcterms:W3CDTF">2022-11-08T11:55:20Z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{720805D7-F0C3-45EF-A877-6AED6BBC0351}</vt:lpwstr>
  </property>
</Properties>
</file>