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F:\Travail\Drapeaux projet\"/>
    </mc:Choice>
  </mc:AlternateContent>
  <xr:revisionPtr revIDLastSave="0" documentId="13_ncr:1_{0B57842D-150E-4568-8C02-8816AEBAD2E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2" sheetId="1" r:id="rId1"/>
    <sheet name="Feuil1" sheetId="2" r:id="rId2"/>
  </sheets>
  <definedNames>
    <definedName name="DonnéesExternes_1" localSheetId="0">Feuil2!$A$1:$D$208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1FVfdXuFJx0ZE0BNGVWNaHKd1Vg=="/>
    </ext>
  </extLst>
</workbook>
</file>

<file path=xl/calcChain.xml><?xml version="1.0" encoding="utf-8"?>
<calcChain xmlns="http://schemas.openxmlformats.org/spreadsheetml/2006/main">
  <c r="B208" i="1" l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<sst xmlns="http://schemas.openxmlformats.org/spreadsheetml/2006/main" count="626" uniqueCount="626">
  <si>
    <t>Column1</t>
  </si>
  <si>
    <t>Column4</t>
  </si>
  <si>
    <t>Column2</t>
  </si>
  <si>
    <t>Column3</t>
  </si>
  <si>
    <t>Country</t>
  </si>
  <si>
    <t>Traduction</t>
  </si>
  <si>
    <t>Images File Name</t>
  </si>
  <si>
    <t>ImageURL</t>
  </si>
  <si>
    <t>Afghanistan</t>
  </si>
  <si>
    <t>Flag_of_Afghanistan.svg</t>
  </si>
  <si>
    <t>https://upload.wikimedia.org/wikipedia/commons/9/9a/Flag_of_Afghanistan.svg</t>
  </si>
  <si>
    <t>Albania</t>
  </si>
  <si>
    <t>Flag_of_Albania.svg</t>
  </si>
  <si>
    <t>https://upload.wikimedia.org/wikipedia/commons/3/36/Flag_of_Albania.svg</t>
  </si>
  <si>
    <t>Algeria</t>
  </si>
  <si>
    <t>Flag_of_Algeria.svg</t>
  </si>
  <si>
    <t>https://upload.wikimedia.org/wikipedia/commons/7/77/Flag_of_Algeria.svg</t>
  </si>
  <si>
    <t>Andorra</t>
  </si>
  <si>
    <t>Flag_of_Andorra.svg</t>
  </si>
  <si>
    <t>https://upload.wikimedia.org/wikipedia/commons/1/19/Flag_of_Andorra.svg</t>
  </si>
  <si>
    <t>Angola</t>
  </si>
  <si>
    <t>Flag_of_Angola.svg</t>
  </si>
  <si>
    <t>https://upload.wikimedia.org/wikipedia/commons/9/9d/Flag_of_Angola.svg</t>
  </si>
  <si>
    <t>Antigua and Barbuda</t>
  </si>
  <si>
    <t>Flag_of_Antigua_and_Barbuda.svg</t>
  </si>
  <si>
    <t>https://upload.wikimedia.org/wikipedia/commons/8/89/Flag_of_Antigua_and_Barbuda.svg</t>
  </si>
  <si>
    <t>Argentina</t>
  </si>
  <si>
    <t>Flag_of_Argentina.svg</t>
  </si>
  <si>
    <t>https://upload.wikimedia.org/wikipedia/commons/1/1a/Flag_of_Argentina.svg</t>
  </si>
  <si>
    <t>Armenia</t>
  </si>
  <si>
    <t>Flag_of_Armenia.svg</t>
  </si>
  <si>
    <t>https://upload.wikimedia.org/wikipedia/commons/2/2f/Flag_of_Armenia.svg</t>
  </si>
  <si>
    <t>Australia</t>
  </si>
  <si>
    <t>Flag_of_Australia_%28converted%29.svg</t>
  </si>
  <si>
    <t>https://upload.wikimedia.org/wikipedia/commons/8/88/Flag_of_Australia_%28converted%29.svg</t>
  </si>
  <si>
    <t>Austria</t>
  </si>
  <si>
    <t>Flag_of_Austria.svg</t>
  </si>
  <si>
    <t>https://upload.wikimedia.org/wikipedia/commons/4/41/Flag_of_Austria.svg</t>
  </si>
  <si>
    <t>Azerbaijan</t>
  </si>
  <si>
    <t>Flag_of_Azerbaijan.svg</t>
  </si>
  <si>
    <t>https://upload.wikimedia.org/wikipedia/commons/d/dd/Flag_of_Azerbaijan.svg</t>
  </si>
  <si>
    <t>Bahamas</t>
  </si>
  <si>
    <t>Flag_of_the_Bahamas.svg</t>
  </si>
  <si>
    <t>https://upload.wikimedia.org/wikipedia/commons/9/93/Flag_of_the_Bahamas.svg</t>
  </si>
  <si>
    <t>Bahrain</t>
  </si>
  <si>
    <t>Flag_of_Bahrain.svg</t>
  </si>
  <si>
    <t>https://upload.wikimedia.org/wikipedia/commons/2/2c/Flag_of_Bahrain.svg</t>
  </si>
  <si>
    <t>Bangladesh</t>
  </si>
  <si>
    <t>Flag_of_Bangladesh.svg</t>
  </si>
  <si>
    <t>https://upload.wikimedia.org/wikipedia/commons/f/f9/Flag_of_Bangladesh.svg</t>
  </si>
  <si>
    <t>Barbados</t>
  </si>
  <si>
    <t>Flag_of_Barbados.svg</t>
  </si>
  <si>
    <t>https://upload.wikimedia.org/wikipedia/commons/e/ef/Flag_of_Barbados.svg</t>
  </si>
  <si>
    <t>Belarus</t>
  </si>
  <si>
    <t>Flag_of_Belarus.svg</t>
  </si>
  <si>
    <t>https://upload.wikimedia.org/wikipedia/commons/8/85/Flag_of_Belarus.svg</t>
  </si>
  <si>
    <t>Belgium</t>
  </si>
  <si>
    <t>Flag_of_Belgium_%28civil%29.svg</t>
  </si>
  <si>
    <t>https://upload.wikimedia.org/wikipedia/commons/9/92/Flag_of_Belgium_%28civil%29.svg</t>
  </si>
  <si>
    <t>Belize</t>
  </si>
  <si>
    <t>Flag_of_Belize.svg</t>
  </si>
  <si>
    <t>https://upload.wikimedia.org/wikipedia/commons/e/e7/Flag_of_Belize.svg</t>
  </si>
  <si>
    <t>Benin</t>
  </si>
  <si>
    <t>Flag_of_Benin.svg</t>
  </si>
  <si>
    <t>https://upload.wikimedia.org/wikipedia/commons/0/0a/Flag_of_Benin.svg</t>
  </si>
  <si>
    <t>Bhutan</t>
  </si>
  <si>
    <t>Flag_of_Bhutan.svg</t>
  </si>
  <si>
    <t>https://upload.wikimedia.org/wikipedia/commons/9/91/Flag_of_Bhutan.svg</t>
  </si>
  <si>
    <t>Bolivia</t>
  </si>
  <si>
    <t>Flag_of_Bolivia.svg</t>
  </si>
  <si>
    <t>https://upload.wikimedia.org/wikipedia/commons/4/48/Flag_of_Bolivia.svg</t>
  </si>
  <si>
    <t>Bosnia and Herzegovina</t>
  </si>
  <si>
    <t>Flag_of_Bosnia_and_Herzegovina.svg</t>
  </si>
  <si>
    <t>https://upload.wikimedia.org/wikipedia/commons/b/bf/Flag_of_Bosnia_and_Herzegovina.svg</t>
  </si>
  <si>
    <t>Botswana</t>
  </si>
  <si>
    <t>Flag_of_Botswana.svg</t>
  </si>
  <si>
    <t>https://upload.wikimedia.org/wikipedia/commons/f/fa/Flag_of_Botswana.svg</t>
  </si>
  <si>
    <t>Brazil</t>
  </si>
  <si>
    <t>Flag_of_Brazil.svg</t>
  </si>
  <si>
    <t>https://upload.wikimedia.org/wikipedia/en/0/05/Flag_of_Brazil.svg</t>
  </si>
  <si>
    <t>Brunei</t>
  </si>
  <si>
    <t>Flag_of_Brunei.svg</t>
  </si>
  <si>
    <t>https://upload.wikimedia.org/wikipedia/commons/9/9c/Flag_of_Brunei.svg</t>
  </si>
  <si>
    <t>Bulgaria</t>
  </si>
  <si>
    <t>Flag_of_Bulgaria.svg</t>
  </si>
  <si>
    <t>https://upload.wikimedia.org/wikipedia/commons/9/9a/Flag_of_Bulgaria.svg</t>
  </si>
  <si>
    <t>Burkina Faso</t>
  </si>
  <si>
    <t>Flag_of_Burkina_Faso.svg</t>
  </si>
  <si>
    <t>https://upload.wikimedia.org/wikipedia/commons/3/31/Flag_of_Burkina_Faso.svg</t>
  </si>
  <si>
    <t>Burundi</t>
  </si>
  <si>
    <t>Flag_of_Burundi.svg</t>
  </si>
  <si>
    <t>https://upload.wikimedia.org/wikipedia/commons/5/50/Flag_of_Burundi.svg</t>
  </si>
  <si>
    <t>Cambodia</t>
  </si>
  <si>
    <t>Flag_of_Cambodia.svg</t>
  </si>
  <si>
    <t>https://upload.wikimedia.org/wikipedia/commons/8/83/Flag_of_Cambodia.svg</t>
  </si>
  <si>
    <t>Cameroon</t>
  </si>
  <si>
    <t>Flag_of_Cameroon.svg</t>
  </si>
  <si>
    <t>https://upload.wikimedia.org/wikipedia/commons/4/4f/Flag_of_Cameroon.svg</t>
  </si>
  <si>
    <t>Canada</t>
  </si>
  <si>
    <t>Flag_of_Canada.svg</t>
  </si>
  <si>
    <t>https://upload.wikimedia.org/wikipedia/en/c/cf/Flag_of_Canada.svg</t>
  </si>
  <si>
    <t>Cape Verde</t>
  </si>
  <si>
    <t>Flag_of_Cape_Verde.svg</t>
  </si>
  <si>
    <t>https://upload.wikimedia.org/wikipedia/commons/3/38/Flag_of_Cape_Verde.svg</t>
  </si>
  <si>
    <t>Central African Republic</t>
  </si>
  <si>
    <t>Flag_of_the_Central_African_Republic.svg</t>
  </si>
  <si>
    <t>https://upload.wikimedia.org/wikipedia/commons/6/6f/Flag_of_the_Central_African_Republic.svg</t>
  </si>
  <si>
    <t>Chad</t>
  </si>
  <si>
    <t>Flag_of_Chad.svg</t>
  </si>
  <si>
    <t>https://upload.wikimedia.org/wikipedia/commons/4/4b/Flag_of_Chad.svg</t>
  </si>
  <si>
    <t>Chile</t>
  </si>
  <si>
    <t>Flag_of_Chile.svg</t>
  </si>
  <si>
    <t>https://upload.wikimedia.org/wikipedia/commons/7/78/Flag_of_Chile.svg</t>
  </si>
  <si>
    <t>China</t>
  </si>
  <si>
    <t>Flag_of_the_People%27s_Republic_of_China.svg</t>
  </si>
  <si>
    <t>https://upload.wikimedia.org/wikipedia/commons/f/fa/Flag_of_the_People%27s_Republic_of_China.svg</t>
  </si>
  <si>
    <t>Colombia</t>
  </si>
  <si>
    <t>Flag_of_Colombia.svg</t>
  </si>
  <si>
    <t>https://upload.wikimedia.org/wikipedia/commons/2/21/Flag_of_Colombia.svg</t>
  </si>
  <si>
    <t>Comoros</t>
  </si>
  <si>
    <t>Flag_of_the_Comoros.svg</t>
  </si>
  <si>
    <t>https://upload.wikimedia.org/wikipedia/commons/9/94/Flag_of_the_Comoros.svg</t>
  </si>
  <si>
    <t>Democratic Republic of Congo</t>
  </si>
  <si>
    <t>Flag_of_the_Democratic_Republic_of_the_Congo.svg</t>
  </si>
  <si>
    <t>https://upload.wikimedia.org/wikipedia/commons/6/6f/Flag_of_the_Democratic_Republic_of_the_Congo.svg</t>
  </si>
  <si>
    <t>Republic of Congo</t>
  </si>
  <si>
    <t>Flag_of_the_Republic_of_the_Congo.svg</t>
  </si>
  <si>
    <t>https://upload.wikimedia.org/wikipedia/commons/9/92/Flag_of_the_Republic_of_the_Congo.svg</t>
  </si>
  <si>
    <t>Costa Rica</t>
  </si>
  <si>
    <t>Flag_of_Costa_Rica.svg</t>
  </si>
  <si>
    <t>https://upload.wikimedia.org/wikipedia/commons/f/f2/Flag_of_Costa_Rica.svg</t>
  </si>
  <si>
    <t>Croatia</t>
  </si>
  <si>
    <t>Flag_of_Croatia.svg</t>
  </si>
  <si>
    <t>https://upload.wikimedia.org/wikipedia/commons/1/1b/Flag_of_Croatia.svg</t>
  </si>
  <si>
    <t>Cuba</t>
  </si>
  <si>
    <t>Flag_of_Cuba.svg</t>
  </si>
  <si>
    <t>https://upload.wikimedia.org/wikipedia/commons/b/bd/Flag_of_Cuba.svg</t>
  </si>
  <si>
    <t>Cyprus</t>
  </si>
  <si>
    <t>Flag_of_Cyprus.svg</t>
  </si>
  <si>
    <t>https://upload.wikimedia.org/wikipedia/commons/d/d4/Flag_of_Cyprus.svg</t>
  </si>
  <si>
    <t>Czech Republic</t>
  </si>
  <si>
    <t>Flag_of_the_Czech_Republic.svg</t>
  </si>
  <si>
    <t>https://upload.wikimedia.org/wikipedia/commons/c/cb/Flag_of_the_Czech_Republic.svg</t>
  </si>
  <si>
    <t>Denmark</t>
  </si>
  <si>
    <t>Flag_of_Denmark.svg</t>
  </si>
  <si>
    <t>https://upload.wikimedia.org/wikipedia/commons/9/9c/Flag_of_Denmark.svg</t>
  </si>
  <si>
    <t>Djibouti</t>
  </si>
  <si>
    <t>Flag_of_Djibouti.svg</t>
  </si>
  <si>
    <t>https://upload.wikimedia.org/wikipedia/commons/3/34/Flag_of_Djibouti.svg</t>
  </si>
  <si>
    <t>Dominica</t>
  </si>
  <si>
    <t>Flag_of_Dominica.svg</t>
  </si>
  <si>
    <t>https://upload.wikimedia.org/wikipedia/commons/c/c4/Flag_of_Dominica.svg</t>
  </si>
  <si>
    <t>Dominican Republic</t>
  </si>
  <si>
    <t>Flag_of_the_Dominican_Republic.svg</t>
  </si>
  <si>
    <t>https://upload.wikimedia.org/wikipedia/commons/9/9f/Flag_of_the_Dominican_Republic.svg</t>
  </si>
  <si>
    <t>East Timor</t>
  </si>
  <si>
    <t>Flag_of_East_Timor.svg</t>
  </si>
  <si>
    <t>https://upload.wikimedia.org/wikipedia/commons/2/26/Flag_of_East_Timor.svg</t>
  </si>
  <si>
    <t>Ecuador</t>
  </si>
  <si>
    <t>Flag_of_Ecuador.svg</t>
  </si>
  <si>
    <t>https://upload.wikimedia.org/wikipedia/commons/e/e8/Flag_of_Ecuador.svg</t>
  </si>
  <si>
    <t>Egypt</t>
  </si>
  <si>
    <t>Flag_of_Egypt.svg</t>
  </si>
  <si>
    <t>https://upload.wikimedia.org/wikipedia/commons/f/fe/Flag_of_Egypt.svg</t>
  </si>
  <si>
    <t>El Salvador</t>
  </si>
  <si>
    <t>Flag_of_El_Salvador.svg</t>
  </si>
  <si>
    <t>https://upload.wikimedia.org/wikipedia/commons/3/34/Flag_of_El_Salvador.svg</t>
  </si>
  <si>
    <t>Equatorial Guinea</t>
  </si>
  <si>
    <t>Flag_of_Equatorial_Guinea.svg</t>
  </si>
  <si>
    <t>https://upload.wikimedia.org/wikipedia/commons/3/31/Flag_of_Equatorial_Guinea.svg</t>
  </si>
  <si>
    <t>Eritrea</t>
  </si>
  <si>
    <t>Flag_of_Eritrea.svg</t>
  </si>
  <si>
    <t>https://upload.wikimedia.org/wikipedia/commons/2/29/Flag_of_Eritrea.svg</t>
  </si>
  <si>
    <t>Estonia</t>
  </si>
  <si>
    <t>Flag_of_Estonia.svg</t>
  </si>
  <si>
    <t>https://upload.wikimedia.org/wikipedia/commons/8/8f/Flag_of_Estonia.svg</t>
  </si>
  <si>
    <t>Ethiopia</t>
  </si>
  <si>
    <t>Flag_of_Ethiopia.svg</t>
  </si>
  <si>
    <t>https://upload.wikimedia.org/wikipedia/commons/7/71/Flag_of_Ethiopia.svg</t>
  </si>
  <si>
    <t>Fiji</t>
  </si>
  <si>
    <t>Flag_of_Fiji.svg</t>
  </si>
  <si>
    <t>https://upload.wikimedia.org/wikipedia/commons/b/ba/Flag_of_Fiji.svg</t>
  </si>
  <si>
    <t>Finland</t>
  </si>
  <si>
    <t>Flag_of_Finland.svg</t>
  </si>
  <si>
    <t>https://upload.wikimedia.org/wikipedia/commons/b/bc/Flag_of_Finland.svg</t>
  </si>
  <si>
    <t>France</t>
  </si>
  <si>
    <t>Flag_of_France.svg</t>
  </si>
  <si>
    <t>https://upload.wikimedia.org/wikipedia/en/c/c3/Flag_of_France.svg</t>
  </si>
  <si>
    <t>Gabon</t>
  </si>
  <si>
    <t>Flag_of_Gabon.svg</t>
  </si>
  <si>
    <t>https://upload.wikimedia.org/wikipedia/commons/0/04/Flag_of_Gabon.svg</t>
  </si>
  <si>
    <t>The Gambia</t>
  </si>
  <si>
    <t>Flag_of_The_Gambia.svg</t>
  </si>
  <si>
    <t>https://upload.wikimedia.org/wikipedia/commons/7/77/Flag_of_The_Gambia.svg</t>
  </si>
  <si>
    <t>Georgia</t>
  </si>
  <si>
    <t>Flag_of_Georgia.svg</t>
  </si>
  <si>
    <t>https://upload.wikimedia.org/wikipedia/commons/0/0f/Flag_of_Georgia.svg</t>
  </si>
  <si>
    <t>Germany</t>
  </si>
  <si>
    <t>Flag_of_Germany.svg</t>
  </si>
  <si>
    <t>https://upload.wikimedia.org/wikipedia/en/b/ba/Flag_of_Germany.svg</t>
  </si>
  <si>
    <t>Ghana</t>
  </si>
  <si>
    <t>Flag_of_Ghana.svg</t>
  </si>
  <si>
    <t>https://upload.wikimedia.org/wikipedia/commons/1/19/Flag_of_Ghana.svg</t>
  </si>
  <si>
    <t>Greece</t>
  </si>
  <si>
    <t>Flag_of_Greece.svg</t>
  </si>
  <si>
    <t>https://upload.wikimedia.org/wikipedia/commons/5/5c/Flag_of_Greece.svg</t>
  </si>
  <si>
    <t>Grenada</t>
  </si>
  <si>
    <t>Flag_of_Grenada.svg</t>
  </si>
  <si>
    <t>https://upload.wikimedia.org/wikipedia/commons/b/bc/Flag_of_Grenada.svg</t>
  </si>
  <si>
    <t>Guatemala</t>
  </si>
  <si>
    <t>Flag_of_Guatemala.svg</t>
  </si>
  <si>
    <t>https://upload.wikimedia.org/wikipedia/commons/e/ec/Flag_of_Guatemala.svg</t>
  </si>
  <si>
    <t>Guinea</t>
  </si>
  <si>
    <t>Flag_of_Guinea.svg</t>
  </si>
  <si>
    <t>https://upload.wikimedia.org/wikipedia/commons/e/ed/Flag_of_Guinea.svg</t>
  </si>
  <si>
    <t>Guinea-Bissau</t>
  </si>
  <si>
    <t>Flag_of_Guinea-Bissau.svg</t>
  </si>
  <si>
    <t>https://upload.wikimedia.org/wikipedia/commons/0/01/Flag_of_Guinea-Bissau.svg</t>
  </si>
  <si>
    <t>Guyana</t>
  </si>
  <si>
    <t>Flag_of_Guyana.svg</t>
  </si>
  <si>
    <t>https://upload.wikimedia.org/wikipedia/commons/9/99/Flag_of_Guyana.svg</t>
  </si>
  <si>
    <t>Haiti</t>
  </si>
  <si>
    <t>Flag_of_Haiti.svg</t>
  </si>
  <si>
    <t>https://upload.wikimedia.org/wikipedia/commons/5/56/Flag_of_Haiti.svg</t>
  </si>
  <si>
    <t>Honduras</t>
  </si>
  <si>
    <t>Flag_of_Honduras.svg</t>
  </si>
  <si>
    <t>https://upload.wikimedia.org/wikipedia/commons/8/82/Flag_of_Honduras.svg</t>
  </si>
  <si>
    <t>Hungary</t>
  </si>
  <si>
    <t>Flag_of_Hungary.svg</t>
  </si>
  <si>
    <t>https://upload.wikimedia.org/wikipedia/commons/c/c1/Flag_of_Hungary.svg</t>
  </si>
  <si>
    <t>Iceland</t>
  </si>
  <si>
    <t>Flag_of_Iceland.svg</t>
  </si>
  <si>
    <t>https://upload.wikimedia.org/wikipedia/commons/c/ce/Flag_of_Iceland.svg</t>
  </si>
  <si>
    <t>India</t>
  </si>
  <si>
    <t>Flag_of_India.svg</t>
  </si>
  <si>
    <t>https://upload.wikimedia.org/wikipedia/en/4/41/Flag_of_India.svg</t>
  </si>
  <si>
    <t>Indonesia</t>
  </si>
  <si>
    <t>Flag_of_Indonesia.svg</t>
  </si>
  <si>
    <t>https://upload.wikimedia.org/wikipedia/commons/9/9f/Flag_of_Indonesia.svg</t>
  </si>
  <si>
    <t>Iran</t>
  </si>
  <si>
    <t>Flag_of_Iran.svg</t>
  </si>
  <si>
    <t>https://upload.wikimedia.org/wikipedia/commons/c/ca/Flag_of_Iran.svg</t>
  </si>
  <si>
    <t>Iraq</t>
  </si>
  <si>
    <t>Flag_of_Iraq.svg</t>
  </si>
  <si>
    <t>https://upload.wikimedia.org/wikipedia/commons/f/f6/Flag_of_Iraq.svg</t>
  </si>
  <si>
    <t>Ireland</t>
  </si>
  <si>
    <t>Flag_of_Ireland.svg</t>
  </si>
  <si>
    <t>https://upload.wikimedia.org/wikipedia/commons/4/45/Flag_of_Ireland.svg</t>
  </si>
  <si>
    <t>Israel</t>
  </si>
  <si>
    <t>Flag_of_Israel.svg</t>
  </si>
  <si>
    <t>https://upload.wikimedia.org/wikipedia/commons/d/d4/Flag_of_Israel.svg</t>
  </si>
  <si>
    <t>Italy</t>
  </si>
  <si>
    <t>Flag_of_Italy.svg</t>
  </si>
  <si>
    <t>https://upload.wikimedia.org/wikipedia/en/0/03/Flag_of_Italy.svg</t>
  </si>
  <si>
    <t>Ivory Coast</t>
  </si>
  <si>
    <t>Flag_of_C%C3%B4te_d%27Ivoire.svg</t>
  </si>
  <si>
    <t>https://upload.wikimedia.org/wikipedia/commons/f/fe/Flag_of_C%C3%B4te_d%27Ivoire.svg</t>
  </si>
  <si>
    <t>Jamaica</t>
  </si>
  <si>
    <t>Flag_of_Jamaica.svg</t>
  </si>
  <si>
    <t>https://upload.wikimedia.org/wikipedia/commons/0/0a/Flag_of_Jamaica.svg</t>
  </si>
  <si>
    <t>Japan</t>
  </si>
  <si>
    <t>Flag_of_Japan.svg</t>
  </si>
  <si>
    <t>https://upload.wikimedia.org/wikipedia/en/9/9e/Flag_of_Japan.svg</t>
  </si>
  <si>
    <t>Jordan</t>
  </si>
  <si>
    <t>Flag_of_Jordan.svg</t>
  </si>
  <si>
    <t>https://upload.wikimedia.org/wikipedia/commons/c/c0/Flag_of_Jordan.svg</t>
  </si>
  <si>
    <t>Kazakhstan</t>
  </si>
  <si>
    <t>Flag_of_Kazakhstan.svg</t>
  </si>
  <si>
    <t>https://upload.wikimedia.org/wikipedia/commons/d/d3/Flag_of_Kazakhstan.svg</t>
  </si>
  <si>
    <t>Kenya</t>
  </si>
  <si>
    <t>Flag_of_Kenya.svg</t>
  </si>
  <si>
    <t>https://upload.wikimedia.org/wikipedia/commons/4/49/Flag_of_Kenya.svg</t>
  </si>
  <si>
    <t>Kiribati</t>
  </si>
  <si>
    <t>Flag_of_Kiribati.svg</t>
  </si>
  <si>
    <t>https://upload.wikimedia.org/wikipedia/commons/d/d3/Flag_of_Kiribati.svg</t>
  </si>
  <si>
    <t>North Korea</t>
  </si>
  <si>
    <t>Flag_of_North_Korea.svg</t>
  </si>
  <si>
    <t>https://upload.wikimedia.org/wikipedia/commons/5/51/Flag_of_North_Korea.svg</t>
  </si>
  <si>
    <t>South Korea</t>
  </si>
  <si>
    <t>Flag_of_South_Korea.svg</t>
  </si>
  <si>
    <t>https://upload.wikimedia.org/wikipedia/commons/0/09/Flag_of_South_Korea.svg</t>
  </si>
  <si>
    <t>Kuwait</t>
  </si>
  <si>
    <t>Flag_of_Kuwait.svg</t>
  </si>
  <si>
    <t>https://upload.wikimedia.org/wikipedia/commons/a/aa/Flag_of_Kuwait.svg</t>
  </si>
  <si>
    <t>Kyrgyzstan</t>
  </si>
  <si>
    <t>Flag_of_Kyrgyzstan.svg</t>
  </si>
  <si>
    <t>https://upload.wikimedia.org/wikipedia/commons/c/c7/Flag_of_Kyrgyzstan.svg</t>
  </si>
  <si>
    <t>Laos</t>
  </si>
  <si>
    <t>Flag_of_Laos.svg</t>
  </si>
  <si>
    <t>https://upload.wikimedia.org/wikipedia/commons/5/56/Flag_of_Laos.svg</t>
  </si>
  <si>
    <t>Latvia</t>
  </si>
  <si>
    <t>Flag_of_Latvia.svg</t>
  </si>
  <si>
    <t>https://upload.wikimedia.org/wikipedia/commons/8/84/Flag_of_Latvia.svg</t>
  </si>
  <si>
    <t>Lebanon</t>
  </si>
  <si>
    <t>Flag_of_Lebanon.svg</t>
  </si>
  <si>
    <t>https://upload.wikimedia.org/wikipedia/commons/5/59/Flag_of_Lebanon.svg</t>
  </si>
  <si>
    <t>Lesotho</t>
  </si>
  <si>
    <t>Flag_of_Lesotho.svg</t>
  </si>
  <si>
    <t>https://upload.wikimedia.org/wikipedia/commons/4/4a/Flag_of_Lesotho.svg</t>
  </si>
  <si>
    <t>Liberia</t>
  </si>
  <si>
    <t>Flag_of_Liberia.svg</t>
  </si>
  <si>
    <t>https://upload.wikimedia.org/wikipedia/commons/b/b8/Flag_of_Liberia.svg</t>
  </si>
  <si>
    <t>Libya</t>
  </si>
  <si>
    <t>Flag_of_Libya.svg</t>
  </si>
  <si>
    <t>https://upload.wikimedia.org/wikipedia/commons/0/05/Flag_of_Libya.svg</t>
  </si>
  <si>
    <t>Liechtenstein</t>
  </si>
  <si>
    <t>Flag_of_Liechtenstein.svg</t>
  </si>
  <si>
    <t>https://upload.wikimedia.org/wikipedia/commons/4/47/Flag_of_Liechtenstein.svg</t>
  </si>
  <si>
    <t>Lithuania</t>
  </si>
  <si>
    <t>Flag_of_Lithuania.svg</t>
  </si>
  <si>
    <t>https://upload.wikimedia.org/wikipedia/commons/1/11/Flag_of_Lithuania.svg</t>
  </si>
  <si>
    <t>Luxembourg</t>
  </si>
  <si>
    <t>Flag_of_Luxembourg.svg</t>
  </si>
  <si>
    <t>https://upload.wikimedia.org/wikipedia/commons/d/da/Flag_of_Luxembourg.svg</t>
  </si>
  <si>
    <t>Macedonia</t>
  </si>
  <si>
    <t>Flag_of_Macedonia.svg</t>
  </si>
  <si>
    <t>https://upload.wikimedia.org/wikipedia/commons/f/f8/Flag_of_Macedonia.svg</t>
  </si>
  <si>
    <t>Madagascar</t>
  </si>
  <si>
    <t>Flag_of_Madagascar.svg</t>
  </si>
  <si>
    <t>https://upload.wikimedia.org/wikipedia/commons/b/bc/Flag_of_Madagascar.svg</t>
  </si>
  <si>
    <t>Malawi</t>
  </si>
  <si>
    <t>Flag_of_Malawi.svg</t>
  </si>
  <si>
    <t>https://upload.wikimedia.org/wikipedia/commons/d/d1/Flag_of_Malawi.svg</t>
  </si>
  <si>
    <t>Malaysia</t>
  </si>
  <si>
    <t>Flag_of_Malaysia.svg</t>
  </si>
  <si>
    <t>https://upload.wikimedia.org/wikipedia/commons/6/66/Flag_of_Malaysia.svg</t>
  </si>
  <si>
    <t>Maldives</t>
  </si>
  <si>
    <t>Flag_of_Maldives.svg</t>
  </si>
  <si>
    <t>https://upload.wikimedia.org/wikipedia/commons/0/0f/Flag_of_Maldives.svg</t>
  </si>
  <si>
    <t>Mali</t>
  </si>
  <si>
    <t>Flag_of_Mali.svg</t>
  </si>
  <si>
    <t>https://upload.wikimedia.org/wikipedia/commons/9/92/Flag_of_Mali.svg</t>
  </si>
  <si>
    <t>Malta</t>
  </si>
  <si>
    <t>Flag_of_Malta.svg</t>
  </si>
  <si>
    <t>https://upload.wikimedia.org/wikipedia/commons/7/73/Flag_of_Malta.svg</t>
  </si>
  <si>
    <t>Marshall Islands</t>
  </si>
  <si>
    <t>Flag_of_the_Marshall_Islands.svg</t>
  </si>
  <si>
    <t>https://upload.wikimedia.org/wikipedia/commons/2/2e/Flag_of_the_Marshall_Islands.svg</t>
  </si>
  <si>
    <t>Mauritania</t>
  </si>
  <si>
    <t>Flag_of_Mauritania.svg</t>
  </si>
  <si>
    <t>https://upload.wikimedia.org/wikipedia/commons/4/43/Flag_of_Mauritania.svg</t>
  </si>
  <si>
    <t>Mauritius</t>
  </si>
  <si>
    <t>Flag_of_Mauritius.svg</t>
  </si>
  <si>
    <t>https://upload.wikimedia.org/wikipedia/commons/7/77/Flag_of_Mauritius.svg</t>
  </si>
  <si>
    <t>Mexico</t>
  </si>
  <si>
    <t>Flag_of_Mexico.svg</t>
  </si>
  <si>
    <t>https://upload.wikimedia.org/wikipedia/commons/f/fc/Flag_of_Mexico.svg</t>
  </si>
  <si>
    <t>Federated States of Micronesia</t>
  </si>
  <si>
    <t>Flag_of_the_Federated_States_of_Micronesia.svg</t>
  </si>
  <si>
    <t>https://upload.wikimedia.org/wikipedia/commons/e/e4/Flag_of_the_Federated_States_of_Micronesia.svg</t>
  </si>
  <si>
    <t>Moldova</t>
  </si>
  <si>
    <t>Flag_of_Moldova.svg</t>
  </si>
  <si>
    <t>https://upload.wikimedia.org/wikipedia/commons/2/27/Flag_of_Moldova.svg</t>
  </si>
  <si>
    <t>Monaco</t>
  </si>
  <si>
    <t>Flag_of_Monaco.svg</t>
  </si>
  <si>
    <t>https://upload.wikimedia.org/wikipedia/commons/e/ea/Flag_of_Monaco.svg</t>
  </si>
  <si>
    <t>Mongolia</t>
  </si>
  <si>
    <t>Flag_of_Mongolia.svg</t>
  </si>
  <si>
    <t>https://upload.wikimedia.org/wikipedia/commons/4/4c/Flag_of_Mongolia.svg</t>
  </si>
  <si>
    <t>Montenegro</t>
  </si>
  <si>
    <t>Flag_of_Montenegro.svg</t>
  </si>
  <si>
    <t>https://upload.wikimedia.org/wikipedia/commons/6/64/Flag_of_Montenegro.svg</t>
  </si>
  <si>
    <t>Morocco</t>
  </si>
  <si>
    <t>Flag_of_Morocco.svg</t>
  </si>
  <si>
    <t>https://upload.wikimedia.org/wikipedia/commons/2/2c/Flag_of_Morocco.svg</t>
  </si>
  <si>
    <t>Mozambique</t>
  </si>
  <si>
    <t>Flag_of_Mozambique.svg</t>
  </si>
  <si>
    <t>https://upload.wikimedia.org/wikipedia/commons/d/d0/Flag_of_Mozambique.svg</t>
  </si>
  <si>
    <t>Myanmar</t>
  </si>
  <si>
    <t>Flag_of_Myanmar.svg</t>
  </si>
  <si>
    <t>https://upload.wikimedia.org/wikipedia/commons/8/8c/Flag_of_Myanmar.svg</t>
  </si>
  <si>
    <t>Namibia</t>
  </si>
  <si>
    <t>Flag_of_Namibia.svg</t>
  </si>
  <si>
    <t>https://upload.wikimedia.org/wikipedia/commons/0/00/Flag_of_Namibia.svg</t>
  </si>
  <si>
    <t>Nauru</t>
  </si>
  <si>
    <t>Flag_of_Nauru.svg</t>
  </si>
  <si>
    <t>https://upload.wikimedia.org/wikipedia/commons/3/30/Flag_of_Nauru.svg</t>
  </si>
  <si>
    <t>Nepal</t>
  </si>
  <si>
    <t>Flag_of_Nepal.svg</t>
  </si>
  <si>
    <t>https://upload.wikimedia.org/wikipedia/commons/9/9b/Flag_of_Nepal.svg</t>
  </si>
  <si>
    <t>Netherlands</t>
  </si>
  <si>
    <t>Flag_of_the_Netherlands.svg</t>
  </si>
  <si>
    <t>https://upload.wikimedia.org/wikipedia/commons/2/20/Flag_of_the_Netherlands.svg</t>
  </si>
  <si>
    <t>New Zealand</t>
  </si>
  <si>
    <t>Flag_of_New_Zealand.svg</t>
  </si>
  <si>
    <t>https://upload.wikimedia.org/wikipedia/commons/3/3e/Flag_of_New_Zealand.svg</t>
  </si>
  <si>
    <t>Nicaragua</t>
  </si>
  <si>
    <t>Flag_of_Nicaragua.svg</t>
  </si>
  <si>
    <t>https://upload.wikimedia.org/wikipedia/commons/1/19/Flag_of_Nicaragua.svg</t>
  </si>
  <si>
    <t>Niger</t>
  </si>
  <si>
    <t>Flag_of_Niger.svg</t>
  </si>
  <si>
    <t>https://upload.wikimedia.org/wikipedia/commons/f/f4/Flag_of_Niger.svg</t>
  </si>
  <si>
    <t>Nigeria</t>
  </si>
  <si>
    <t>Flag_of_Nigeria.svg</t>
  </si>
  <si>
    <t>https://upload.wikimedia.org/wikipedia/commons/7/79/Flag_of_Nigeria.svg</t>
  </si>
  <si>
    <t>Norway</t>
  </si>
  <si>
    <t>Flag_of_Norway.svg</t>
  </si>
  <si>
    <t>https://upload.wikimedia.org/wikipedia/commons/d/d9/Flag_of_Norway.svg</t>
  </si>
  <si>
    <t>Oman</t>
  </si>
  <si>
    <t>Flag_of_Oman.svg</t>
  </si>
  <si>
    <t>https://upload.wikimedia.org/wikipedia/commons/d/dd/Flag_of_Oman.svg</t>
  </si>
  <si>
    <t>Pakistan</t>
  </si>
  <si>
    <t>Flag_of_Pakistan.svg</t>
  </si>
  <si>
    <t>https://upload.wikimedia.org/wikipedia/commons/3/32/Flag_of_Pakistan.svg</t>
  </si>
  <si>
    <t>Palau</t>
  </si>
  <si>
    <t>Flag_of_Palau.svg</t>
  </si>
  <si>
    <t>https://upload.wikimedia.org/wikipedia/commons/4/48/Flag_of_Palau.svg</t>
  </si>
  <si>
    <t>Palestine</t>
  </si>
  <si>
    <t>Flag_of_Palestine.svg</t>
  </si>
  <si>
    <t>https://upload.wikimedia.org/wikipedia/commons/0/00/Flag_of_Palestine.svg</t>
  </si>
  <si>
    <t>Panama</t>
  </si>
  <si>
    <t>Flag_of_Panama.svg</t>
  </si>
  <si>
    <t>https://upload.wikimedia.org/wikipedia/commons/a/ab/Flag_of_Panama.svg</t>
  </si>
  <si>
    <t>Papua New Guinea</t>
  </si>
  <si>
    <t>Flag_of_Papua_New_Guinea.svg</t>
  </si>
  <si>
    <t>https://upload.wikimedia.org/wikipedia/commons/e/e3/Flag_of_Papua_New_Guinea.svg</t>
  </si>
  <si>
    <t>Paraguay</t>
  </si>
  <si>
    <t>Flag_of_Paraguay.svg</t>
  </si>
  <si>
    <t>https://upload.wikimedia.org/wikipedia/commons/2/27/Flag_of_Paraguay.svg</t>
  </si>
  <si>
    <t>Peru</t>
  </si>
  <si>
    <t>Flag_of_Peru.svg</t>
  </si>
  <si>
    <t>https://upload.wikimedia.org/wikipedia/commons/c/cf/Flag_of_Peru.svg</t>
  </si>
  <si>
    <t>Philippines</t>
  </si>
  <si>
    <t>Flag_of_the_Philippines.svg</t>
  </si>
  <si>
    <t>https://upload.wikimedia.org/wikipedia/commons/9/99/Flag_of_the_Philippines.svg</t>
  </si>
  <si>
    <t>Poland</t>
  </si>
  <si>
    <t>Flag_of_Poland.svg</t>
  </si>
  <si>
    <t>https://upload.wikimedia.org/wikipedia/en/1/12/Flag_of_Poland.svg</t>
  </si>
  <si>
    <t>Portugal</t>
  </si>
  <si>
    <t>Flag_of_Portugal.svg</t>
  </si>
  <si>
    <t>https://upload.wikimedia.org/wikipedia/commons/5/5c/Flag_of_Portugal.svg</t>
  </si>
  <si>
    <t>Qatar</t>
  </si>
  <si>
    <t>Flag_of_Qatar.svg</t>
  </si>
  <si>
    <t>https://upload.wikimedia.org/wikipedia/commons/6/65/Flag_of_Qatar.svg</t>
  </si>
  <si>
    <t>Romania</t>
  </si>
  <si>
    <t>Flag_of_Romania.svg</t>
  </si>
  <si>
    <t>https://upload.wikimedia.org/wikipedia/commons/7/73/Flag_of_Romania.svg</t>
  </si>
  <si>
    <t>Russia</t>
  </si>
  <si>
    <t>Flag_of_Russia.svg</t>
  </si>
  <si>
    <t>https://upload.wikimedia.org/wikipedia/en/f/f3/Flag_of_Russia.svg</t>
  </si>
  <si>
    <t>Rwanda</t>
  </si>
  <si>
    <t>Flag_of_Rwanda.svg</t>
  </si>
  <si>
    <t>https://upload.wikimedia.org/wikipedia/commons/1/17/Flag_of_Rwanda.svg</t>
  </si>
  <si>
    <t>Saint Kitts and Nevis</t>
  </si>
  <si>
    <t>Flag_of_Saint_Kitts_and_Nevis.svg</t>
  </si>
  <si>
    <t>https://upload.wikimedia.org/wikipedia/commons/f/fe/Flag_of_Saint_Kitts_and_Nevis.svg</t>
  </si>
  <si>
    <t>Saint Lucia</t>
  </si>
  <si>
    <t>Flag_of_Saint_Lucia.svg</t>
  </si>
  <si>
    <t>https://upload.wikimedia.org/wikipedia/commons/9/9f/Flag_of_Saint_Lucia.svg</t>
  </si>
  <si>
    <t>Saint Vincent and Grenadines</t>
  </si>
  <si>
    <t>Flag_of_Saint_Vincent_and_the_Grenadines.svg</t>
  </si>
  <si>
    <t>https://upload.wikimedia.org/wikipedia/commons/6/6d/Flag_of_Saint_Vincent_and_the_Grenadines.svg</t>
  </si>
  <si>
    <t>Samoa</t>
  </si>
  <si>
    <t>Flag_of_Samoa.svg</t>
  </si>
  <si>
    <t>https://upload.wikimedia.org/wikipedia/commons/3/31/Flag_of_Samoa.svg</t>
  </si>
  <si>
    <t>San Marino</t>
  </si>
  <si>
    <t>Flag_of_San_Marino.svg</t>
  </si>
  <si>
    <t>https://upload.wikimedia.org/wikipedia/commons/b/b1/Flag_of_San_Marino.svg</t>
  </si>
  <si>
    <t>Sao Tome and Principe</t>
  </si>
  <si>
    <t>Flag_of_Sao_Tome_and_Principe.svg</t>
  </si>
  <si>
    <t>https://upload.wikimedia.org/wikipedia/commons/4/4f/Flag_of_Sao_Tome_and_Principe.svg</t>
  </si>
  <si>
    <t>Saudi Arabia</t>
  </si>
  <si>
    <t>Flag_of_Saudi_Arabia.svg</t>
  </si>
  <si>
    <t>https://upload.wikimedia.org/wikipedia/commons/0/0d/Flag_of_Saudi_Arabia.svg</t>
  </si>
  <si>
    <t>Senegal</t>
  </si>
  <si>
    <t>Flag_of_Senegal.svg</t>
  </si>
  <si>
    <t>https://upload.wikimedia.org/wikipedia/commons/f/fd/Flag_of_Senegal.svg</t>
  </si>
  <si>
    <t>Serbia</t>
  </si>
  <si>
    <t>Flag_of_Serbia.svg</t>
  </si>
  <si>
    <t>https://upload.wikimedia.org/wikipedia/commons/f/ff/Flag_of_Serbia.svg</t>
  </si>
  <si>
    <t>Seychelles</t>
  </si>
  <si>
    <t>Flag_of_Seychelles.svg</t>
  </si>
  <si>
    <t>https://upload.wikimedia.org/wikipedia/commons/f/fc/Flag_of_Seychelles.svg</t>
  </si>
  <si>
    <t>Sierra Leone</t>
  </si>
  <si>
    <t>Flag_of_Sierra_Leone.svg</t>
  </si>
  <si>
    <t>https://upload.wikimedia.org/wikipedia/commons/1/17/Flag_of_Sierra_Leone.svg</t>
  </si>
  <si>
    <t>Singapore</t>
  </si>
  <si>
    <t>Flag_of_Singapore.svg</t>
  </si>
  <si>
    <t>https://upload.wikimedia.org/wikipedia/commons/4/48/Flag_of_Singapore.svg</t>
  </si>
  <si>
    <t>Slovakia</t>
  </si>
  <si>
    <t>Flag_of_Slovakia.svg</t>
  </si>
  <si>
    <t>https://upload.wikimedia.org/wikipedia/commons/e/e6/Flag_of_Slovakia.svg</t>
  </si>
  <si>
    <t>Slovenia</t>
  </si>
  <si>
    <t>Flag_of_Slovenia.svg</t>
  </si>
  <si>
    <t>https://upload.wikimedia.org/wikipedia/commons/f/f0/Flag_of_Slovenia.svg</t>
  </si>
  <si>
    <t>Solomon Islands</t>
  </si>
  <si>
    <t>Flag_of_the_Solomon_Islands.svg</t>
  </si>
  <si>
    <t>https://upload.wikimedia.org/wikipedia/commons/7/74/Flag_of_the_Solomon_Islands.svg</t>
  </si>
  <si>
    <t>Somalia</t>
  </si>
  <si>
    <t>Flag_of_Somalia.svg</t>
  </si>
  <si>
    <t>https://upload.wikimedia.org/wikipedia/commons/a/a0/Flag_of_Somalia.svg</t>
  </si>
  <si>
    <t>South Africa</t>
  </si>
  <si>
    <t>Flag_of_South_Africa.svg</t>
  </si>
  <si>
    <t>https://upload.wikimedia.org/wikipedia/commons/a/af/Flag_of_South_Africa.svg</t>
  </si>
  <si>
    <t>South Sudan</t>
  </si>
  <si>
    <t>Flag_of_South_Sudan.svg</t>
  </si>
  <si>
    <t>https://upload.wikimedia.org/wikipedia/commons/7/7a/Flag_of_South_Sudan.svg</t>
  </si>
  <si>
    <t>Spain</t>
  </si>
  <si>
    <t>Flag_of_Spain.svg</t>
  </si>
  <si>
    <t>https://upload.wikimedia.org/wikipedia/en/9/9a/Flag_of_Spain.svg</t>
  </si>
  <si>
    <t>Sri Lanka</t>
  </si>
  <si>
    <t>Flag_of_Sri_Lanka.svg</t>
  </si>
  <si>
    <t>https://upload.wikimedia.org/wikipedia/commons/1/11/Flag_of_Sri_Lanka.svg</t>
  </si>
  <si>
    <t>Sudan</t>
  </si>
  <si>
    <t>Flag_of_Sudan.svg</t>
  </si>
  <si>
    <t>https://upload.wikimedia.org/wikipedia/commons/0/01/Flag_of_Sudan.svg</t>
  </si>
  <si>
    <t>Suriname</t>
  </si>
  <si>
    <t>Flag_of_Suriname.svg</t>
  </si>
  <si>
    <t>https://upload.wikimedia.org/wikipedia/commons/6/60/Flag_of_Suriname.svg</t>
  </si>
  <si>
    <t>Swaziland</t>
  </si>
  <si>
    <t>Flag_of_Swaziland.svg</t>
  </si>
  <si>
    <t>https://upload.wikimedia.org/wikipedia/commons/1/1e/Flag_of_Swaziland.svg</t>
  </si>
  <si>
    <t>Sweden</t>
  </si>
  <si>
    <t>Flag_of_Sweden.svg</t>
  </si>
  <si>
    <t>https://upload.wikimedia.org/wikipedia/en/4/4c/Flag_of_Sweden.svg</t>
  </si>
  <si>
    <t>Switzerland</t>
  </si>
  <si>
    <t>Flag_of_Switzerland_%28Pantone%29.svg</t>
  </si>
  <si>
    <t>https://upload.wikimedia.org/wikipedia/commons/0/08/Flag_of_Switzerland_%28Pantone%29.svg</t>
  </si>
  <si>
    <t>Syria</t>
  </si>
  <si>
    <t>Flag_of_Syria.svg</t>
  </si>
  <si>
    <t>https://upload.wikimedia.org/wikipedia/commons/5/53/Flag_of_Syria.svg</t>
  </si>
  <si>
    <t>Tajikistan</t>
  </si>
  <si>
    <t>Flag_of_Tajikistan.svg</t>
  </si>
  <si>
    <t>https://upload.wikimedia.org/wikipedia/commons/d/d0/Flag_of_Tajikistan.svg</t>
  </si>
  <si>
    <t>Tanzania</t>
  </si>
  <si>
    <t>Flag_of_Tanzania.svg</t>
  </si>
  <si>
    <t>https://upload.wikimedia.org/wikipedia/commons/3/38/Flag_of_Tanzania.svg</t>
  </si>
  <si>
    <t>Thailand</t>
  </si>
  <si>
    <t>Flag_of_Thailand.svg</t>
  </si>
  <si>
    <t>https://upload.wikimedia.org/wikipedia/commons/a/a9/Flag_of_Thailand.svg</t>
  </si>
  <si>
    <t>Togo</t>
  </si>
  <si>
    <t>Flag_of_Togo.svg</t>
  </si>
  <si>
    <t>https://upload.wikimedia.org/wikipedia/commons/6/68/Flag_of_Togo.svg</t>
  </si>
  <si>
    <t>Tonga</t>
  </si>
  <si>
    <t>Flag_of_Tonga.svg</t>
  </si>
  <si>
    <t>https://upload.wikimedia.org/wikipedia/commons/9/9a/Flag_of_Tonga.svg</t>
  </si>
  <si>
    <t>Trinidad and Tobago</t>
  </si>
  <si>
    <t>Flag_of_Trinidad_and_Tobago.svg</t>
  </si>
  <si>
    <t>https://upload.wikimedia.org/wikipedia/commons/6/64/Flag_of_Trinidad_and_Tobago.svg</t>
  </si>
  <si>
    <t>Tunisia</t>
  </si>
  <si>
    <t>Flag_of_Tunisia.svg</t>
  </si>
  <si>
    <t>https://upload.wikimedia.org/wikipedia/commons/c/ce/Flag_of_Tunisia.svg</t>
  </si>
  <si>
    <t>Turkey</t>
  </si>
  <si>
    <t>Flag_of_Turkey.svg</t>
  </si>
  <si>
    <t>https://upload.wikimedia.org/wikipedia/commons/b/b4/Flag_of_Turkey.svg</t>
  </si>
  <si>
    <t>Turkmenistan</t>
  </si>
  <si>
    <t>Flag_of_Turkmenistan.svg</t>
  </si>
  <si>
    <t>https://upload.wikimedia.org/wikipedia/commons/1/1b/Flag_of_Turkmenistan.svg</t>
  </si>
  <si>
    <t>Tuvalu</t>
  </si>
  <si>
    <t>Flag_of_Tuvalu.svg</t>
  </si>
  <si>
    <t>https://upload.wikimedia.org/wikipedia/commons/3/38/Flag_of_Tuvalu.svg</t>
  </si>
  <si>
    <t>Uganda</t>
  </si>
  <si>
    <t>Flag_of_Uganda.svg</t>
  </si>
  <si>
    <t>https://upload.wikimedia.org/wikipedia/commons/4/4e/Flag_of_Uganda.svg</t>
  </si>
  <si>
    <t>Ukraine</t>
  </si>
  <si>
    <t>Flag_of_Ukraine.svg</t>
  </si>
  <si>
    <t>https://upload.wikimedia.org/wikipedia/commons/4/49/Flag_of_Ukraine.svg</t>
  </si>
  <si>
    <t>United Arab Emirates</t>
  </si>
  <si>
    <t>Flag_of_the_United_Arab_Emirates.svg</t>
  </si>
  <si>
    <t>https://upload.wikimedia.org/wikipedia/commons/c/cb/Flag_of_the_United_Arab_Emirates.svg</t>
  </si>
  <si>
    <t>United Kingdom</t>
  </si>
  <si>
    <t>Flag_of_the_United_Kingdom.svg</t>
  </si>
  <si>
    <t>https://upload.wikimedia.org/wikipedia/en/a/ae/Flag_of_the_United_Kingdom.svg</t>
  </si>
  <si>
    <t>United States</t>
  </si>
  <si>
    <t>Flag_of_the_United_States.svg</t>
  </si>
  <si>
    <t>https://upload.wikimedia.org/wikipedia/en/a/a4/Flag_of_the_United_States.svg</t>
  </si>
  <si>
    <t>Uruguay</t>
  </si>
  <si>
    <t>Flag_of_Uruguay.svg</t>
  </si>
  <si>
    <t>https://upload.wikimedia.org/wikipedia/commons/f/fe/Flag_of_Uruguay.svg</t>
  </si>
  <si>
    <t>Uzbekistan</t>
  </si>
  <si>
    <t>Flag_of_Uzbekistan.svg</t>
  </si>
  <si>
    <t>https://upload.wikimedia.org/wikipedia/commons/8/84/Flag_of_Uzbekistan.svg</t>
  </si>
  <si>
    <t>Vanuatu</t>
  </si>
  <si>
    <t>Flag_of_Vanuatu.svg</t>
  </si>
  <si>
    <t>https://upload.wikimedia.org/wikipedia/commons/b/bc/Flag_of_Vanuatu.svg</t>
  </si>
  <si>
    <t>Vatican City</t>
  </si>
  <si>
    <t>Flag_of_the_Vatican_City.svg</t>
  </si>
  <si>
    <t>https://upload.wikimedia.org/wikipedia/commons/0/00/Flag_of_the_Vatican_City.svg</t>
  </si>
  <si>
    <t>Venezuela</t>
  </si>
  <si>
    <t>Flag_of_Venezuela.svg</t>
  </si>
  <si>
    <t>https://upload.wikimedia.org/wikipedia/commons/0/06/Flag_of_Venezuela.svg</t>
  </si>
  <si>
    <t>Vietnam</t>
  </si>
  <si>
    <t>Flag_of_Vietnam.svg</t>
  </si>
  <si>
    <t>https://upload.wikimedia.org/wikipedia/commons/2/21/Flag_of_Vietnam.svg</t>
  </si>
  <si>
    <t>Yemen</t>
  </si>
  <si>
    <t>Flag_of_Yemen.svg</t>
  </si>
  <si>
    <t>https://upload.wikimedia.org/wikipedia/commons/8/89/Flag_of_Yemen.svg</t>
  </si>
  <si>
    <t>Zambia</t>
  </si>
  <si>
    <t>Flag_of_Zambia.svg</t>
  </si>
  <si>
    <t>https://upload.wikimedia.org/wikipedia/commons/0/06/Flag_of_Zambia.svg</t>
  </si>
  <si>
    <t>Zimbabwe</t>
  </si>
  <si>
    <t>Flag_of_Zimbabwe.svg</t>
  </si>
  <si>
    <t>https://upload.wikimedia.org/wikipedia/commons/6/6a/Flag_of_Zimbabwe.svg</t>
  </si>
  <si>
    <t>Abkhazia</t>
  </si>
  <si>
    <t>Flag_of_Abkhazia.svg</t>
  </si>
  <si>
    <t>https://upload.wikimedia.org/wikipedia/commons/2/27/Flag_of_Abkhazia.svg</t>
  </si>
  <si>
    <t>Artsakh</t>
  </si>
  <si>
    <t>Flag_of_Artsakh.svg</t>
  </si>
  <si>
    <t>https://upload.wikimedia.org/wikipedia/commons/3/3d/Flag_of_Artsakh.svg</t>
  </si>
  <si>
    <t>Cook Islands</t>
  </si>
  <si>
    <t>Flag_of_the_Cook_Islands.svg</t>
  </si>
  <si>
    <t>https://upload.wikimedia.org/wikipedia/commons/3/35/Flag_of_the_Cook_Islands.svg</t>
  </si>
  <si>
    <t>Kosovo</t>
  </si>
  <si>
    <t>Flag_of_Kosovo.svg</t>
  </si>
  <si>
    <t>https://upload.wikimedia.org/wikipedia/commons/1/1f/Flag_of_Kosovo.svg</t>
  </si>
  <si>
    <t>Niue</t>
  </si>
  <si>
    <t>Flag_of_Niue.svg</t>
  </si>
  <si>
    <t>https://upload.wikimedia.org/wikipedia/commons/0/01/Flag_of_Niue.svg</t>
  </si>
  <si>
    <t>Turkish Republic of Northern Cyprus</t>
  </si>
  <si>
    <t>Flag_of_the_Turkish_Republic_of_Northern_Cyprus.svg</t>
  </si>
  <si>
    <t>https://upload.wikimedia.org/wikipedia/commons/1/1e/Flag_of_the_Turkish_Republic_of_Northern_Cyprus.svg</t>
  </si>
  <si>
    <t>Sahrawi Arab Democratic Republic</t>
  </si>
  <si>
    <t>Flag_of_the_Sahrawi_Arab_Democratic_Republic.svg</t>
  </si>
  <si>
    <t>https://upload.wikimedia.org/wikipedia/commons/2/26/Flag_of_the_Sahrawi_Arab_Democratic_Republic.svg</t>
  </si>
  <si>
    <t>Somaliland</t>
  </si>
  <si>
    <t>Flag_of_Somaliland.svg</t>
  </si>
  <si>
    <t>https://upload.wikimedia.org/wikipedia/commons/4/4d/Flag_of_Somaliland.svg</t>
  </si>
  <si>
    <t>South Ossetia</t>
  </si>
  <si>
    <t>Flag_of_South_Ossetia.svg</t>
  </si>
  <si>
    <t>https://upload.wikimedia.org/wikipedia/commons/1/12/Flag_of_South_Ossetia.svg</t>
  </si>
  <si>
    <t>Republic of China</t>
  </si>
  <si>
    <t>Flag_of_the_Republic_of_China.svg</t>
  </si>
  <si>
    <t>https://upload.wikimedia.org/wikipedia/commons/7/72/Flag_of_the_Republic_of_China.svg</t>
  </si>
  <si>
    <t>Transnistria</t>
  </si>
  <si>
    <t>Flag_of_Transnistria_%28state%29.svg</t>
  </si>
  <si>
    <t>https://upload.wikimedia.org/wikipedia/commons/b/bc/Flag_of_Transnistria_%28state%29.svg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</si>
</sst>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Lien hypertexte" xfId="1" builtinId="8"/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Feuil2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208">
  <tableColumns count="4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</tableColumns>
  <tableStyleInfo name="Feuil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.wikimedia.org/wikipedia/commons/b/bc/Flag_of_Transnistria_%28state%29.svg" TargetMode="External"/><Relationship Id="rId2" Type="http://schemas.openxmlformats.org/officeDocument/2006/relationships/hyperlink" Target="https://upload.wikimedia.org/wikipedia/commons/7/72/Flag_of_the_Republic_of_China.svg" TargetMode="External"/><Relationship Id="rId1" Type="http://schemas.openxmlformats.org/officeDocument/2006/relationships/hyperlink" Target="https://upload.wikimedia.org/wikipedia/commons/2/26/Flag_of_the_Sahrawi_Arab_Democratic_Republic.svg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upload.wikimedia.org/wikipedia/commons/1/12/Flag_of_South_Ossetia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182" workbookViewId="0">
      <selection activeCell="A200" sqref="A200"/>
    </sheetView>
  </sheetViews>
  <sheetFormatPr baseColWidth="10" defaultColWidth="12.625" defaultRowHeight="15" customHeight="1" x14ac:dyDescent="0.2"/>
  <cols>
    <col min="1" max="1" width="29.25" customWidth="1"/>
    <col min="2" max="2" width="40.125" customWidth="1"/>
    <col min="3" max="3" width="44.625" customWidth="1"/>
    <col min="4" max="4" width="87" customWidth="1"/>
    <col min="5" max="26" width="9.375" customWidth="1"/>
  </cols>
  <sheetData>
    <row r="1" spans="1:4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tr">
        <f ca="1">IFERROR(__xludf.DUMMYFUNCTION("GOOGLETRANSLATE(A3,""en"",""fr"")"),"Afghanistan")</f>
        <v>Afghanistan</v>
      </c>
      <c r="C3" s="2" t="s">
        <v>9</v>
      </c>
      <c r="D3" s="2" t="s">
        <v>10</v>
      </c>
    </row>
    <row r="4" spans="1:4" x14ac:dyDescent="0.25">
      <c r="A4" s="2" t="s">
        <v>11</v>
      </c>
      <c r="B4" s="2" t="str">
        <f ca="1">IFERROR(__xludf.DUMMYFUNCTION("GOOGLETRANSLATE(A4,""en"",""fr"")"),"Albanie")</f>
        <v>Albanie</v>
      </c>
      <c r="C4" s="2" t="s">
        <v>12</v>
      </c>
      <c r="D4" s="2" t="s">
        <v>13</v>
      </c>
    </row>
    <row r="5" spans="1:4" x14ac:dyDescent="0.25">
      <c r="A5" s="2" t="s">
        <v>14</v>
      </c>
      <c r="B5" s="2" t="str">
        <f ca="1">IFERROR(__xludf.DUMMYFUNCTION("GOOGLETRANSLATE(A5,""en"",""fr"")"),"Algérie")</f>
        <v>Algérie</v>
      </c>
      <c r="C5" s="2" t="s">
        <v>15</v>
      </c>
      <c r="D5" s="2" t="s">
        <v>16</v>
      </c>
    </row>
    <row r="6" spans="1:4" x14ac:dyDescent="0.25">
      <c r="A6" s="2" t="s">
        <v>17</v>
      </c>
      <c r="B6" s="2" t="str">
        <f ca="1">IFERROR(__xludf.DUMMYFUNCTION("GOOGLETRANSLATE(A6,""en"",""fr"")"),"Andorre")</f>
        <v>Andorre</v>
      </c>
      <c r="C6" s="2" t="s">
        <v>18</v>
      </c>
      <c r="D6" s="2" t="s">
        <v>19</v>
      </c>
    </row>
    <row r="7" spans="1:4" x14ac:dyDescent="0.25">
      <c r="A7" s="2" t="s">
        <v>20</v>
      </c>
      <c r="B7" s="2" t="str">
        <f ca="1">IFERROR(__xludf.DUMMYFUNCTION("GOOGLETRANSLATE(A7,""en"",""fr"")"),"Angola")</f>
        <v>Angola</v>
      </c>
      <c r="C7" s="2" t="s">
        <v>21</v>
      </c>
      <c r="D7" s="2" t="s">
        <v>22</v>
      </c>
    </row>
    <row r="8" spans="1:4" x14ac:dyDescent="0.25">
      <c r="A8" s="2" t="s">
        <v>23</v>
      </c>
      <c r="B8" s="2" t="str">
        <f ca="1">IFERROR(__xludf.DUMMYFUNCTION("GOOGLETRANSLATE(A8,""en"",""fr"")"),"Antigua-et-Barbuda")</f>
        <v>Antigua-et-Barbuda</v>
      </c>
      <c r="C8" s="2" t="s">
        <v>24</v>
      </c>
      <c r="D8" s="2" t="s">
        <v>25</v>
      </c>
    </row>
    <row r="9" spans="1:4" x14ac:dyDescent="0.25">
      <c r="A9" s="2" t="s">
        <v>26</v>
      </c>
      <c r="B9" s="2" t="str">
        <f ca="1">IFERROR(__xludf.DUMMYFUNCTION("GOOGLETRANSLATE(A9,""en"",""fr"")"),"Argentine")</f>
        <v>Argentine</v>
      </c>
      <c r="C9" s="2" t="s">
        <v>27</v>
      </c>
      <c r="D9" s="2" t="s">
        <v>28</v>
      </c>
    </row>
    <row r="10" spans="1:4" x14ac:dyDescent="0.25">
      <c r="A10" s="2" t="s">
        <v>29</v>
      </c>
      <c r="B10" s="2" t="str">
        <f ca="1">IFERROR(__xludf.DUMMYFUNCTION("GOOGLETRANSLATE(A10,""en"",""fr"")"),"Arménie")</f>
        <v>Arménie</v>
      </c>
      <c r="C10" s="2" t="s">
        <v>30</v>
      </c>
      <c r="D10" s="2" t="s">
        <v>31</v>
      </c>
    </row>
    <row r="11" spans="1:4" x14ac:dyDescent="0.25">
      <c r="A11" s="2" t="s">
        <v>32</v>
      </c>
      <c r="B11" s="2" t="str">
        <f ca="1">IFERROR(__xludf.DUMMYFUNCTION("GOOGLETRANSLATE(A11,""en"",""fr"")"),"Australie")</f>
        <v>Australie</v>
      </c>
      <c r="C11" s="2" t="s">
        <v>33</v>
      </c>
      <c r="D11" s="2" t="s">
        <v>34</v>
      </c>
    </row>
    <row r="12" spans="1:4" x14ac:dyDescent="0.25">
      <c r="A12" s="2" t="s">
        <v>35</v>
      </c>
      <c r="B12" s="2" t="str">
        <f ca="1">IFERROR(__xludf.DUMMYFUNCTION("GOOGLETRANSLATE(A12,""en"",""fr"")"),"L'Autriche")</f>
        <v>L'Autriche</v>
      </c>
      <c r="C12" s="2" t="s">
        <v>36</v>
      </c>
      <c r="D12" s="2" t="s">
        <v>37</v>
      </c>
    </row>
    <row r="13" spans="1:4" x14ac:dyDescent="0.25">
      <c r="A13" s="2" t="s">
        <v>38</v>
      </c>
      <c r="B13" s="2" t="str">
        <f ca="1">IFERROR(__xludf.DUMMYFUNCTION("GOOGLETRANSLATE(A13,""en"",""fr"")"),"Azerbaïdjan")</f>
        <v>Azerbaïdjan</v>
      </c>
      <c r="C13" s="2" t="s">
        <v>39</v>
      </c>
      <c r="D13" s="2" t="s">
        <v>40</v>
      </c>
    </row>
    <row r="14" spans="1:4" x14ac:dyDescent="0.25">
      <c r="A14" s="2" t="s">
        <v>41</v>
      </c>
      <c r="B14" s="2" t="str">
        <f ca="1">IFERROR(__xludf.DUMMYFUNCTION("GOOGLETRANSLATE(A14,""en"",""fr"")"),"Bahamas")</f>
        <v>Bahamas</v>
      </c>
      <c r="C14" s="2" t="s">
        <v>42</v>
      </c>
      <c r="D14" s="2" t="s">
        <v>43</v>
      </c>
    </row>
    <row r="15" spans="1:4" x14ac:dyDescent="0.25">
      <c r="A15" s="2" t="s">
        <v>44</v>
      </c>
      <c r="B15" s="2" t="str">
        <f ca="1">IFERROR(__xludf.DUMMYFUNCTION("GOOGLETRANSLATE(A15,""en"",""fr"")"),"Bahreïn")</f>
        <v>Bahreïn</v>
      </c>
      <c r="C15" s="2" t="s">
        <v>45</v>
      </c>
      <c r="D15" s="2" t="s">
        <v>46</v>
      </c>
    </row>
    <row r="16" spans="1:4" x14ac:dyDescent="0.25">
      <c r="A16" s="2" t="s">
        <v>47</v>
      </c>
      <c r="B16" s="2" t="str">
        <f ca="1">IFERROR(__xludf.DUMMYFUNCTION("GOOGLETRANSLATE(A16,""en"",""fr"")"),"Bangladesh")</f>
        <v>Bangladesh</v>
      </c>
      <c r="C16" s="2" t="s">
        <v>48</v>
      </c>
      <c r="D16" s="2" t="s">
        <v>49</v>
      </c>
    </row>
    <row r="17" spans="1:4" x14ac:dyDescent="0.25">
      <c r="A17" s="2" t="s">
        <v>50</v>
      </c>
      <c r="B17" s="2" t="str">
        <f ca="1">IFERROR(__xludf.DUMMYFUNCTION("GOOGLETRANSLATE(A17,""en"",""fr"")"),"Barbade")</f>
        <v>Barbade</v>
      </c>
      <c r="C17" s="2" t="s">
        <v>51</v>
      </c>
      <c r="D17" s="2" t="s">
        <v>52</v>
      </c>
    </row>
    <row r="18" spans="1:4" x14ac:dyDescent="0.25">
      <c r="A18" s="2" t="s">
        <v>53</v>
      </c>
      <c r="B18" s="2" t="str">
        <f ca="1">IFERROR(__xludf.DUMMYFUNCTION("GOOGLETRANSLATE(A18,""en"",""fr"")"),"Biélorussie")</f>
        <v>Biélorussie</v>
      </c>
      <c r="C18" s="2" t="s">
        <v>54</v>
      </c>
      <c r="D18" s="2" t="s">
        <v>55</v>
      </c>
    </row>
    <row r="19" spans="1:4" x14ac:dyDescent="0.25">
      <c r="A19" s="2" t="s">
        <v>56</v>
      </c>
      <c r="B19" s="2" t="str">
        <f ca="1">IFERROR(__xludf.DUMMYFUNCTION("GOOGLETRANSLATE(A19,""en"",""fr"")"),"Belgique")</f>
        <v>Belgique</v>
      </c>
      <c r="C19" s="2" t="s">
        <v>57</v>
      </c>
      <c r="D19" s="2" t="s">
        <v>58</v>
      </c>
    </row>
    <row r="20" spans="1:4" x14ac:dyDescent="0.25">
      <c r="A20" s="2" t="s">
        <v>59</v>
      </c>
      <c r="B20" s="2" t="str">
        <f ca="1">IFERROR(__xludf.DUMMYFUNCTION("GOOGLETRANSLATE(A20,""en"",""fr"")"),"Belize")</f>
        <v>Belize</v>
      </c>
      <c r="C20" s="2" t="s">
        <v>60</v>
      </c>
      <c r="D20" s="2" t="s">
        <v>61</v>
      </c>
    </row>
    <row r="21" spans="1:4" ht="15.75" customHeight="1" x14ac:dyDescent="0.25">
      <c r="A21" s="2" t="s">
        <v>62</v>
      </c>
      <c r="B21" s="2" t="str">
        <f ca="1">IFERROR(__xludf.DUMMYFUNCTION("GOOGLETRANSLATE(A21,""en"",""fr"")"),"Bénin")</f>
        <v>Bénin</v>
      </c>
      <c r="C21" s="2" t="s">
        <v>63</v>
      </c>
      <c r="D21" s="2" t="s">
        <v>64</v>
      </c>
    </row>
    <row r="22" spans="1:4" ht="15.75" customHeight="1" x14ac:dyDescent="0.25">
      <c r="A22" s="2" t="s">
        <v>65</v>
      </c>
      <c r="B22" s="2" t="str">
        <f ca="1">IFERROR(__xludf.DUMMYFUNCTION("GOOGLETRANSLATE(A22,""en"",""fr"")"),"Bhoutan")</f>
        <v>Bhoutan</v>
      </c>
      <c r="C22" s="2" t="s">
        <v>66</v>
      </c>
      <c r="D22" s="2" t="s">
        <v>67</v>
      </c>
    </row>
    <row r="23" spans="1:4" ht="15.75" customHeight="1" x14ac:dyDescent="0.25">
      <c r="A23" s="2" t="s">
        <v>68</v>
      </c>
      <c r="B23" s="2" t="str">
        <f ca="1">IFERROR(__xludf.DUMMYFUNCTION("GOOGLETRANSLATE(A23,""en"",""fr"")"),"Bolivie")</f>
        <v>Bolivie</v>
      </c>
      <c r="C23" s="2" t="s">
        <v>69</v>
      </c>
      <c r="D23" s="2" t="s">
        <v>70</v>
      </c>
    </row>
    <row r="24" spans="1:4" ht="15.75" customHeight="1" x14ac:dyDescent="0.25">
      <c r="A24" s="2" t="s">
        <v>71</v>
      </c>
      <c r="B24" s="2" t="str">
        <f ca="1">IFERROR(__xludf.DUMMYFUNCTION("GOOGLETRANSLATE(A24,""en"",""fr"")"),"Bosnie Herzégovine")</f>
        <v>Bosnie Herzégovine</v>
      </c>
      <c r="C24" s="2" t="s">
        <v>72</v>
      </c>
      <c r="D24" s="2" t="s">
        <v>73</v>
      </c>
    </row>
    <row r="25" spans="1:4" ht="15.75" customHeight="1" x14ac:dyDescent="0.25">
      <c r="A25" s="2" t="s">
        <v>74</v>
      </c>
      <c r="B25" s="2" t="str">
        <f ca="1">IFERROR(__xludf.DUMMYFUNCTION("GOOGLETRANSLATE(A25,""en"",""fr"")"),"Botswana")</f>
        <v>Botswana</v>
      </c>
      <c r="C25" s="2" t="s">
        <v>75</v>
      </c>
      <c r="D25" s="2" t="s">
        <v>76</v>
      </c>
    </row>
    <row r="26" spans="1:4" ht="15.75" customHeight="1" x14ac:dyDescent="0.25">
      <c r="A26" s="2" t="s">
        <v>77</v>
      </c>
      <c r="B26" s="2" t="str">
        <f ca="1">IFERROR(__xludf.DUMMYFUNCTION("GOOGLETRANSLATE(A26,""en"",""fr"")"),"Brésil")</f>
        <v>Brésil</v>
      </c>
      <c r="C26" s="2" t="s">
        <v>78</v>
      </c>
      <c r="D26" s="2" t="s">
        <v>79</v>
      </c>
    </row>
    <row r="27" spans="1:4" ht="15.75" customHeight="1" x14ac:dyDescent="0.25">
      <c r="A27" s="2" t="s">
        <v>80</v>
      </c>
      <c r="B27" s="2" t="str">
        <f ca="1">IFERROR(__xludf.DUMMYFUNCTION("GOOGLETRANSLATE(A27,""en"",""fr"")"),"Brunei")</f>
        <v>Brunei</v>
      </c>
      <c r="C27" s="2" t="s">
        <v>81</v>
      </c>
      <c r="D27" s="2" t="s">
        <v>82</v>
      </c>
    </row>
    <row r="28" spans="1:4" ht="15.75" customHeight="1" x14ac:dyDescent="0.25">
      <c r="A28" s="2" t="s">
        <v>83</v>
      </c>
      <c r="B28" s="2" t="str">
        <f ca="1">IFERROR(__xludf.DUMMYFUNCTION("GOOGLETRANSLATE(A28,""en"",""fr"")"),"Bulgarie")</f>
        <v>Bulgarie</v>
      </c>
      <c r="C28" s="2" t="s">
        <v>84</v>
      </c>
      <c r="D28" s="2" t="s">
        <v>85</v>
      </c>
    </row>
    <row r="29" spans="1:4" ht="15.75" customHeight="1" x14ac:dyDescent="0.25">
      <c r="A29" s="2" t="s">
        <v>86</v>
      </c>
      <c r="B29" s="2" t="str">
        <f ca="1">IFERROR(__xludf.DUMMYFUNCTION("GOOGLETRANSLATE(A29,""en"",""fr"")"),"Burkina Faso")</f>
        <v>Burkina Faso</v>
      </c>
      <c r="C29" s="2" t="s">
        <v>87</v>
      </c>
      <c r="D29" s="2" t="s">
        <v>88</v>
      </c>
    </row>
    <row r="30" spans="1:4" ht="15.75" customHeight="1" x14ac:dyDescent="0.25">
      <c r="A30" s="2" t="s">
        <v>89</v>
      </c>
      <c r="B30" s="2" t="str">
        <f ca="1">IFERROR(__xludf.DUMMYFUNCTION("GOOGLETRANSLATE(A30,""en"",""fr"")"),"Burundi")</f>
        <v>Burundi</v>
      </c>
      <c r="C30" s="2" t="s">
        <v>90</v>
      </c>
      <c r="D30" s="2" t="s">
        <v>91</v>
      </c>
    </row>
    <row r="31" spans="1:4" ht="15.75" customHeight="1" x14ac:dyDescent="0.25">
      <c r="A31" s="2" t="s">
        <v>92</v>
      </c>
      <c r="B31" s="2" t="str">
        <f ca="1">IFERROR(__xludf.DUMMYFUNCTION("GOOGLETRANSLATE(A31,""en"",""fr"")"),"Cambodge")</f>
        <v>Cambodge</v>
      </c>
      <c r="C31" s="2" t="s">
        <v>93</v>
      </c>
      <c r="D31" s="2" t="s">
        <v>94</v>
      </c>
    </row>
    <row r="32" spans="1:4" ht="15.75" customHeight="1" x14ac:dyDescent="0.25">
      <c r="A32" s="2" t="s">
        <v>95</v>
      </c>
      <c r="B32" s="2" t="str">
        <f ca="1">IFERROR(__xludf.DUMMYFUNCTION("GOOGLETRANSLATE(A32,""en"",""fr"")"),"Cameroun")</f>
        <v>Cameroun</v>
      </c>
      <c r="C32" s="2" t="s">
        <v>96</v>
      </c>
      <c r="D32" s="2" t="s">
        <v>97</v>
      </c>
    </row>
    <row r="33" spans="1:4" ht="15.75" customHeight="1" x14ac:dyDescent="0.25">
      <c r="A33" s="2" t="s">
        <v>98</v>
      </c>
      <c r="B33" s="2" t="str">
        <f ca="1">IFERROR(__xludf.DUMMYFUNCTION("GOOGLETRANSLATE(A33,""en"",""fr"")"),"Canada")</f>
        <v>Canada</v>
      </c>
      <c r="C33" s="2" t="s">
        <v>99</v>
      </c>
      <c r="D33" s="2" t="s">
        <v>100</v>
      </c>
    </row>
    <row r="34" spans="1:4" ht="15.75" customHeight="1" x14ac:dyDescent="0.25">
      <c r="A34" s="2" t="s">
        <v>101</v>
      </c>
      <c r="B34" s="2" t="str">
        <f ca="1">IFERROR(__xludf.DUMMYFUNCTION("GOOGLETRANSLATE(A34,""en"",""fr"")"),"Cap-Vert")</f>
        <v>Cap-Vert</v>
      </c>
      <c r="C34" s="2" t="s">
        <v>102</v>
      </c>
      <c r="D34" s="2" t="s">
        <v>103</v>
      </c>
    </row>
    <row r="35" spans="1:4" ht="15.75" customHeight="1" x14ac:dyDescent="0.25">
      <c r="A35" s="2" t="s">
        <v>104</v>
      </c>
      <c r="B35" s="2" t="str">
        <f ca="1">IFERROR(__xludf.DUMMYFUNCTION("GOOGLETRANSLATE(A35,""en"",""fr"")"),"République centrafricaine")</f>
        <v>République centrafricaine</v>
      </c>
      <c r="C35" s="2" t="s">
        <v>105</v>
      </c>
      <c r="D35" s="2" t="s">
        <v>106</v>
      </c>
    </row>
    <row r="36" spans="1:4" ht="15.75" customHeight="1" x14ac:dyDescent="0.25">
      <c r="A36" s="2" t="s">
        <v>107</v>
      </c>
      <c r="B36" s="2" t="str">
        <f ca="1">IFERROR(__xludf.DUMMYFUNCTION("GOOGLETRANSLATE(A36,""en"",""fr"")"),"Tchad")</f>
        <v>Tchad</v>
      </c>
      <c r="C36" s="2" t="s">
        <v>108</v>
      </c>
      <c r="D36" s="2" t="s">
        <v>109</v>
      </c>
    </row>
    <row r="37" spans="1:4" ht="15.75" customHeight="1" x14ac:dyDescent="0.25">
      <c r="A37" s="2" t="s">
        <v>110</v>
      </c>
      <c r="B37" s="2" t="str">
        <f ca="1">IFERROR(__xludf.DUMMYFUNCTION("GOOGLETRANSLATE(A37,""en"",""fr"")"),"Chili")</f>
        <v>Chili</v>
      </c>
      <c r="C37" s="2" t="s">
        <v>111</v>
      </c>
      <c r="D37" s="2" t="s">
        <v>112</v>
      </c>
    </row>
    <row r="38" spans="1:4" ht="15.75" customHeight="1" x14ac:dyDescent="0.25">
      <c r="A38" s="2" t="s">
        <v>113</v>
      </c>
      <c r="B38" s="2" t="str">
        <f ca="1">IFERROR(__xludf.DUMMYFUNCTION("GOOGLETRANSLATE(A38,""en"",""fr"")"),"Chine")</f>
        <v>Chine</v>
      </c>
      <c r="C38" s="2" t="s">
        <v>114</v>
      </c>
      <c r="D38" s="2" t="s">
        <v>115</v>
      </c>
    </row>
    <row r="39" spans="1:4" ht="15.75" customHeight="1" x14ac:dyDescent="0.25">
      <c r="A39" s="2" t="s">
        <v>116</v>
      </c>
      <c r="B39" s="2" t="str">
        <f ca="1">IFERROR(__xludf.DUMMYFUNCTION("GOOGLETRANSLATE(A39,""en"",""fr"")"),"Colombie")</f>
        <v>Colombie</v>
      </c>
      <c r="C39" s="2" t="s">
        <v>117</v>
      </c>
      <c r="D39" s="2" t="s">
        <v>118</v>
      </c>
    </row>
    <row r="40" spans="1:4" ht="15.75" customHeight="1" x14ac:dyDescent="0.25">
      <c r="A40" s="2" t="s">
        <v>119</v>
      </c>
      <c r="B40" s="2" t="str">
        <f ca="1">IFERROR(__xludf.DUMMYFUNCTION("GOOGLETRANSLATE(A40,""en"",""fr"")"),"Comores")</f>
        <v>Comores</v>
      </c>
      <c r="C40" s="2" t="s">
        <v>120</v>
      </c>
      <c r="D40" s="2" t="s">
        <v>121</v>
      </c>
    </row>
    <row r="41" spans="1:4" ht="15.75" customHeight="1" x14ac:dyDescent="0.25">
      <c r="A41" s="2" t="s">
        <v>122</v>
      </c>
      <c r="B41" s="2" t="str">
        <f ca="1">IFERROR(__xludf.DUMMYFUNCTION("GOOGLETRANSLATE(A41,""en"",""fr"")"),"République Démocratique du Congo")</f>
        <v>République Démocratique du Congo</v>
      </c>
      <c r="C41" s="2" t="s">
        <v>123</v>
      </c>
      <c r="D41" s="2" t="s">
        <v>124</v>
      </c>
    </row>
    <row r="42" spans="1:4" ht="15.75" customHeight="1" x14ac:dyDescent="0.25">
      <c r="A42" s="2" t="s">
        <v>125</v>
      </c>
      <c r="B42" s="2" t="str">
        <f ca="1">IFERROR(__xludf.DUMMYFUNCTION("GOOGLETRANSLATE(A42,""en"",""fr"")"),"République du Congo")</f>
        <v>République du Congo</v>
      </c>
      <c r="C42" s="2" t="s">
        <v>126</v>
      </c>
      <c r="D42" s="2" t="s">
        <v>127</v>
      </c>
    </row>
    <row r="43" spans="1:4" ht="15.75" customHeight="1" x14ac:dyDescent="0.25">
      <c r="A43" s="2" t="s">
        <v>128</v>
      </c>
      <c r="B43" s="2" t="str">
        <f ca="1">IFERROR(__xludf.DUMMYFUNCTION("GOOGLETRANSLATE(A43,""en"",""fr"")"),"Costa Rica")</f>
        <v>Costa Rica</v>
      </c>
      <c r="C43" s="2" t="s">
        <v>129</v>
      </c>
      <c r="D43" s="2" t="s">
        <v>130</v>
      </c>
    </row>
    <row r="44" spans="1:4" ht="15.75" customHeight="1" x14ac:dyDescent="0.25">
      <c r="A44" s="2" t="s">
        <v>131</v>
      </c>
      <c r="B44" s="2" t="str">
        <f ca="1">IFERROR(__xludf.DUMMYFUNCTION("GOOGLETRANSLATE(A44,""en"",""fr"")"),"Croatie")</f>
        <v>Croatie</v>
      </c>
      <c r="C44" s="2" t="s">
        <v>132</v>
      </c>
      <c r="D44" s="2" t="s">
        <v>133</v>
      </c>
    </row>
    <row r="45" spans="1:4" ht="15.75" customHeight="1" x14ac:dyDescent="0.25">
      <c r="A45" s="2" t="s">
        <v>134</v>
      </c>
      <c r="B45" s="2" t="str">
        <f ca="1">IFERROR(__xludf.DUMMYFUNCTION("GOOGLETRANSLATE(A45,""en"",""fr"")"),"Cuba")</f>
        <v>Cuba</v>
      </c>
      <c r="C45" s="2" t="s">
        <v>135</v>
      </c>
      <c r="D45" s="2" t="s">
        <v>136</v>
      </c>
    </row>
    <row r="46" spans="1:4" ht="15.75" customHeight="1" x14ac:dyDescent="0.25">
      <c r="A46" s="2" t="s">
        <v>137</v>
      </c>
      <c r="B46" s="2" t="str">
        <f ca="1">IFERROR(__xludf.DUMMYFUNCTION("GOOGLETRANSLATE(A46,""en"",""fr"")"),"Chypre")</f>
        <v>Chypre</v>
      </c>
      <c r="C46" s="2" t="s">
        <v>138</v>
      </c>
      <c r="D46" s="2" t="s">
        <v>139</v>
      </c>
    </row>
    <row r="47" spans="1:4" ht="15.75" customHeight="1" x14ac:dyDescent="0.25">
      <c r="A47" s="2" t="s">
        <v>140</v>
      </c>
      <c r="B47" s="2" t="str">
        <f ca="1">IFERROR(__xludf.DUMMYFUNCTION("GOOGLETRANSLATE(A47,""en"",""fr"")"),"République Tchèque")</f>
        <v>République Tchèque</v>
      </c>
      <c r="C47" s="2" t="s">
        <v>141</v>
      </c>
      <c r="D47" s="2" t="s">
        <v>142</v>
      </c>
    </row>
    <row r="48" spans="1:4" ht="15.75" customHeight="1" x14ac:dyDescent="0.25">
      <c r="A48" s="2" t="s">
        <v>143</v>
      </c>
      <c r="B48" s="2" t="str">
        <f ca="1">IFERROR(__xludf.DUMMYFUNCTION("GOOGLETRANSLATE(A48,""en"",""fr"")"),"Danemark")</f>
        <v>Danemark</v>
      </c>
      <c r="C48" s="2" t="s">
        <v>144</v>
      </c>
      <c r="D48" s="2" t="s">
        <v>145</v>
      </c>
    </row>
    <row r="49" spans="1:4" ht="15.75" customHeight="1" x14ac:dyDescent="0.25">
      <c r="A49" s="2" t="s">
        <v>146</v>
      </c>
      <c r="B49" s="2" t="str">
        <f ca="1">IFERROR(__xludf.DUMMYFUNCTION("GOOGLETRANSLATE(A49,""en"",""fr"")"),"Djibouti")</f>
        <v>Djibouti</v>
      </c>
      <c r="C49" s="2" t="s">
        <v>147</v>
      </c>
      <c r="D49" s="2" t="s">
        <v>148</v>
      </c>
    </row>
    <row r="50" spans="1:4" ht="15.75" customHeight="1" x14ac:dyDescent="0.25">
      <c r="A50" s="2" t="s">
        <v>149</v>
      </c>
      <c r="B50" s="2" t="str">
        <f ca="1">IFERROR(__xludf.DUMMYFUNCTION("GOOGLETRANSLATE(A50,""en"",""fr"")"),"Dominique")</f>
        <v>Dominique</v>
      </c>
      <c r="C50" s="2" t="s">
        <v>150</v>
      </c>
      <c r="D50" s="2" t="s">
        <v>151</v>
      </c>
    </row>
    <row r="51" spans="1:4" ht="15.75" customHeight="1" x14ac:dyDescent="0.25">
      <c r="A51" s="2" t="s">
        <v>152</v>
      </c>
      <c r="B51" s="2" t="str">
        <f ca="1">IFERROR(__xludf.DUMMYFUNCTION("GOOGLETRANSLATE(A51,""en"",""fr"")"),"République Dominicaine")</f>
        <v>République Dominicaine</v>
      </c>
      <c r="C51" s="2" t="s">
        <v>153</v>
      </c>
      <c r="D51" s="2" t="s">
        <v>154</v>
      </c>
    </row>
    <row r="52" spans="1:4" ht="15.75" customHeight="1" x14ac:dyDescent="0.25">
      <c r="A52" s="2" t="s">
        <v>155</v>
      </c>
      <c r="B52" s="2" t="str">
        <f ca="1">IFERROR(__xludf.DUMMYFUNCTION("GOOGLETRANSLATE(A52,""en"",""fr"")"),"Timor oriental")</f>
        <v>Timor oriental</v>
      </c>
      <c r="C52" s="2" t="s">
        <v>156</v>
      </c>
      <c r="D52" s="2" t="s">
        <v>157</v>
      </c>
    </row>
    <row r="53" spans="1:4" ht="15.75" customHeight="1" x14ac:dyDescent="0.25">
      <c r="A53" s="2" t="s">
        <v>158</v>
      </c>
      <c r="B53" s="2" t="str">
        <f ca="1">IFERROR(__xludf.DUMMYFUNCTION("GOOGLETRANSLATE(A53,""en"",""fr"")"),"Equateur")</f>
        <v>Equateur</v>
      </c>
      <c r="C53" s="2" t="s">
        <v>159</v>
      </c>
      <c r="D53" s="2" t="s">
        <v>160</v>
      </c>
    </row>
    <row r="54" spans="1:4" ht="15.75" customHeight="1" x14ac:dyDescent="0.25">
      <c r="A54" s="2" t="s">
        <v>161</v>
      </c>
      <c r="B54" s="2" t="str">
        <f ca="1">IFERROR(__xludf.DUMMYFUNCTION("GOOGLETRANSLATE(A54,""en"",""fr"")"),"Egypte")</f>
        <v>Egypte</v>
      </c>
      <c r="C54" s="2" t="s">
        <v>162</v>
      </c>
      <c r="D54" s="2" t="s">
        <v>163</v>
      </c>
    </row>
    <row r="55" spans="1:4" ht="15.75" customHeight="1" x14ac:dyDescent="0.25">
      <c r="A55" s="2" t="s">
        <v>164</v>
      </c>
      <c r="B55" s="2" t="str">
        <f ca="1">IFERROR(__xludf.DUMMYFUNCTION("GOOGLETRANSLATE(A55,""en"",""fr"")"),"Le Salvador")</f>
        <v>Le Salvador</v>
      </c>
      <c r="C55" s="2" t="s">
        <v>165</v>
      </c>
      <c r="D55" s="2" t="s">
        <v>166</v>
      </c>
    </row>
    <row r="56" spans="1:4" ht="15.75" customHeight="1" x14ac:dyDescent="0.25">
      <c r="A56" s="2" t="s">
        <v>167</v>
      </c>
      <c r="B56" s="2" t="str">
        <f ca="1">IFERROR(__xludf.DUMMYFUNCTION("GOOGLETRANSLATE(A56,""en"",""fr"")"),"Guinée Équatoriale")</f>
        <v>Guinée Équatoriale</v>
      </c>
      <c r="C56" s="2" t="s">
        <v>168</v>
      </c>
      <c r="D56" s="2" t="s">
        <v>169</v>
      </c>
    </row>
    <row r="57" spans="1:4" ht="15.75" customHeight="1" x14ac:dyDescent="0.25">
      <c r="A57" s="2" t="s">
        <v>170</v>
      </c>
      <c r="B57" s="2" t="str">
        <f ca="1">IFERROR(__xludf.DUMMYFUNCTION("GOOGLETRANSLATE(A57,""en"",""fr"")"),"Érythrée")</f>
        <v>Érythrée</v>
      </c>
      <c r="C57" s="2" t="s">
        <v>171</v>
      </c>
      <c r="D57" s="2" t="s">
        <v>172</v>
      </c>
    </row>
    <row r="58" spans="1:4" ht="15.75" customHeight="1" x14ac:dyDescent="0.25">
      <c r="A58" s="2" t="s">
        <v>173</v>
      </c>
      <c r="B58" s="2" t="str">
        <f ca="1">IFERROR(__xludf.DUMMYFUNCTION("GOOGLETRANSLATE(A58,""en"",""fr"")"),"Estonie")</f>
        <v>Estonie</v>
      </c>
      <c r="C58" s="2" t="s">
        <v>174</v>
      </c>
      <c r="D58" s="2" t="s">
        <v>175</v>
      </c>
    </row>
    <row r="59" spans="1:4" ht="15.75" customHeight="1" x14ac:dyDescent="0.25">
      <c r="A59" s="2" t="s">
        <v>176</v>
      </c>
      <c r="B59" s="2" t="str">
        <f ca="1">IFERROR(__xludf.DUMMYFUNCTION("GOOGLETRANSLATE(A59,""en"",""fr"")"),"Ethiopie")</f>
        <v>Ethiopie</v>
      </c>
      <c r="C59" s="2" t="s">
        <v>177</v>
      </c>
      <c r="D59" s="2" t="s">
        <v>178</v>
      </c>
    </row>
    <row r="60" spans="1:4" ht="15.75" customHeight="1" x14ac:dyDescent="0.25">
      <c r="A60" s="2" t="s">
        <v>179</v>
      </c>
      <c r="B60" s="2" t="str">
        <f ca="1">IFERROR(__xludf.DUMMYFUNCTION("GOOGLETRANSLATE(A60,""en"",""fr"")"),"Fidji")</f>
        <v>Fidji</v>
      </c>
      <c r="C60" s="2" t="s">
        <v>180</v>
      </c>
      <c r="D60" s="2" t="s">
        <v>181</v>
      </c>
    </row>
    <row r="61" spans="1:4" ht="15.75" customHeight="1" x14ac:dyDescent="0.25">
      <c r="A61" s="2" t="s">
        <v>182</v>
      </c>
      <c r="B61" s="2" t="str">
        <f ca="1">IFERROR(__xludf.DUMMYFUNCTION("GOOGLETRANSLATE(A61,""en"",""fr"")"),"Finlande")</f>
        <v>Finlande</v>
      </c>
      <c r="C61" s="2" t="s">
        <v>183</v>
      </c>
      <c r="D61" s="2" t="s">
        <v>184</v>
      </c>
    </row>
    <row r="62" spans="1:4" ht="15.75" customHeight="1" x14ac:dyDescent="0.25">
      <c r="A62" s="2" t="s">
        <v>185</v>
      </c>
      <c r="B62" s="2" t="str">
        <f ca="1">IFERROR(__xludf.DUMMYFUNCTION("GOOGLETRANSLATE(A62,""en"",""fr"")"),"France")</f>
        <v>France</v>
      </c>
      <c r="C62" s="2" t="s">
        <v>186</v>
      </c>
      <c r="D62" s="2" t="s">
        <v>187</v>
      </c>
    </row>
    <row r="63" spans="1:4" ht="15.75" customHeight="1" x14ac:dyDescent="0.25">
      <c r="A63" s="2" t="s">
        <v>188</v>
      </c>
      <c r="B63" s="2" t="str">
        <f ca="1">IFERROR(__xludf.DUMMYFUNCTION("GOOGLETRANSLATE(A63,""en"",""fr"")"),"Gabon")</f>
        <v>Gabon</v>
      </c>
      <c r="C63" s="2" t="s">
        <v>189</v>
      </c>
      <c r="D63" s="2" t="s">
        <v>190</v>
      </c>
    </row>
    <row r="64" spans="1:4" ht="15.75" customHeight="1" x14ac:dyDescent="0.25">
      <c r="A64" s="2" t="s">
        <v>191</v>
      </c>
      <c r="B64" s="2" t="str">
        <f ca="1">IFERROR(__xludf.DUMMYFUNCTION("GOOGLETRANSLATE(A64,""en"",""fr"")"),"Gambie")</f>
        <v>Gambie</v>
      </c>
      <c r="C64" s="2" t="s">
        <v>192</v>
      </c>
      <c r="D64" s="2" t="s">
        <v>193</v>
      </c>
    </row>
    <row r="65" spans="1:4" ht="15.75" customHeight="1" x14ac:dyDescent="0.25">
      <c r="A65" s="2" t="s">
        <v>194</v>
      </c>
      <c r="B65" s="2" t="str">
        <f ca="1">IFERROR(__xludf.DUMMYFUNCTION("GOOGLETRANSLATE(A65,""en"",""fr"")"),"Géorgie")</f>
        <v>Géorgie</v>
      </c>
      <c r="C65" s="2" t="s">
        <v>195</v>
      </c>
      <c r="D65" s="2" t="s">
        <v>196</v>
      </c>
    </row>
    <row r="66" spans="1:4" ht="15.75" customHeight="1" x14ac:dyDescent="0.25">
      <c r="A66" s="2" t="s">
        <v>197</v>
      </c>
      <c r="B66" s="2" t="str">
        <f ca="1">IFERROR(__xludf.DUMMYFUNCTION("GOOGLETRANSLATE(A66,""en"",""fr"")"),"Allemagne")</f>
        <v>Allemagne</v>
      </c>
      <c r="C66" s="2" t="s">
        <v>198</v>
      </c>
      <c r="D66" s="2" t="s">
        <v>199</v>
      </c>
    </row>
    <row r="67" spans="1:4" ht="15.75" customHeight="1" x14ac:dyDescent="0.25">
      <c r="A67" s="2" t="s">
        <v>200</v>
      </c>
      <c r="B67" s="2" t="str">
        <f ca="1">IFERROR(__xludf.DUMMYFUNCTION("GOOGLETRANSLATE(A67,""en"",""fr"")"),"Ghana")</f>
        <v>Ghana</v>
      </c>
      <c r="C67" s="2" t="s">
        <v>201</v>
      </c>
      <c r="D67" s="2" t="s">
        <v>202</v>
      </c>
    </row>
    <row r="68" spans="1:4" ht="15.75" customHeight="1" x14ac:dyDescent="0.25">
      <c r="A68" s="2" t="s">
        <v>203</v>
      </c>
      <c r="B68" s="2" t="str">
        <f ca="1">IFERROR(__xludf.DUMMYFUNCTION("GOOGLETRANSLATE(A68,""en"",""fr"")"),"Grèce")</f>
        <v>Grèce</v>
      </c>
      <c r="C68" s="2" t="s">
        <v>204</v>
      </c>
      <c r="D68" s="2" t="s">
        <v>205</v>
      </c>
    </row>
    <row r="69" spans="1:4" ht="15.75" customHeight="1" x14ac:dyDescent="0.25">
      <c r="A69" s="2" t="s">
        <v>206</v>
      </c>
      <c r="B69" s="2" t="str">
        <f ca="1">IFERROR(__xludf.DUMMYFUNCTION("GOOGLETRANSLATE(A69,""en"",""fr"")"),"Grenade")</f>
        <v>Grenade</v>
      </c>
      <c r="C69" s="2" t="s">
        <v>207</v>
      </c>
      <c r="D69" s="2" t="s">
        <v>208</v>
      </c>
    </row>
    <row r="70" spans="1:4" ht="15.75" customHeight="1" x14ac:dyDescent="0.25">
      <c r="A70" s="2" t="s">
        <v>209</v>
      </c>
      <c r="B70" s="2" t="str">
        <f ca="1">IFERROR(__xludf.DUMMYFUNCTION("GOOGLETRANSLATE(A70,""en"",""fr"")"),"Guatemala")</f>
        <v>Guatemala</v>
      </c>
      <c r="C70" s="2" t="s">
        <v>210</v>
      </c>
      <c r="D70" s="2" t="s">
        <v>211</v>
      </c>
    </row>
    <row r="71" spans="1:4" ht="15.75" customHeight="1" x14ac:dyDescent="0.25">
      <c r="A71" s="2" t="s">
        <v>212</v>
      </c>
      <c r="B71" s="2" t="str">
        <f ca="1">IFERROR(__xludf.DUMMYFUNCTION("GOOGLETRANSLATE(A71,""en"",""fr"")"),"Guinée")</f>
        <v>Guinée</v>
      </c>
      <c r="C71" s="2" t="s">
        <v>213</v>
      </c>
      <c r="D71" s="2" t="s">
        <v>214</v>
      </c>
    </row>
    <row r="72" spans="1:4" ht="15.75" customHeight="1" x14ac:dyDescent="0.25">
      <c r="A72" s="2" t="s">
        <v>215</v>
      </c>
      <c r="B72" s="2" t="str">
        <f ca="1">IFERROR(__xludf.DUMMYFUNCTION("GOOGLETRANSLATE(A72,""en"",""fr"")"),"Guinée-Bissau")</f>
        <v>Guinée-Bissau</v>
      </c>
      <c r="C72" s="2" t="s">
        <v>216</v>
      </c>
      <c r="D72" s="2" t="s">
        <v>217</v>
      </c>
    </row>
    <row r="73" spans="1:4" ht="15.75" customHeight="1" x14ac:dyDescent="0.25">
      <c r="A73" s="2" t="s">
        <v>218</v>
      </c>
      <c r="B73" s="2" t="str">
        <f ca="1">IFERROR(__xludf.DUMMYFUNCTION("GOOGLETRANSLATE(A73,""en"",""fr"")"),"Guyane")</f>
        <v>Guyane</v>
      </c>
      <c r="C73" s="2" t="s">
        <v>219</v>
      </c>
      <c r="D73" s="2" t="s">
        <v>220</v>
      </c>
    </row>
    <row r="74" spans="1:4" ht="15.75" customHeight="1" x14ac:dyDescent="0.25">
      <c r="A74" s="2" t="s">
        <v>221</v>
      </c>
      <c r="B74" s="2" t="str">
        <f ca="1">IFERROR(__xludf.DUMMYFUNCTION("GOOGLETRANSLATE(A74,""en"",""fr"")"),"Haïti")</f>
        <v>Haïti</v>
      </c>
      <c r="C74" s="2" t="s">
        <v>222</v>
      </c>
      <c r="D74" s="2" t="s">
        <v>223</v>
      </c>
    </row>
    <row r="75" spans="1:4" ht="15.75" customHeight="1" x14ac:dyDescent="0.25">
      <c r="A75" s="2" t="s">
        <v>224</v>
      </c>
      <c r="B75" s="2" t="str">
        <f ca="1">IFERROR(__xludf.DUMMYFUNCTION("GOOGLETRANSLATE(A75,""en"",""fr"")"),"Honduras")</f>
        <v>Honduras</v>
      </c>
      <c r="C75" s="2" t="s">
        <v>225</v>
      </c>
      <c r="D75" s="2" t="s">
        <v>226</v>
      </c>
    </row>
    <row r="76" spans="1:4" ht="15.75" customHeight="1" x14ac:dyDescent="0.25">
      <c r="A76" s="2" t="s">
        <v>227</v>
      </c>
      <c r="B76" s="2" t="str">
        <f ca="1">IFERROR(__xludf.DUMMYFUNCTION("GOOGLETRANSLATE(A76,""en"",""fr"")"),"Hongrie")</f>
        <v>Hongrie</v>
      </c>
      <c r="C76" s="2" t="s">
        <v>228</v>
      </c>
      <c r="D76" s="2" t="s">
        <v>229</v>
      </c>
    </row>
    <row r="77" spans="1:4" ht="15.75" customHeight="1" x14ac:dyDescent="0.25">
      <c r="A77" s="2" t="s">
        <v>230</v>
      </c>
      <c r="B77" s="2" t="str">
        <f ca="1">IFERROR(__xludf.DUMMYFUNCTION("GOOGLETRANSLATE(A77,""en"",""fr"")"),"Islande")</f>
        <v>Islande</v>
      </c>
      <c r="C77" s="2" t="s">
        <v>231</v>
      </c>
      <c r="D77" s="2" t="s">
        <v>232</v>
      </c>
    </row>
    <row r="78" spans="1:4" ht="15.75" customHeight="1" x14ac:dyDescent="0.25">
      <c r="A78" s="2" t="s">
        <v>233</v>
      </c>
      <c r="B78" s="2" t="str">
        <f ca="1">IFERROR(__xludf.DUMMYFUNCTION("GOOGLETRANSLATE(A78,""en"",""fr"")"),"Inde")</f>
        <v>Inde</v>
      </c>
      <c r="C78" s="2" t="s">
        <v>234</v>
      </c>
      <c r="D78" s="2" t="s">
        <v>235</v>
      </c>
    </row>
    <row r="79" spans="1:4" ht="15.75" customHeight="1" x14ac:dyDescent="0.25">
      <c r="A79" s="2" t="s">
        <v>236</v>
      </c>
      <c r="B79" s="2" t="str">
        <f ca="1">IFERROR(__xludf.DUMMYFUNCTION("GOOGLETRANSLATE(A79,""en"",""fr"")"),"Indonésie")</f>
        <v>Indonésie</v>
      </c>
      <c r="C79" s="2" t="s">
        <v>237</v>
      </c>
      <c r="D79" s="2" t="s">
        <v>238</v>
      </c>
    </row>
    <row r="80" spans="1:4" ht="15.75" customHeight="1" x14ac:dyDescent="0.25">
      <c r="A80" s="2" t="s">
        <v>239</v>
      </c>
      <c r="B80" s="2" t="str">
        <f ca="1">IFERROR(__xludf.DUMMYFUNCTION("GOOGLETRANSLATE(A80,""en"",""fr"")"),"L'Iran")</f>
        <v>L'Iran</v>
      </c>
      <c r="C80" s="2" t="s">
        <v>240</v>
      </c>
      <c r="D80" s="2" t="s">
        <v>241</v>
      </c>
    </row>
    <row r="81" spans="1:4" ht="15.75" customHeight="1" x14ac:dyDescent="0.25">
      <c r="A81" s="2" t="s">
        <v>242</v>
      </c>
      <c r="B81" s="2" t="str">
        <f ca="1">IFERROR(__xludf.DUMMYFUNCTION("GOOGLETRANSLATE(A81,""en"",""fr"")"),"Irak")</f>
        <v>Irak</v>
      </c>
      <c r="C81" s="2" t="s">
        <v>243</v>
      </c>
      <c r="D81" s="2" t="s">
        <v>244</v>
      </c>
    </row>
    <row r="82" spans="1:4" ht="15.75" customHeight="1" x14ac:dyDescent="0.25">
      <c r="A82" s="2" t="s">
        <v>245</v>
      </c>
      <c r="B82" s="2" t="str">
        <f ca="1">IFERROR(__xludf.DUMMYFUNCTION("GOOGLETRANSLATE(A82,""en"",""fr"")"),"Irlande")</f>
        <v>Irlande</v>
      </c>
      <c r="C82" s="2" t="s">
        <v>246</v>
      </c>
      <c r="D82" s="2" t="s">
        <v>247</v>
      </c>
    </row>
    <row r="83" spans="1:4" ht="15.75" customHeight="1" x14ac:dyDescent="0.25">
      <c r="A83" s="2" t="s">
        <v>248</v>
      </c>
      <c r="B83" s="2" t="str">
        <f ca="1">IFERROR(__xludf.DUMMYFUNCTION("GOOGLETRANSLATE(A83,""en"",""fr"")"),"Israël")</f>
        <v>Israël</v>
      </c>
      <c r="C83" s="2" t="s">
        <v>249</v>
      </c>
      <c r="D83" s="2" t="s">
        <v>250</v>
      </c>
    </row>
    <row r="84" spans="1:4" ht="15.75" customHeight="1" x14ac:dyDescent="0.25">
      <c r="A84" s="2" t="s">
        <v>251</v>
      </c>
      <c r="B84" s="2" t="str">
        <f ca="1">IFERROR(__xludf.DUMMYFUNCTION("GOOGLETRANSLATE(A84,""en"",""fr"")"),"Italie")</f>
        <v>Italie</v>
      </c>
      <c r="C84" s="2" t="s">
        <v>252</v>
      </c>
      <c r="D84" s="2" t="s">
        <v>253</v>
      </c>
    </row>
    <row r="85" spans="1:4" ht="15.75" customHeight="1" x14ac:dyDescent="0.25">
      <c r="A85" s="2" t="s">
        <v>254</v>
      </c>
      <c r="B85" s="2" t="str">
        <f ca="1">IFERROR(__xludf.DUMMYFUNCTION("GOOGLETRANSLATE(A85,""en"",""fr"")"),"Côte d'Ivoire")</f>
        <v>Côte d'Ivoire</v>
      </c>
      <c r="C85" s="2" t="s">
        <v>255</v>
      </c>
      <c r="D85" s="2" t="s">
        <v>256</v>
      </c>
    </row>
    <row r="86" spans="1:4" ht="15.75" customHeight="1" x14ac:dyDescent="0.25">
      <c r="A86" s="2" t="s">
        <v>257</v>
      </c>
      <c r="B86" s="2" t="str">
        <f ca="1">IFERROR(__xludf.DUMMYFUNCTION("GOOGLETRANSLATE(A86,""en"",""fr"")"),"Jamaïque")</f>
        <v>Jamaïque</v>
      </c>
      <c r="C86" s="2" t="s">
        <v>258</v>
      </c>
      <c r="D86" s="2" t="s">
        <v>259</v>
      </c>
    </row>
    <row r="87" spans="1:4" ht="15.75" customHeight="1" x14ac:dyDescent="0.25">
      <c r="A87" s="2" t="s">
        <v>260</v>
      </c>
      <c r="B87" s="2" t="str">
        <f ca="1">IFERROR(__xludf.DUMMYFUNCTION("GOOGLETRANSLATE(A87,""en"",""fr"")"),"Japon")</f>
        <v>Japon</v>
      </c>
      <c r="C87" s="2" t="s">
        <v>261</v>
      </c>
      <c r="D87" s="2" t="s">
        <v>262</v>
      </c>
    </row>
    <row r="88" spans="1:4" ht="15.75" customHeight="1" x14ac:dyDescent="0.25">
      <c r="A88" s="2" t="s">
        <v>263</v>
      </c>
      <c r="B88" s="2" t="str">
        <f ca="1">IFERROR(__xludf.DUMMYFUNCTION("GOOGLETRANSLATE(A88,""en"",""fr"")"),"Jordan")</f>
        <v>Jordan</v>
      </c>
      <c r="C88" s="2" t="s">
        <v>264</v>
      </c>
      <c r="D88" s="2" t="s">
        <v>265</v>
      </c>
    </row>
    <row r="89" spans="1:4" ht="15.75" customHeight="1" x14ac:dyDescent="0.25">
      <c r="A89" s="2" t="s">
        <v>266</v>
      </c>
      <c r="B89" s="2" t="str">
        <f ca="1">IFERROR(__xludf.DUMMYFUNCTION("GOOGLETRANSLATE(A89,""en"",""fr"")"),"Kazakhstan")</f>
        <v>Kazakhstan</v>
      </c>
      <c r="C89" s="2" t="s">
        <v>267</v>
      </c>
      <c r="D89" s="2" t="s">
        <v>268</v>
      </c>
    </row>
    <row r="90" spans="1:4" ht="15.75" customHeight="1" x14ac:dyDescent="0.25">
      <c r="A90" s="2" t="s">
        <v>269</v>
      </c>
      <c r="B90" s="2" t="str">
        <f ca="1">IFERROR(__xludf.DUMMYFUNCTION("GOOGLETRANSLATE(A90,""en"",""fr"")"),"Kenya")</f>
        <v>Kenya</v>
      </c>
      <c r="C90" s="2" t="s">
        <v>270</v>
      </c>
      <c r="D90" s="2" t="s">
        <v>271</v>
      </c>
    </row>
    <row r="91" spans="1:4" ht="15.75" customHeight="1" x14ac:dyDescent="0.25">
      <c r="A91" s="2" t="s">
        <v>272</v>
      </c>
      <c r="B91" s="2" t="str">
        <f ca="1">IFERROR(__xludf.DUMMYFUNCTION("GOOGLETRANSLATE(A91,""en"",""fr"")"),"Kiribati")</f>
        <v>Kiribati</v>
      </c>
      <c r="C91" s="2" t="s">
        <v>273</v>
      </c>
      <c r="D91" s="2" t="s">
        <v>274</v>
      </c>
    </row>
    <row r="92" spans="1:4" ht="15.75" customHeight="1" x14ac:dyDescent="0.25">
      <c r="A92" s="2" t="s">
        <v>275</v>
      </c>
      <c r="B92" s="2" t="str">
        <f ca="1">IFERROR(__xludf.DUMMYFUNCTION("GOOGLETRANSLATE(A92,""en"",""fr"")"),"Corée du Nord")</f>
        <v>Corée du Nord</v>
      </c>
      <c r="C92" s="2" t="s">
        <v>276</v>
      </c>
      <c r="D92" s="2" t="s">
        <v>277</v>
      </c>
    </row>
    <row r="93" spans="1:4" ht="15.75" customHeight="1" x14ac:dyDescent="0.25">
      <c r="A93" s="2" t="s">
        <v>278</v>
      </c>
      <c r="B93" s="2" t="str">
        <f ca="1">IFERROR(__xludf.DUMMYFUNCTION("GOOGLETRANSLATE(A93,""en"",""fr"")"),"Corée du Sud")</f>
        <v>Corée du Sud</v>
      </c>
      <c r="C93" s="2" t="s">
        <v>279</v>
      </c>
      <c r="D93" s="2" t="s">
        <v>280</v>
      </c>
    </row>
    <row r="94" spans="1:4" ht="15.75" customHeight="1" x14ac:dyDescent="0.25">
      <c r="A94" s="2" t="s">
        <v>281</v>
      </c>
      <c r="B94" s="2" t="str">
        <f ca="1">IFERROR(__xludf.DUMMYFUNCTION("GOOGLETRANSLATE(A94,""en"",""fr"")"),"Koweit")</f>
        <v>Koweit</v>
      </c>
      <c r="C94" s="2" t="s">
        <v>282</v>
      </c>
      <c r="D94" s="2" t="s">
        <v>283</v>
      </c>
    </row>
    <row r="95" spans="1:4" ht="15.75" customHeight="1" x14ac:dyDescent="0.25">
      <c r="A95" s="2" t="s">
        <v>284</v>
      </c>
      <c r="B95" s="2" t="str">
        <f ca="1">IFERROR(__xludf.DUMMYFUNCTION("GOOGLETRANSLATE(A95,""en"",""fr"")"),"Kirghizistan")</f>
        <v>Kirghizistan</v>
      </c>
      <c r="C95" s="2" t="s">
        <v>285</v>
      </c>
      <c r="D95" s="2" t="s">
        <v>286</v>
      </c>
    </row>
    <row r="96" spans="1:4" ht="15.75" customHeight="1" x14ac:dyDescent="0.25">
      <c r="A96" s="2" t="s">
        <v>287</v>
      </c>
      <c r="B96" s="2" t="str">
        <f ca="1">IFERROR(__xludf.DUMMYFUNCTION("GOOGLETRANSLATE(A96,""en"",""fr"")"),"Laos")</f>
        <v>Laos</v>
      </c>
      <c r="C96" s="2" t="s">
        <v>288</v>
      </c>
      <c r="D96" s="2" t="s">
        <v>289</v>
      </c>
    </row>
    <row r="97" spans="1:4" ht="15.75" customHeight="1" x14ac:dyDescent="0.25">
      <c r="A97" s="2" t="s">
        <v>290</v>
      </c>
      <c r="B97" s="2" t="str">
        <f ca="1">IFERROR(__xludf.DUMMYFUNCTION("GOOGLETRANSLATE(A97,""en"",""fr"")"),"Lettonie")</f>
        <v>Lettonie</v>
      </c>
      <c r="C97" s="2" t="s">
        <v>291</v>
      </c>
      <c r="D97" s="2" t="s">
        <v>292</v>
      </c>
    </row>
    <row r="98" spans="1:4" ht="15.75" customHeight="1" x14ac:dyDescent="0.25">
      <c r="A98" s="2" t="s">
        <v>293</v>
      </c>
      <c r="B98" s="2" t="str">
        <f ca="1">IFERROR(__xludf.DUMMYFUNCTION("GOOGLETRANSLATE(A98,""en"",""fr"")"),"Liban")</f>
        <v>Liban</v>
      </c>
      <c r="C98" s="2" t="s">
        <v>294</v>
      </c>
      <c r="D98" s="2" t="s">
        <v>295</v>
      </c>
    </row>
    <row r="99" spans="1:4" ht="15.75" customHeight="1" x14ac:dyDescent="0.25">
      <c r="A99" s="2" t="s">
        <v>296</v>
      </c>
      <c r="B99" s="2" t="str">
        <f ca="1">IFERROR(__xludf.DUMMYFUNCTION("GOOGLETRANSLATE(A99,""en"",""fr"")"),"Lesotho")</f>
        <v>Lesotho</v>
      </c>
      <c r="C99" s="2" t="s">
        <v>297</v>
      </c>
      <c r="D99" s="2" t="s">
        <v>298</v>
      </c>
    </row>
    <row r="100" spans="1:4" ht="15.75" customHeight="1" x14ac:dyDescent="0.25">
      <c r="A100" s="2" t="s">
        <v>299</v>
      </c>
      <c r="B100" s="2" t="str">
        <f ca="1">IFERROR(__xludf.DUMMYFUNCTION("GOOGLETRANSLATE(A100,""en"",""fr"")"),"Libéria")</f>
        <v>Libéria</v>
      </c>
      <c r="C100" s="2" t="s">
        <v>300</v>
      </c>
      <c r="D100" s="2" t="s">
        <v>301</v>
      </c>
    </row>
    <row r="101" spans="1:4" ht="15.75" customHeight="1" x14ac:dyDescent="0.25">
      <c r="A101" s="2" t="s">
        <v>302</v>
      </c>
      <c r="B101" s="2" t="str">
        <f ca="1">IFERROR(__xludf.DUMMYFUNCTION("GOOGLETRANSLATE(A101,""en"",""fr"")"),"Libye")</f>
        <v>Libye</v>
      </c>
      <c r="C101" s="2" t="s">
        <v>303</v>
      </c>
      <c r="D101" s="2" t="s">
        <v>304</v>
      </c>
    </row>
    <row r="102" spans="1:4" ht="15.75" customHeight="1" x14ac:dyDescent="0.25">
      <c r="A102" s="2" t="s">
        <v>305</v>
      </c>
      <c r="B102" s="2" t="str">
        <f ca="1">IFERROR(__xludf.DUMMYFUNCTION("GOOGLETRANSLATE(A102,""en"",""fr"")"),"Liechtenstein")</f>
        <v>Liechtenstein</v>
      </c>
      <c r="C102" s="2" t="s">
        <v>306</v>
      </c>
      <c r="D102" s="2" t="s">
        <v>307</v>
      </c>
    </row>
    <row r="103" spans="1:4" ht="15.75" customHeight="1" x14ac:dyDescent="0.25">
      <c r="A103" s="2" t="s">
        <v>308</v>
      </c>
      <c r="B103" s="2" t="str">
        <f ca="1">IFERROR(__xludf.DUMMYFUNCTION("GOOGLETRANSLATE(A103,""en"",""fr"")"),"Lituanie")</f>
        <v>Lituanie</v>
      </c>
      <c r="C103" s="2" t="s">
        <v>309</v>
      </c>
      <c r="D103" s="2" t="s">
        <v>310</v>
      </c>
    </row>
    <row r="104" spans="1:4" ht="15.75" customHeight="1" x14ac:dyDescent="0.25">
      <c r="A104" s="2" t="s">
        <v>311</v>
      </c>
      <c r="B104" s="2" t="str">
        <f ca="1">IFERROR(__xludf.DUMMYFUNCTION("GOOGLETRANSLATE(A104,""en"",""fr"")"),"Luxembourg")</f>
        <v>Luxembourg</v>
      </c>
      <c r="C104" s="2" t="s">
        <v>312</v>
      </c>
      <c r="D104" s="2" t="s">
        <v>313</v>
      </c>
    </row>
    <row r="105" spans="1:4" ht="15.75" customHeight="1" x14ac:dyDescent="0.25">
      <c r="A105" s="2" t="s">
        <v>314</v>
      </c>
      <c r="B105" s="2" t="str">
        <f ca="1">IFERROR(__xludf.DUMMYFUNCTION("GOOGLETRANSLATE(A105,""en"",""fr"")"),"Macédoine")</f>
        <v>Macédoine</v>
      </c>
      <c r="C105" s="2" t="s">
        <v>315</v>
      </c>
      <c r="D105" s="2" t="s">
        <v>316</v>
      </c>
    </row>
    <row r="106" spans="1:4" ht="15.75" customHeight="1" x14ac:dyDescent="0.25">
      <c r="A106" s="2" t="s">
        <v>317</v>
      </c>
      <c r="B106" s="2" t="str">
        <f ca="1">IFERROR(__xludf.DUMMYFUNCTION("GOOGLETRANSLATE(A106,""en"",""fr"")"),"Madagascar")</f>
        <v>Madagascar</v>
      </c>
      <c r="C106" s="2" t="s">
        <v>318</v>
      </c>
      <c r="D106" s="2" t="s">
        <v>319</v>
      </c>
    </row>
    <row r="107" spans="1:4" ht="15.75" customHeight="1" x14ac:dyDescent="0.25">
      <c r="A107" s="2" t="s">
        <v>320</v>
      </c>
      <c r="B107" s="2" t="str">
        <f ca="1">IFERROR(__xludf.DUMMYFUNCTION("GOOGLETRANSLATE(A107,""en"",""fr"")"),"Malawi")</f>
        <v>Malawi</v>
      </c>
      <c r="C107" s="2" t="s">
        <v>321</v>
      </c>
      <c r="D107" s="2" t="s">
        <v>322</v>
      </c>
    </row>
    <row r="108" spans="1:4" ht="15.75" customHeight="1" x14ac:dyDescent="0.25">
      <c r="A108" s="2" t="s">
        <v>323</v>
      </c>
      <c r="B108" s="2" t="str">
        <f ca="1">IFERROR(__xludf.DUMMYFUNCTION("GOOGLETRANSLATE(A108,""en"",""fr"")"),"Malaisie")</f>
        <v>Malaisie</v>
      </c>
      <c r="C108" s="2" t="s">
        <v>324</v>
      </c>
      <c r="D108" s="2" t="s">
        <v>325</v>
      </c>
    </row>
    <row r="109" spans="1:4" ht="15.75" customHeight="1" x14ac:dyDescent="0.25">
      <c r="A109" s="2" t="s">
        <v>326</v>
      </c>
      <c r="B109" s="2" t="str">
        <f ca="1">IFERROR(__xludf.DUMMYFUNCTION("GOOGLETRANSLATE(A109,""en"",""fr"")"),"Maldives")</f>
        <v>Maldives</v>
      </c>
      <c r="C109" s="2" t="s">
        <v>327</v>
      </c>
      <c r="D109" s="2" t="s">
        <v>328</v>
      </c>
    </row>
    <row r="110" spans="1:4" ht="15.75" customHeight="1" x14ac:dyDescent="0.25">
      <c r="A110" s="2" t="s">
        <v>329</v>
      </c>
      <c r="B110" s="2" t="str">
        <f ca="1">IFERROR(__xludf.DUMMYFUNCTION("GOOGLETRANSLATE(A110,""en"",""fr"")"),"Mali")</f>
        <v>Mali</v>
      </c>
      <c r="C110" s="2" t="s">
        <v>330</v>
      </c>
      <c r="D110" s="2" t="s">
        <v>331</v>
      </c>
    </row>
    <row r="111" spans="1:4" ht="15.75" customHeight="1" x14ac:dyDescent="0.25">
      <c r="A111" s="2" t="s">
        <v>332</v>
      </c>
      <c r="B111" s="2" t="str">
        <f ca="1">IFERROR(__xludf.DUMMYFUNCTION("GOOGLETRANSLATE(A111,""en"",""fr"")"),"Malte")</f>
        <v>Malte</v>
      </c>
      <c r="C111" s="2" t="s">
        <v>333</v>
      </c>
      <c r="D111" s="2" t="s">
        <v>334</v>
      </c>
    </row>
    <row r="112" spans="1:4" ht="15.75" customHeight="1" x14ac:dyDescent="0.25">
      <c r="A112" s="2" t="s">
        <v>335</v>
      </c>
      <c r="B112" s="2" t="str">
        <f ca="1">IFERROR(__xludf.DUMMYFUNCTION("GOOGLETRANSLATE(A112,""en"",""fr"")"),"Iles Marshall")</f>
        <v>Iles Marshall</v>
      </c>
      <c r="C112" s="2" t="s">
        <v>336</v>
      </c>
      <c r="D112" s="2" t="s">
        <v>337</v>
      </c>
    </row>
    <row r="113" spans="1:4" ht="15.75" customHeight="1" x14ac:dyDescent="0.25">
      <c r="A113" s="2" t="s">
        <v>338</v>
      </c>
      <c r="B113" s="2" t="str">
        <f ca="1">IFERROR(__xludf.DUMMYFUNCTION("GOOGLETRANSLATE(A113,""en"",""fr"")"),"Mauritanie")</f>
        <v>Mauritanie</v>
      </c>
      <c r="C113" s="2" t="s">
        <v>339</v>
      </c>
      <c r="D113" s="2" t="s">
        <v>340</v>
      </c>
    </row>
    <row r="114" spans="1:4" ht="15.75" customHeight="1" x14ac:dyDescent="0.25">
      <c r="A114" s="2" t="s">
        <v>341</v>
      </c>
      <c r="B114" s="2" t="str">
        <f ca="1">IFERROR(__xludf.DUMMYFUNCTION("GOOGLETRANSLATE(A114,""en"",""fr"")"),"Ile Maurice")</f>
        <v>Ile Maurice</v>
      </c>
      <c r="C114" s="2" t="s">
        <v>342</v>
      </c>
      <c r="D114" s="2" t="s">
        <v>343</v>
      </c>
    </row>
    <row r="115" spans="1:4" ht="15.75" customHeight="1" x14ac:dyDescent="0.25">
      <c r="A115" s="2" t="s">
        <v>344</v>
      </c>
      <c r="B115" s="2" t="str">
        <f ca="1">IFERROR(__xludf.DUMMYFUNCTION("GOOGLETRANSLATE(A115,""en"",""fr"")"),"Mexique")</f>
        <v>Mexique</v>
      </c>
      <c r="C115" s="2" t="s">
        <v>345</v>
      </c>
      <c r="D115" s="2" t="s">
        <v>346</v>
      </c>
    </row>
    <row r="116" spans="1:4" ht="15.75" customHeight="1" x14ac:dyDescent="0.25">
      <c r="A116" s="2" t="s">
        <v>347</v>
      </c>
      <c r="B116" s="2" t="str">
        <f ca="1">IFERROR(__xludf.DUMMYFUNCTION("GOOGLETRANSLATE(A116,""en"",""fr"")"),"États fédérés de Micronésie")</f>
        <v>États fédérés de Micronésie</v>
      </c>
      <c r="C116" s="2" t="s">
        <v>348</v>
      </c>
      <c r="D116" s="2" t="s">
        <v>349</v>
      </c>
    </row>
    <row r="117" spans="1:4" ht="15.75" customHeight="1" x14ac:dyDescent="0.25">
      <c r="A117" s="2" t="s">
        <v>350</v>
      </c>
      <c r="B117" s="2" t="str">
        <f ca="1">IFERROR(__xludf.DUMMYFUNCTION("GOOGLETRANSLATE(A117,""en"",""fr"")"),"Moldavie")</f>
        <v>Moldavie</v>
      </c>
      <c r="C117" s="2" t="s">
        <v>351</v>
      </c>
      <c r="D117" s="2" t="s">
        <v>352</v>
      </c>
    </row>
    <row r="118" spans="1:4" ht="15.75" customHeight="1" x14ac:dyDescent="0.25">
      <c r="A118" s="2" t="s">
        <v>353</v>
      </c>
      <c r="B118" s="2" t="str">
        <f ca="1">IFERROR(__xludf.DUMMYFUNCTION("GOOGLETRANSLATE(A118,""en"",""fr"")"),"Monaco")</f>
        <v>Monaco</v>
      </c>
      <c r="C118" s="2" t="s">
        <v>354</v>
      </c>
      <c r="D118" s="2" t="s">
        <v>355</v>
      </c>
    </row>
    <row r="119" spans="1:4" ht="15.75" customHeight="1" x14ac:dyDescent="0.25">
      <c r="A119" s="2" t="s">
        <v>356</v>
      </c>
      <c r="B119" s="2" t="str">
        <f ca="1">IFERROR(__xludf.DUMMYFUNCTION("GOOGLETRANSLATE(A119,""en"",""fr"")"),"Mongolie")</f>
        <v>Mongolie</v>
      </c>
      <c r="C119" s="2" t="s">
        <v>357</v>
      </c>
      <c r="D119" s="2" t="s">
        <v>358</v>
      </c>
    </row>
    <row r="120" spans="1:4" ht="15.75" customHeight="1" x14ac:dyDescent="0.25">
      <c r="A120" s="2" t="s">
        <v>359</v>
      </c>
      <c r="B120" s="2" t="str">
        <f ca="1">IFERROR(__xludf.DUMMYFUNCTION("GOOGLETRANSLATE(A120,""en"",""fr"")"),"Monténégro")</f>
        <v>Monténégro</v>
      </c>
      <c r="C120" s="2" t="s">
        <v>360</v>
      </c>
      <c r="D120" s="2" t="s">
        <v>361</v>
      </c>
    </row>
    <row r="121" spans="1:4" ht="15.75" customHeight="1" x14ac:dyDescent="0.25">
      <c r="A121" s="2" t="s">
        <v>362</v>
      </c>
      <c r="B121" s="2" t="str">
        <f ca="1">IFERROR(__xludf.DUMMYFUNCTION("GOOGLETRANSLATE(A121,""en"",""fr"")"),"Maroc")</f>
        <v>Maroc</v>
      </c>
      <c r="C121" s="2" t="s">
        <v>363</v>
      </c>
      <c r="D121" s="2" t="s">
        <v>364</v>
      </c>
    </row>
    <row r="122" spans="1:4" ht="15.75" customHeight="1" x14ac:dyDescent="0.25">
      <c r="A122" s="2" t="s">
        <v>365</v>
      </c>
      <c r="B122" s="2" t="str">
        <f ca="1">IFERROR(__xludf.DUMMYFUNCTION("GOOGLETRANSLATE(A122,""en"",""fr"")"),"Mozambique")</f>
        <v>Mozambique</v>
      </c>
      <c r="C122" s="2" t="s">
        <v>366</v>
      </c>
      <c r="D122" s="2" t="s">
        <v>367</v>
      </c>
    </row>
    <row r="123" spans="1:4" ht="15.75" customHeight="1" x14ac:dyDescent="0.25">
      <c r="A123" s="2" t="s">
        <v>368</v>
      </c>
      <c r="B123" s="2" t="str">
        <f ca="1">IFERROR(__xludf.DUMMYFUNCTION("GOOGLETRANSLATE(A123,""en"",""fr"")"),"Myanmar")</f>
        <v>Myanmar</v>
      </c>
      <c r="C123" s="2" t="s">
        <v>369</v>
      </c>
      <c r="D123" s="2" t="s">
        <v>370</v>
      </c>
    </row>
    <row r="124" spans="1:4" ht="15.75" customHeight="1" x14ac:dyDescent="0.25">
      <c r="A124" s="2" t="s">
        <v>371</v>
      </c>
      <c r="B124" s="2" t="str">
        <f ca="1">IFERROR(__xludf.DUMMYFUNCTION("GOOGLETRANSLATE(A124,""en"",""fr"")"),"Namibie")</f>
        <v>Namibie</v>
      </c>
      <c r="C124" s="2" t="s">
        <v>372</v>
      </c>
      <c r="D124" s="2" t="s">
        <v>373</v>
      </c>
    </row>
    <row r="125" spans="1:4" ht="15.75" customHeight="1" x14ac:dyDescent="0.25">
      <c r="A125" s="2" t="s">
        <v>374</v>
      </c>
      <c r="B125" s="2" t="str">
        <f ca="1">IFERROR(__xludf.DUMMYFUNCTION("GOOGLETRANSLATE(A125,""en"",""fr"")"),"Nauru")</f>
        <v>Nauru</v>
      </c>
      <c r="C125" s="2" t="s">
        <v>375</v>
      </c>
      <c r="D125" s="2" t="s">
        <v>376</v>
      </c>
    </row>
    <row r="126" spans="1:4" ht="15.75" customHeight="1" x14ac:dyDescent="0.25">
      <c r="A126" s="2" t="s">
        <v>377</v>
      </c>
      <c r="B126" s="2" t="str">
        <f ca="1">IFERROR(__xludf.DUMMYFUNCTION("GOOGLETRANSLATE(A126,""en"",""fr"")"),"Népal")</f>
        <v>Népal</v>
      </c>
      <c r="C126" s="2" t="s">
        <v>378</v>
      </c>
      <c r="D126" s="2" t="s">
        <v>379</v>
      </c>
    </row>
    <row r="127" spans="1:4" ht="15.75" customHeight="1" x14ac:dyDescent="0.25">
      <c r="A127" s="2" t="s">
        <v>380</v>
      </c>
      <c r="B127" s="2" t="str">
        <f ca="1">IFERROR(__xludf.DUMMYFUNCTION("GOOGLETRANSLATE(A127,""en"",""fr"")"),"Pays-Bas")</f>
        <v>Pays-Bas</v>
      </c>
      <c r="C127" s="2" t="s">
        <v>381</v>
      </c>
      <c r="D127" s="2" t="s">
        <v>382</v>
      </c>
    </row>
    <row r="128" spans="1:4" ht="15.75" customHeight="1" x14ac:dyDescent="0.25">
      <c r="A128" s="2" t="s">
        <v>383</v>
      </c>
      <c r="B128" s="2" t="str">
        <f ca="1">IFERROR(__xludf.DUMMYFUNCTION("GOOGLETRANSLATE(A128,""en"",""fr"")"),"Nouvelle-Zélande")</f>
        <v>Nouvelle-Zélande</v>
      </c>
      <c r="C128" s="2" t="s">
        <v>384</v>
      </c>
      <c r="D128" s="2" t="s">
        <v>385</v>
      </c>
    </row>
    <row r="129" spans="1:4" ht="15.75" customHeight="1" x14ac:dyDescent="0.25">
      <c r="A129" s="2" t="s">
        <v>386</v>
      </c>
      <c r="B129" s="2" t="str">
        <f ca="1">IFERROR(__xludf.DUMMYFUNCTION("GOOGLETRANSLATE(A129,""en"",""fr"")"),"Nicaragua")</f>
        <v>Nicaragua</v>
      </c>
      <c r="C129" s="2" t="s">
        <v>387</v>
      </c>
      <c r="D129" s="2" t="s">
        <v>388</v>
      </c>
    </row>
    <row r="130" spans="1:4" ht="15.75" customHeight="1" x14ac:dyDescent="0.25">
      <c r="A130" s="2" t="s">
        <v>389</v>
      </c>
      <c r="B130" s="2" t="str">
        <f ca="1">IFERROR(__xludf.DUMMYFUNCTION("GOOGLETRANSLATE(A130,""en"",""fr"")"),"Niger")</f>
        <v>Niger</v>
      </c>
      <c r="C130" s="2" t="s">
        <v>390</v>
      </c>
      <c r="D130" s="2" t="s">
        <v>391</v>
      </c>
    </row>
    <row r="131" spans="1:4" ht="15.75" customHeight="1" x14ac:dyDescent="0.25">
      <c r="A131" s="2" t="s">
        <v>392</v>
      </c>
      <c r="B131" s="2" t="str">
        <f ca="1">IFERROR(__xludf.DUMMYFUNCTION("GOOGLETRANSLATE(A131,""en"",""fr"")"),"Nigeria")</f>
        <v>Nigeria</v>
      </c>
      <c r="C131" s="2" t="s">
        <v>393</v>
      </c>
      <c r="D131" s="2" t="s">
        <v>394</v>
      </c>
    </row>
    <row r="132" spans="1:4" ht="15.75" customHeight="1" x14ac:dyDescent="0.25">
      <c r="A132" s="2" t="s">
        <v>395</v>
      </c>
      <c r="B132" s="2" t="str">
        <f ca="1">IFERROR(__xludf.DUMMYFUNCTION("GOOGLETRANSLATE(A132,""en"",""fr"")"),"Norvège")</f>
        <v>Norvège</v>
      </c>
      <c r="C132" s="2" t="s">
        <v>396</v>
      </c>
      <c r="D132" s="2" t="s">
        <v>397</v>
      </c>
    </row>
    <row r="133" spans="1:4" ht="15.75" customHeight="1" x14ac:dyDescent="0.25">
      <c r="A133" s="2" t="s">
        <v>398</v>
      </c>
      <c r="B133" s="2" t="str">
        <f ca="1">IFERROR(__xludf.DUMMYFUNCTION("GOOGLETRANSLATE(A133,""en"",""fr"")"),"Oman")</f>
        <v>Oman</v>
      </c>
      <c r="C133" s="2" t="s">
        <v>399</v>
      </c>
      <c r="D133" s="2" t="s">
        <v>400</v>
      </c>
    </row>
    <row r="134" spans="1:4" ht="15.75" customHeight="1" x14ac:dyDescent="0.25">
      <c r="A134" s="2" t="s">
        <v>401</v>
      </c>
      <c r="B134" s="2" t="str">
        <f ca="1">IFERROR(__xludf.DUMMYFUNCTION("GOOGLETRANSLATE(A134,""en"",""fr"")"),"Pakistan")</f>
        <v>Pakistan</v>
      </c>
      <c r="C134" s="2" t="s">
        <v>402</v>
      </c>
      <c r="D134" s="2" t="s">
        <v>403</v>
      </c>
    </row>
    <row r="135" spans="1:4" ht="15.75" customHeight="1" x14ac:dyDescent="0.25">
      <c r="A135" s="2" t="s">
        <v>404</v>
      </c>
      <c r="B135" s="2" t="str">
        <f ca="1">IFERROR(__xludf.DUMMYFUNCTION("GOOGLETRANSLATE(A135,""en"",""fr"")"),"Palau")</f>
        <v>Palau</v>
      </c>
      <c r="C135" s="2" t="s">
        <v>405</v>
      </c>
      <c r="D135" s="2" t="s">
        <v>406</v>
      </c>
    </row>
    <row r="136" spans="1:4" ht="15.75" customHeight="1" x14ac:dyDescent="0.25">
      <c r="A136" s="2" t="s">
        <v>407</v>
      </c>
      <c r="B136" s="2" t="str">
        <f ca="1">IFERROR(__xludf.DUMMYFUNCTION("GOOGLETRANSLATE(A136,""en"",""fr"")"),"Palestine")</f>
        <v>Palestine</v>
      </c>
      <c r="C136" s="2" t="s">
        <v>408</v>
      </c>
      <c r="D136" s="2" t="s">
        <v>409</v>
      </c>
    </row>
    <row r="137" spans="1:4" ht="15.75" customHeight="1" x14ac:dyDescent="0.25">
      <c r="A137" s="2" t="s">
        <v>410</v>
      </c>
      <c r="B137" s="2" t="str">
        <f ca="1">IFERROR(__xludf.DUMMYFUNCTION("GOOGLETRANSLATE(A137,""en"",""fr"")"),"Panama")</f>
        <v>Panama</v>
      </c>
      <c r="C137" s="2" t="s">
        <v>411</v>
      </c>
      <c r="D137" s="2" t="s">
        <v>412</v>
      </c>
    </row>
    <row r="138" spans="1:4" ht="15.75" customHeight="1" x14ac:dyDescent="0.25">
      <c r="A138" s="2" t="s">
        <v>413</v>
      </c>
      <c r="B138" s="2" t="str">
        <f ca="1">IFERROR(__xludf.DUMMYFUNCTION("GOOGLETRANSLATE(A138,""en"",""fr"")"),"Papouasie Nouvelle Guinée")</f>
        <v>Papouasie Nouvelle Guinée</v>
      </c>
      <c r="C138" s="2" t="s">
        <v>414</v>
      </c>
      <c r="D138" s="2" t="s">
        <v>415</v>
      </c>
    </row>
    <row r="139" spans="1:4" ht="15.75" customHeight="1" x14ac:dyDescent="0.25">
      <c r="A139" s="2" t="s">
        <v>416</v>
      </c>
      <c r="B139" s="2" t="str">
        <f ca="1">IFERROR(__xludf.DUMMYFUNCTION("GOOGLETRANSLATE(A139,""en"",""fr"")"),"Paraguay")</f>
        <v>Paraguay</v>
      </c>
      <c r="C139" s="2" t="s">
        <v>417</v>
      </c>
      <c r="D139" s="2" t="s">
        <v>418</v>
      </c>
    </row>
    <row r="140" spans="1:4" ht="15.75" customHeight="1" x14ac:dyDescent="0.25">
      <c r="A140" s="2" t="s">
        <v>419</v>
      </c>
      <c r="B140" s="2" t="str">
        <f ca="1">IFERROR(__xludf.DUMMYFUNCTION("GOOGLETRANSLATE(A140,""en"",""fr"")"),"Pérou")</f>
        <v>Pérou</v>
      </c>
      <c r="C140" s="2" t="s">
        <v>420</v>
      </c>
      <c r="D140" s="2" t="s">
        <v>421</v>
      </c>
    </row>
    <row r="141" spans="1:4" ht="15.75" customHeight="1" x14ac:dyDescent="0.25">
      <c r="A141" s="2" t="s">
        <v>422</v>
      </c>
      <c r="B141" s="2" t="str">
        <f ca="1">IFERROR(__xludf.DUMMYFUNCTION("GOOGLETRANSLATE(A141,""en"",""fr"")"),"Philippines")</f>
        <v>Philippines</v>
      </c>
      <c r="C141" s="2" t="s">
        <v>423</v>
      </c>
      <c r="D141" s="2" t="s">
        <v>424</v>
      </c>
    </row>
    <row r="142" spans="1:4" ht="15.75" customHeight="1" x14ac:dyDescent="0.25">
      <c r="A142" s="2" t="s">
        <v>425</v>
      </c>
      <c r="B142" s="2" t="str">
        <f ca="1">IFERROR(__xludf.DUMMYFUNCTION("GOOGLETRANSLATE(A142,""en"",""fr"")"),"Pologne")</f>
        <v>Pologne</v>
      </c>
      <c r="C142" s="2" t="s">
        <v>426</v>
      </c>
      <c r="D142" s="2" t="s">
        <v>427</v>
      </c>
    </row>
    <row r="143" spans="1:4" ht="15.75" customHeight="1" x14ac:dyDescent="0.25">
      <c r="A143" s="2" t="s">
        <v>428</v>
      </c>
      <c r="B143" s="2" t="str">
        <f ca="1">IFERROR(__xludf.DUMMYFUNCTION("GOOGLETRANSLATE(A143,""en"",""fr"")"),"le Portugal")</f>
        <v>le Portugal</v>
      </c>
      <c r="C143" s="2" t="s">
        <v>429</v>
      </c>
      <c r="D143" s="2" t="s">
        <v>430</v>
      </c>
    </row>
    <row r="144" spans="1:4" ht="15.75" customHeight="1" x14ac:dyDescent="0.25">
      <c r="A144" s="2" t="s">
        <v>431</v>
      </c>
      <c r="B144" s="2" t="str">
        <f ca="1">IFERROR(__xludf.DUMMYFUNCTION("GOOGLETRANSLATE(A144,""en"",""fr"")"),"Qatar")</f>
        <v>Qatar</v>
      </c>
      <c r="C144" s="2" t="s">
        <v>432</v>
      </c>
      <c r="D144" s="2" t="s">
        <v>433</v>
      </c>
    </row>
    <row r="145" spans="1:4" ht="15.75" customHeight="1" x14ac:dyDescent="0.25">
      <c r="A145" s="2" t="s">
        <v>434</v>
      </c>
      <c r="B145" s="2" t="str">
        <f ca="1">IFERROR(__xludf.DUMMYFUNCTION("GOOGLETRANSLATE(A145,""en"",""fr"")"),"Roumanie")</f>
        <v>Roumanie</v>
      </c>
      <c r="C145" s="2" t="s">
        <v>435</v>
      </c>
      <c r="D145" s="2" t="s">
        <v>436</v>
      </c>
    </row>
    <row r="146" spans="1:4" ht="15.75" customHeight="1" x14ac:dyDescent="0.25">
      <c r="A146" s="2" t="s">
        <v>437</v>
      </c>
      <c r="B146" s="2" t="str">
        <f ca="1">IFERROR(__xludf.DUMMYFUNCTION("GOOGLETRANSLATE(A146,""en"",""fr"")"),"Russie")</f>
        <v>Russie</v>
      </c>
      <c r="C146" s="2" t="s">
        <v>438</v>
      </c>
      <c r="D146" s="2" t="s">
        <v>439</v>
      </c>
    </row>
    <row r="147" spans="1:4" ht="15.75" customHeight="1" x14ac:dyDescent="0.25">
      <c r="A147" s="2" t="s">
        <v>440</v>
      </c>
      <c r="B147" s="2" t="str">
        <f ca="1">IFERROR(__xludf.DUMMYFUNCTION("GOOGLETRANSLATE(A147,""en"",""fr"")"),"Rwanda")</f>
        <v>Rwanda</v>
      </c>
      <c r="C147" s="2" t="s">
        <v>441</v>
      </c>
      <c r="D147" s="2" t="s">
        <v>442</v>
      </c>
    </row>
    <row r="148" spans="1:4" ht="15.75" customHeight="1" x14ac:dyDescent="0.25">
      <c r="A148" s="2" t="s">
        <v>443</v>
      </c>
      <c r="B148" s="2" t="str">
        <f ca="1">IFERROR(__xludf.DUMMYFUNCTION("GOOGLETRANSLATE(A148,""en"",""fr"")"),"Saint-Christophe-et-Niévès")</f>
        <v>Saint-Christophe-et-Niévès</v>
      </c>
      <c r="C148" s="2" t="s">
        <v>444</v>
      </c>
      <c r="D148" s="2" t="s">
        <v>445</v>
      </c>
    </row>
    <row r="149" spans="1:4" ht="15.75" customHeight="1" x14ac:dyDescent="0.25">
      <c r="A149" s="2" t="s">
        <v>446</v>
      </c>
      <c r="B149" s="2" t="str">
        <f ca="1">IFERROR(__xludf.DUMMYFUNCTION("GOOGLETRANSLATE(A149,""en"",""fr"")"),"Sainte-Lucie")</f>
        <v>Sainte-Lucie</v>
      </c>
      <c r="C149" s="2" t="s">
        <v>447</v>
      </c>
      <c r="D149" s="2" t="s">
        <v>448</v>
      </c>
    </row>
    <row r="150" spans="1:4" ht="15.75" customHeight="1" x14ac:dyDescent="0.25">
      <c r="A150" s="2" t="s">
        <v>449</v>
      </c>
      <c r="B150" s="2" t="str">
        <f ca="1">IFERROR(__xludf.DUMMYFUNCTION("GOOGLETRANSLATE(A150,""en"",""fr"")"),"Saint-Vincent-et-Grenadines")</f>
        <v>Saint-Vincent-et-Grenadines</v>
      </c>
      <c r="C150" s="2" t="s">
        <v>450</v>
      </c>
      <c r="D150" s="2" t="s">
        <v>451</v>
      </c>
    </row>
    <row r="151" spans="1:4" ht="15.75" customHeight="1" x14ac:dyDescent="0.25">
      <c r="A151" s="2" t="s">
        <v>452</v>
      </c>
      <c r="B151" s="2" t="str">
        <f ca="1">IFERROR(__xludf.DUMMYFUNCTION("GOOGLETRANSLATE(A151,""en"",""fr"")"),"Samoa")</f>
        <v>Samoa</v>
      </c>
      <c r="C151" s="2" t="s">
        <v>453</v>
      </c>
      <c r="D151" s="2" t="s">
        <v>454</v>
      </c>
    </row>
    <row r="152" spans="1:4" ht="15.75" customHeight="1" x14ac:dyDescent="0.25">
      <c r="A152" s="2" t="s">
        <v>455</v>
      </c>
      <c r="B152" s="2" t="str">
        <f ca="1">IFERROR(__xludf.DUMMYFUNCTION("GOOGLETRANSLATE(A152,""en"",""fr"")"),"Saint Marin")</f>
        <v>Saint Marin</v>
      </c>
      <c r="C152" s="2" t="s">
        <v>456</v>
      </c>
      <c r="D152" s="2" t="s">
        <v>457</v>
      </c>
    </row>
    <row r="153" spans="1:4" ht="15.75" customHeight="1" x14ac:dyDescent="0.25">
      <c r="A153" s="2" t="s">
        <v>458</v>
      </c>
      <c r="B153" s="2" t="str">
        <f ca="1">IFERROR(__xludf.DUMMYFUNCTION("GOOGLETRANSLATE(A153,""en"",""fr"")"),"Sao Tomé-et-Principe")</f>
        <v>Sao Tomé-et-Principe</v>
      </c>
      <c r="C153" s="2" t="s">
        <v>459</v>
      </c>
      <c r="D153" s="2" t="s">
        <v>460</v>
      </c>
    </row>
    <row r="154" spans="1:4" ht="15.75" customHeight="1" x14ac:dyDescent="0.25">
      <c r="A154" s="2" t="s">
        <v>461</v>
      </c>
      <c r="B154" s="2" t="str">
        <f ca="1">IFERROR(__xludf.DUMMYFUNCTION("GOOGLETRANSLATE(A154,""en"",""fr"")"),"Arabie Saoudite")</f>
        <v>Arabie Saoudite</v>
      </c>
      <c r="C154" s="2" t="s">
        <v>462</v>
      </c>
      <c r="D154" s="2" t="s">
        <v>463</v>
      </c>
    </row>
    <row r="155" spans="1:4" ht="15.75" customHeight="1" x14ac:dyDescent="0.25">
      <c r="A155" s="2" t="s">
        <v>464</v>
      </c>
      <c r="B155" s="2" t="str">
        <f ca="1">IFERROR(__xludf.DUMMYFUNCTION("GOOGLETRANSLATE(A155,""en"",""fr"")"),"Sénégal")</f>
        <v>Sénégal</v>
      </c>
      <c r="C155" s="2" t="s">
        <v>465</v>
      </c>
      <c r="D155" s="2" t="s">
        <v>466</v>
      </c>
    </row>
    <row r="156" spans="1:4" ht="15.75" customHeight="1" x14ac:dyDescent="0.25">
      <c r="A156" s="2" t="s">
        <v>467</v>
      </c>
      <c r="B156" s="2" t="str">
        <f ca="1">IFERROR(__xludf.DUMMYFUNCTION("GOOGLETRANSLATE(A156,""en"",""fr"")"),"Serbie")</f>
        <v>Serbie</v>
      </c>
      <c r="C156" s="2" t="s">
        <v>468</v>
      </c>
      <c r="D156" s="2" t="s">
        <v>469</v>
      </c>
    </row>
    <row r="157" spans="1:4" ht="15.75" customHeight="1" x14ac:dyDescent="0.25">
      <c r="A157" s="2" t="s">
        <v>470</v>
      </c>
      <c r="B157" s="2" t="str">
        <f ca="1">IFERROR(__xludf.DUMMYFUNCTION("GOOGLETRANSLATE(A157,""en"",""fr"")"),"les Seychelles")</f>
        <v>les Seychelles</v>
      </c>
      <c r="C157" s="2" t="s">
        <v>471</v>
      </c>
      <c r="D157" s="2" t="s">
        <v>472</v>
      </c>
    </row>
    <row r="158" spans="1:4" ht="15.75" customHeight="1" x14ac:dyDescent="0.25">
      <c r="A158" s="2" t="s">
        <v>473</v>
      </c>
      <c r="B158" s="2" t="str">
        <f ca="1">IFERROR(__xludf.DUMMYFUNCTION("GOOGLETRANSLATE(A158,""en"",""fr"")"),"Sierra Leone")</f>
        <v>Sierra Leone</v>
      </c>
      <c r="C158" s="2" t="s">
        <v>474</v>
      </c>
      <c r="D158" s="2" t="s">
        <v>475</v>
      </c>
    </row>
    <row r="159" spans="1:4" ht="15.75" customHeight="1" x14ac:dyDescent="0.25">
      <c r="A159" s="2" t="s">
        <v>476</v>
      </c>
      <c r="B159" s="2" t="str">
        <f ca="1">IFERROR(__xludf.DUMMYFUNCTION("GOOGLETRANSLATE(A159,""en"",""fr"")"),"Singapour")</f>
        <v>Singapour</v>
      </c>
      <c r="C159" s="2" t="s">
        <v>477</v>
      </c>
      <c r="D159" s="2" t="s">
        <v>478</v>
      </c>
    </row>
    <row r="160" spans="1:4" ht="15.75" customHeight="1" x14ac:dyDescent="0.25">
      <c r="A160" s="2" t="s">
        <v>479</v>
      </c>
      <c r="B160" s="2" t="str">
        <f ca="1">IFERROR(__xludf.DUMMYFUNCTION("GOOGLETRANSLATE(A160,""en"",""fr"")"),"Slovaquie")</f>
        <v>Slovaquie</v>
      </c>
      <c r="C160" s="2" t="s">
        <v>480</v>
      </c>
      <c r="D160" s="2" t="s">
        <v>481</v>
      </c>
    </row>
    <row r="161" spans="1:4" ht="15.75" customHeight="1" x14ac:dyDescent="0.25">
      <c r="A161" s="2" t="s">
        <v>482</v>
      </c>
      <c r="B161" s="2" t="str">
        <f ca="1">IFERROR(__xludf.DUMMYFUNCTION("GOOGLETRANSLATE(A161,""en"",""fr"")"),"Slovénie")</f>
        <v>Slovénie</v>
      </c>
      <c r="C161" s="2" t="s">
        <v>483</v>
      </c>
      <c r="D161" s="2" t="s">
        <v>484</v>
      </c>
    </row>
    <row r="162" spans="1:4" ht="15.75" customHeight="1" x14ac:dyDescent="0.25">
      <c r="A162" s="2" t="s">
        <v>485</v>
      </c>
      <c r="B162" s="2" t="str">
        <f ca="1">IFERROR(__xludf.DUMMYFUNCTION("GOOGLETRANSLATE(A162,""en"",""fr"")"),"Les îles Salomon")</f>
        <v>Les îles Salomon</v>
      </c>
      <c r="C162" s="2" t="s">
        <v>486</v>
      </c>
      <c r="D162" s="2" t="s">
        <v>487</v>
      </c>
    </row>
    <row r="163" spans="1:4" ht="15.75" customHeight="1" x14ac:dyDescent="0.25">
      <c r="A163" s="2" t="s">
        <v>488</v>
      </c>
      <c r="B163" s="2" t="str">
        <f ca="1">IFERROR(__xludf.DUMMYFUNCTION("GOOGLETRANSLATE(A163,""en"",""fr"")"),"Somalie")</f>
        <v>Somalie</v>
      </c>
      <c r="C163" s="2" t="s">
        <v>489</v>
      </c>
      <c r="D163" s="2" t="s">
        <v>490</v>
      </c>
    </row>
    <row r="164" spans="1:4" ht="15.75" customHeight="1" x14ac:dyDescent="0.25">
      <c r="A164" s="2" t="s">
        <v>491</v>
      </c>
      <c r="B164" s="2" t="str">
        <f ca="1">IFERROR(__xludf.DUMMYFUNCTION("GOOGLETRANSLATE(A164,""en"",""fr"")"),"Afrique du Sud")</f>
        <v>Afrique du Sud</v>
      </c>
      <c r="C164" s="2" t="s">
        <v>492</v>
      </c>
      <c r="D164" s="2" t="s">
        <v>493</v>
      </c>
    </row>
    <row r="165" spans="1:4" ht="15.75" customHeight="1" x14ac:dyDescent="0.25">
      <c r="A165" s="2" t="s">
        <v>494</v>
      </c>
      <c r="B165" s="2" t="str">
        <f ca="1">IFERROR(__xludf.DUMMYFUNCTION("GOOGLETRANSLATE(A165,""en"",""fr"")"),"Soudan du sud")</f>
        <v>Soudan du sud</v>
      </c>
      <c r="C165" s="2" t="s">
        <v>495</v>
      </c>
      <c r="D165" s="2" t="s">
        <v>496</v>
      </c>
    </row>
    <row r="166" spans="1:4" ht="15.75" customHeight="1" x14ac:dyDescent="0.25">
      <c r="A166" s="2" t="s">
        <v>497</v>
      </c>
      <c r="B166" s="2" t="str">
        <f ca="1">IFERROR(__xludf.DUMMYFUNCTION("GOOGLETRANSLATE(A166,""en"",""fr"")"),"Espagne")</f>
        <v>Espagne</v>
      </c>
      <c r="C166" s="2" t="s">
        <v>498</v>
      </c>
      <c r="D166" s="2" t="s">
        <v>499</v>
      </c>
    </row>
    <row r="167" spans="1:4" ht="15.75" customHeight="1" x14ac:dyDescent="0.25">
      <c r="A167" s="2" t="s">
        <v>500</v>
      </c>
      <c r="B167" s="2" t="str">
        <f ca="1">IFERROR(__xludf.DUMMYFUNCTION("GOOGLETRANSLATE(A167,""en"",""fr"")"),"Sri Lanka")</f>
        <v>Sri Lanka</v>
      </c>
      <c r="C167" s="2" t="s">
        <v>501</v>
      </c>
      <c r="D167" s="2" t="s">
        <v>502</v>
      </c>
    </row>
    <row r="168" spans="1:4" ht="15.75" customHeight="1" x14ac:dyDescent="0.25">
      <c r="A168" s="2" t="s">
        <v>503</v>
      </c>
      <c r="B168" s="2" t="str">
        <f ca="1">IFERROR(__xludf.DUMMYFUNCTION("GOOGLETRANSLATE(A168,""en"",""fr"")"),"Soudan")</f>
        <v>Soudan</v>
      </c>
      <c r="C168" s="2" t="s">
        <v>504</v>
      </c>
      <c r="D168" s="2" t="s">
        <v>505</v>
      </c>
    </row>
    <row r="169" spans="1:4" ht="15.75" customHeight="1" x14ac:dyDescent="0.25">
      <c r="A169" s="2" t="s">
        <v>506</v>
      </c>
      <c r="B169" s="2" t="str">
        <f ca="1">IFERROR(__xludf.DUMMYFUNCTION("GOOGLETRANSLATE(A169,""en"",""fr"")"),"Suriname")</f>
        <v>Suriname</v>
      </c>
      <c r="C169" s="2" t="s">
        <v>507</v>
      </c>
      <c r="D169" s="2" t="s">
        <v>508</v>
      </c>
    </row>
    <row r="170" spans="1:4" ht="15.75" customHeight="1" x14ac:dyDescent="0.25">
      <c r="A170" s="2" t="s">
        <v>509</v>
      </c>
      <c r="B170" s="2" t="str">
        <f ca="1">IFERROR(__xludf.DUMMYFUNCTION("GOOGLETRANSLATE(A170,""en"",""fr"")"),"Swaziland")</f>
        <v>Swaziland</v>
      </c>
      <c r="C170" s="2" t="s">
        <v>510</v>
      </c>
      <c r="D170" s="2" t="s">
        <v>511</v>
      </c>
    </row>
    <row r="171" spans="1:4" ht="15.75" customHeight="1" x14ac:dyDescent="0.25">
      <c r="A171" s="2" t="s">
        <v>512</v>
      </c>
      <c r="B171" s="2" t="str">
        <f ca="1">IFERROR(__xludf.DUMMYFUNCTION("GOOGLETRANSLATE(A171,""en"",""fr"")"),"Suède")</f>
        <v>Suède</v>
      </c>
      <c r="C171" s="2" t="s">
        <v>513</v>
      </c>
      <c r="D171" s="2" t="s">
        <v>514</v>
      </c>
    </row>
    <row r="172" spans="1:4" ht="15.75" customHeight="1" x14ac:dyDescent="0.25">
      <c r="A172" s="2" t="s">
        <v>515</v>
      </c>
      <c r="B172" s="2" t="str">
        <f ca="1">IFERROR(__xludf.DUMMYFUNCTION("GOOGLETRANSLATE(A172,""en"",""fr"")"),"Suisse")</f>
        <v>Suisse</v>
      </c>
      <c r="C172" s="2" t="s">
        <v>516</v>
      </c>
      <c r="D172" s="2" t="s">
        <v>517</v>
      </c>
    </row>
    <row r="173" spans="1:4" ht="15.75" customHeight="1" x14ac:dyDescent="0.25">
      <c r="A173" s="2" t="s">
        <v>518</v>
      </c>
      <c r="B173" s="2" t="str">
        <f ca="1">IFERROR(__xludf.DUMMYFUNCTION("GOOGLETRANSLATE(A173,""en"",""fr"")"),"Syrie")</f>
        <v>Syrie</v>
      </c>
      <c r="C173" s="2" t="s">
        <v>519</v>
      </c>
      <c r="D173" s="2" t="s">
        <v>520</v>
      </c>
    </row>
    <row r="174" spans="1:4" ht="15.75" customHeight="1" x14ac:dyDescent="0.25">
      <c r="A174" s="2" t="s">
        <v>521</v>
      </c>
      <c r="B174" s="2" t="str">
        <f ca="1">IFERROR(__xludf.DUMMYFUNCTION("GOOGLETRANSLATE(A174,""en"",""fr"")"),"Tadjikistan")</f>
        <v>Tadjikistan</v>
      </c>
      <c r="C174" s="2" t="s">
        <v>522</v>
      </c>
      <c r="D174" s="2" t="s">
        <v>523</v>
      </c>
    </row>
    <row r="175" spans="1:4" ht="15.75" customHeight="1" x14ac:dyDescent="0.25">
      <c r="A175" s="2" t="s">
        <v>524</v>
      </c>
      <c r="B175" s="2" t="str">
        <f ca="1">IFERROR(__xludf.DUMMYFUNCTION("GOOGLETRANSLATE(A175,""en"",""fr"")"),"Tanzanie")</f>
        <v>Tanzanie</v>
      </c>
      <c r="C175" s="2" t="s">
        <v>525</v>
      </c>
      <c r="D175" s="2" t="s">
        <v>526</v>
      </c>
    </row>
    <row r="176" spans="1:4" ht="15.75" customHeight="1" x14ac:dyDescent="0.25">
      <c r="A176" s="2" t="s">
        <v>527</v>
      </c>
      <c r="B176" s="2" t="str">
        <f ca="1">IFERROR(__xludf.DUMMYFUNCTION("GOOGLETRANSLATE(A176,""en"",""fr"")"),"Thaïlande")</f>
        <v>Thaïlande</v>
      </c>
      <c r="C176" s="2" t="s">
        <v>528</v>
      </c>
      <c r="D176" s="2" t="s">
        <v>529</v>
      </c>
    </row>
    <row r="177" spans="1:4" ht="15.75" customHeight="1" x14ac:dyDescent="0.25">
      <c r="A177" s="2" t="s">
        <v>530</v>
      </c>
      <c r="B177" s="2" t="str">
        <f ca="1">IFERROR(__xludf.DUMMYFUNCTION("GOOGLETRANSLATE(A177,""en"",""fr"")"),"Aller")</f>
        <v>Aller</v>
      </c>
      <c r="C177" s="2" t="s">
        <v>531</v>
      </c>
      <c r="D177" s="2" t="s">
        <v>532</v>
      </c>
    </row>
    <row r="178" spans="1:4" ht="15.75" customHeight="1" x14ac:dyDescent="0.25">
      <c r="A178" s="2" t="s">
        <v>533</v>
      </c>
      <c r="B178" s="2" t="str">
        <f ca="1">IFERROR(__xludf.DUMMYFUNCTION("GOOGLETRANSLATE(A178,""en"",""fr"")"),"Tonga")</f>
        <v>Tonga</v>
      </c>
      <c r="C178" s="2" t="s">
        <v>534</v>
      </c>
      <c r="D178" s="2" t="s">
        <v>535</v>
      </c>
    </row>
    <row r="179" spans="1:4" ht="15.75" customHeight="1" x14ac:dyDescent="0.25">
      <c r="A179" s="2" t="s">
        <v>536</v>
      </c>
      <c r="B179" s="2" t="str">
        <f ca="1">IFERROR(__xludf.DUMMYFUNCTION("GOOGLETRANSLATE(A179,""en"",""fr"")"),"Trinité-et-Tobago")</f>
        <v>Trinité-et-Tobago</v>
      </c>
      <c r="C179" s="2" t="s">
        <v>537</v>
      </c>
      <c r="D179" s="2" t="s">
        <v>538</v>
      </c>
    </row>
    <row r="180" spans="1:4" ht="15.75" customHeight="1" x14ac:dyDescent="0.25">
      <c r="A180" s="2" t="s">
        <v>539</v>
      </c>
      <c r="B180" s="2" t="str">
        <f ca="1">IFERROR(__xludf.DUMMYFUNCTION("GOOGLETRANSLATE(A180,""en"",""fr"")"),"Tunisie")</f>
        <v>Tunisie</v>
      </c>
      <c r="C180" s="2" t="s">
        <v>540</v>
      </c>
      <c r="D180" s="2" t="s">
        <v>541</v>
      </c>
    </row>
    <row r="181" spans="1:4" ht="15.75" customHeight="1" x14ac:dyDescent="0.25">
      <c r="A181" s="2" t="s">
        <v>542</v>
      </c>
      <c r="B181" s="2" t="str">
        <f ca="1">IFERROR(__xludf.DUMMYFUNCTION("GOOGLETRANSLATE(A181,""en"",""fr"")"),"dinde")</f>
        <v>dinde</v>
      </c>
      <c r="C181" s="2" t="s">
        <v>543</v>
      </c>
      <c r="D181" s="2" t="s">
        <v>544</v>
      </c>
    </row>
    <row r="182" spans="1:4" ht="15.75" customHeight="1" x14ac:dyDescent="0.25">
      <c r="A182" s="2" t="s">
        <v>545</v>
      </c>
      <c r="B182" s="2" t="str">
        <f ca="1">IFERROR(__xludf.DUMMYFUNCTION("GOOGLETRANSLATE(A182,""en"",""fr"")"),"Turkménistan")</f>
        <v>Turkménistan</v>
      </c>
      <c r="C182" s="2" t="s">
        <v>546</v>
      </c>
      <c r="D182" s="2" t="s">
        <v>547</v>
      </c>
    </row>
    <row r="183" spans="1:4" ht="15.75" customHeight="1" x14ac:dyDescent="0.25">
      <c r="A183" s="2" t="s">
        <v>548</v>
      </c>
      <c r="B183" s="2" t="str">
        <f ca="1">IFERROR(__xludf.DUMMYFUNCTION("GOOGLETRANSLATE(A183,""en"",""fr"")"),"Tuvalu")</f>
        <v>Tuvalu</v>
      </c>
      <c r="C183" s="2" t="s">
        <v>549</v>
      </c>
      <c r="D183" s="2" t="s">
        <v>550</v>
      </c>
    </row>
    <row r="184" spans="1:4" ht="15.75" customHeight="1" x14ac:dyDescent="0.25">
      <c r="A184" s="2" t="s">
        <v>551</v>
      </c>
      <c r="B184" s="2" t="str">
        <f ca="1">IFERROR(__xludf.DUMMYFUNCTION("GOOGLETRANSLATE(A184,""en"",""fr"")"),"Ouganda")</f>
        <v>Ouganda</v>
      </c>
      <c r="C184" s="2" t="s">
        <v>552</v>
      </c>
      <c r="D184" s="2" t="s">
        <v>553</v>
      </c>
    </row>
    <row r="185" spans="1:4" ht="15.75" customHeight="1" x14ac:dyDescent="0.25">
      <c r="A185" s="2" t="s">
        <v>554</v>
      </c>
      <c r="B185" s="2" t="str">
        <f ca="1">IFERROR(__xludf.DUMMYFUNCTION("GOOGLETRANSLATE(A185,""en"",""fr"")"),"Ukraine")</f>
        <v>Ukraine</v>
      </c>
      <c r="C185" s="2" t="s">
        <v>555</v>
      </c>
      <c r="D185" s="2" t="s">
        <v>556</v>
      </c>
    </row>
    <row r="186" spans="1:4" ht="15.75" customHeight="1" x14ac:dyDescent="0.25">
      <c r="A186" s="2" t="s">
        <v>557</v>
      </c>
      <c r="B186" s="2" t="str">
        <f ca="1">IFERROR(__xludf.DUMMYFUNCTION("GOOGLETRANSLATE(A186,""en"",""fr"")"),"Emirats Arabes Unis")</f>
        <v>Emirats Arabes Unis</v>
      </c>
      <c r="C186" s="2" t="s">
        <v>558</v>
      </c>
      <c r="D186" s="2" t="s">
        <v>559</v>
      </c>
    </row>
    <row r="187" spans="1:4" ht="15.75" customHeight="1" x14ac:dyDescent="0.25">
      <c r="A187" s="2" t="s">
        <v>560</v>
      </c>
      <c r="B187" s="2" t="str">
        <f ca="1">IFERROR(__xludf.DUMMYFUNCTION("GOOGLETRANSLATE(A187,""en"",""fr"")"),"Royaume-Uni")</f>
        <v>Royaume-Uni</v>
      </c>
      <c r="C187" s="2" t="s">
        <v>561</v>
      </c>
      <c r="D187" s="2" t="s">
        <v>562</v>
      </c>
    </row>
    <row r="188" spans="1:4" ht="15.75" customHeight="1" x14ac:dyDescent="0.25">
      <c r="A188" s="2" t="s">
        <v>563</v>
      </c>
      <c r="B188" s="2" t="str">
        <f ca="1">IFERROR(__xludf.DUMMYFUNCTION("GOOGLETRANSLATE(A188,""en"",""fr"")"),"États Unis")</f>
        <v>États Unis</v>
      </c>
      <c r="C188" s="2" t="s">
        <v>564</v>
      </c>
      <c r="D188" s="2" t="s">
        <v>565</v>
      </c>
    </row>
    <row r="189" spans="1:4" ht="15.75" customHeight="1" x14ac:dyDescent="0.25">
      <c r="A189" s="2" t="s">
        <v>566</v>
      </c>
      <c r="B189" s="2" t="str">
        <f ca="1">IFERROR(__xludf.DUMMYFUNCTION("GOOGLETRANSLATE(A189,""en"",""fr"")"),"Uruguay")</f>
        <v>Uruguay</v>
      </c>
      <c r="C189" s="2" t="s">
        <v>567</v>
      </c>
      <c r="D189" s="2" t="s">
        <v>568</v>
      </c>
    </row>
    <row r="190" spans="1:4" ht="15.75" customHeight="1" x14ac:dyDescent="0.25">
      <c r="A190" s="2" t="s">
        <v>569</v>
      </c>
      <c r="B190" s="2" t="str">
        <f ca="1">IFERROR(__xludf.DUMMYFUNCTION("GOOGLETRANSLATE(A190,""en"",""fr"")"),"Ouzbékistan")</f>
        <v>Ouzbékistan</v>
      </c>
      <c r="C190" s="2" t="s">
        <v>570</v>
      </c>
      <c r="D190" s="2" t="s">
        <v>571</v>
      </c>
    </row>
    <row r="191" spans="1:4" ht="15.75" customHeight="1" x14ac:dyDescent="0.25">
      <c r="A191" s="2" t="s">
        <v>572</v>
      </c>
      <c r="B191" s="2" t="str">
        <f ca="1">IFERROR(__xludf.DUMMYFUNCTION("GOOGLETRANSLATE(A191,""en"",""fr"")"),"Vanuatu")</f>
        <v>Vanuatu</v>
      </c>
      <c r="C191" s="2" t="s">
        <v>573</v>
      </c>
      <c r="D191" s="2" t="s">
        <v>574</v>
      </c>
    </row>
    <row r="192" spans="1:4" ht="15.75" customHeight="1" x14ac:dyDescent="0.25">
      <c r="A192" s="2" t="s">
        <v>575</v>
      </c>
      <c r="B192" s="2" t="str">
        <f ca="1">IFERROR(__xludf.DUMMYFUNCTION("GOOGLETRANSLATE(A192,""en"",""fr"")"),"Cité du Vatican")</f>
        <v>Cité du Vatican</v>
      </c>
      <c r="C192" s="2" t="s">
        <v>576</v>
      </c>
      <c r="D192" s="2" t="s">
        <v>577</v>
      </c>
    </row>
    <row r="193" spans="1:4" ht="15.75" customHeight="1" x14ac:dyDescent="0.25">
      <c r="A193" s="2" t="s">
        <v>578</v>
      </c>
      <c r="B193" s="2" t="str">
        <f ca="1">IFERROR(__xludf.DUMMYFUNCTION("GOOGLETRANSLATE(A193,""en"",""fr"")"),"Venezuela")</f>
        <v>Venezuela</v>
      </c>
      <c r="C193" s="2" t="s">
        <v>579</v>
      </c>
      <c r="D193" s="2" t="s">
        <v>580</v>
      </c>
    </row>
    <row r="194" spans="1:4" ht="15.75" customHeight="1" x14ac:dyDescent="0.25">
      <c r="A194" s="2" t="s">
        <v>581</v>
      </c>
      <c r="B194" s="2" t="str">
        <f ca="1">IFERROR(__xludf.DUMMYFUNCTION("GOOGLETRANSLATE(A194,""en"",""fr"")"),"Viêt-Nam")</f>
        <v>Viêt-Nam</v>
      </c>
      <c r="C194" s="2" t="s">
        <v>582</v>
      </c>
      <c r="D194" s="2" t="s">
        <v>583</v>
      </c>
    </row>
    <row r="195" spans="1:4" ht="15.75" customHeight="1" x14ac:dyDescent="0.25">
      <c r="A195" s="2" t="s">
        <v>584</v>
      </c>
      <c r="B195" s="2" t="str">
        <f ca="1">IFERROR(__xludf.DUMMYFUNCTION("GOOGLETRANSLATE(A195,""en"",""fr"")"),"Yémen")</f>
        <v>Yémen</v>
      </c>
      <c r="C195" s="2" t="s">
        <v>585</v>
      </c>
      <c r="D195" s="2" t="s">
        <v>586</v>
      </c>
    </row>
    <row r="196" spans="1:4" ht="15.75" customHeight="1" x14ac:dyDescent="0.25">
      <c r="A196" s="2" t="s">
        <v>587</v>
      </c>
      <c r="B196" s="2" t="str">
        <f ca="1">IFERROR(__xludf.DUMMYFUNCTION("GOOGLETRANSLATE(A196,""en"",""fr"")"),"Zambie")</f>
        <v>Zambie</v>
      </c>
      <c r="C196" s="2" t="s">
        <v>588</v>
      </c>
      <c r="D196" s="2" t="s">
        <v>589</v>
      </c>
    </row>
    <row r="197" spans="1:4" ht="15.75" customHeight="1" x14ac:dyDescent="0.25">
      <c r="A197" s="2" t="s">
        <v>590</v>
      </c>
      <c r="B197" s="2" t="str">
        <f ca="1">IFERROR(__xludf.DUMMYFUNCTION("GOOGLETRANSLATE(A197,""en"",""fr"")"),"Zimbabwe")</f>
        <v>Zimbabwe</v>
      </c>
      <c r="C197" s="2" t="s">
        <v>591</v>
      </c>
      <c r="D197" s="2" t="s">
        <v>592</v>
      </c>
    </row>
    <row r="198" spans="1:4" ht="15.75" customHeight="1" x14ac:dyDescent="0.25">
      <c r="A198" s="2" t="s">
        <v>593</v>
      </c>
      <c r="B198" s="2" t="str">
        <f ca="1">IFERROR(__xludf.DUMMYFUNCTION("GOOGLETRANSLATE(A198,""en"",""fr"")"),"Abkhazie")</f>
        <v>Abkhazie</v>
      </c>
      <c r="C198" s="2" t="s">
        <v>594</v>
      </c>
      <c r="D198" s="2" t="s">
        <v>595</v>
      </c>
    </row>
    <row r="199" spans="1:4" ht="15.75" customHeight="1" x14ac:dyDescent="0.25">
      <c r="A199" s="2" t="s">
        <v>596</v>
      </c>
      <c r="B199" s="2" t="str">
        <f ca="1">IFERROR(__xludf.DUMMYFUNCTION("GOOGLETRANSLATE(A199,""en"",""fr"")"),"Artsakh")</f>
        <v>Artsakh</v>
      </c>
      <c r="C199" s="2" t="s">
        <v>597</v>
      </c>
      <c r="D199" s="2" t="s">
        <v>598</v>
      </c>
    </row>
    <row r="200" spans="1:4" ht="15.75" customHeight="1" x14ac:dyDescent="0.25">
      <c r="A200" s="2" t="s">
        <v>599</v>
      </c>
      <c r="B200" s="2" t="str">
        <f ca="1">IFERROR(__xludf.DUMMYFUNCTION("GOOGLETRANSLATE(A200,""en"",""fr"")"),"les Îles Cook")</f>
        <v>les Îles Cook</v>
      </c>
      <c r="C200" s="2" t="s">
        <v>600</v>
      </c>
      <c r="D200" s="2" t="s">
        <v>601</v>
      </c>
    </row>
    <row r="201" spans="1:4" ht="15.75" customHeight="1" x14ac:dyDescent="0.25">
      <c r="A201" s="2" t="s">
        <v>602</v>
      </c>
      <c r="B201" s="2" t="str">
        <f ca="1">IFERROR(__xludf.DUMMYFUNCTION("GOOGLETRANSLATE(A201,""en"",""fr"")"),"Kosovo")</f>
        <v>Kosovo</v>
      </c>
      <c r="C201" s="2" t="s">
        <v>603</v>
      </c>
      <c r="D201" s="2" t="s">
        <v>604</v>
      </c>
    </row>
    <row r="202" spans="1:4" ht="15.75" customHeight="1" x14ac:dyDescent="0.25">
      <c r="A202" s="2" t="s">
        <v>605</v>
      </c>
      <c r="B202" s="2" t="str">
        <f ca="1">IFERROR(__xludf.DUMMYFUNCTION("GOOGLETRANSLATE(A202,""en"",""fr"")"),"Niue")</f>
        <v>Niue</v>
      </c>
      <c r="C202" s="2" t="s">
        <v>606</v>
      </c>
      <c r="D202" s="2" t="s">
        <v>607</v>
      </c>
    </row>
    <row r="203" spans="1:4" ht="15.75" customHeight="1" x14ac:dyDescent="0.25">
      <c r="A203" s="2" t="s">
        <v>608</v>
      </c>
      <c r="B203" s="2" t="str">
        <f ca="1">IFERROR(__xludf.DUMMYFUNCTION("GOOGLETRANSLATE(A203,""en"",""fr"")"),"République turque de Chypre du Nord")</f>
        <v>République turque de Chypre du Nord</v>
      </c>
      <c r="C203" s="2" t="s">
        <v>609</v>
      </c>
      <c r="D203" s="2" t="s">
        <v>610</v>
      </c>
    </row>
    <row r="204" spans="1:4" ht="15.75" customHeight="1" x14ac:dyDescent="0.25">
      <c r="A204" s="2" t="s">
        <v>611</v>
      </c>
      <c r="B204" s="2" t="str">
        <f ca="1">IFERROR(__xludf.DUMMYFUNCTION("GOOGLETRANSLATE(A204,""en"",""fr"")"),"Arabe sahraouie démocratique République")</f>
        <v>Arabe sahraouie démocratique République</v>
      </c>
      <c r="C204" s="2" t="s">
        <v>612</v>
      </c>
      <c r="D204" s="3" t="s">
        <v>613</v>
      </c>
    </row>
    <row r="205" spans="1:4" ht="15.75" customHeight="1" x14ac:dyDescent="0.25">
      <c r="A205" s="2" t="s">
        <v>614</v>
      </c>
      <c r="B205" s="2" t="str">
        <f ca="1">IFERROR(__xludf.DUMMYFUNCTION("GOOGLETRANSLATE(A205,""en"",""fr"")"),"Somaliland")</f>
        <v>Somaliland</v>
      </c>
      <c r="C205" s="2" t="s">
        <v>615</v>
      </c>
      <c r="D205" s="2" t="s">
        <v>616</v>
      </c>
    </row>
    <row r="206" spans="1:4" ht="15.75" customHeight="1" x14ac:dyDescent="0.25">
      <c r="A206" s="2" t="s">
        <v>617</v>
      </c>
      <c r="B206" s="2" t="str">
        <f ca="1">IFERROR(__xludf.DUMMYFUNCTION("GOOGLETRANSLATE(A206,""en"",""fr"")"),"Ossétie du Sud")</f>
        <v>Ossétie du Sud</v>
      </c>
      <c r="C206" s="2" t="s">
        <v>618</v>
      </c>
      <c r="D206" s="3" t="s">
        <v>619</v>
      </c>
    </row>
    <row r="207" spans="1:4" ht="15.75" customHeight="1" x14ac:dyDescent="0.25">
      <c r="A207" s="2" t="s">
        <v>620</v>
      </c>
      <c r="B207" s="2" t="str">
        <f ca="1">IFERROR(__xludf.DUMMYFUNCTION("GOOGLETRANSLATE(A207,""en"",""fr"")"),"République de Chine")</f>
        <v>République de Chine</v>
      </c>
      <c r="C207" s="2" t="s">
        <v>621</v>
      </c>
      <c r="D207" s="3" t="s">
        <v>622</v>
      </c>
    </row>
    <row r="208" spans="1:4" ht="15.75" customHeight="1" x14ac:dyDescent="0.25">
      <c r="A208" s="2" t="s">
        <v>623</v>
      </c>
      <c r="B208" s="2" t="str">
        <f ca="1">IFERROR(__xludf.DUMMYFUNCTION("GOOGLETRANSLATE(A208,""en"",""fr"")"),"transnistrie")</f>
        <v>transnistrie</v>
      </c>
      <c r="C208" s="2" t="s">
        <v>624</v>
      </c>
      <c r="D208" s="3" t="s">
        <v>625</v>
      </c>
    </row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204" r:id="rId1" xr:uid="{15FBDC50-1712-459A-8DE7-419BBCD8E3D8}"/>
    <hyperlink ref="D207" r:id="rId2" xr:uid="{8A7B67E8-7607-48CF-A7DE-4C411A03F0C7}"/>
    <hyperlink ref="D208" r:id="rId3" xr:uid="{87E3F18C-F46E-43C5-9931-422EA584AD00}"/>
    <hyperlink ref="D206" r:id="rId4" xr:uid="{54387C20-0A10-48D9-9218-64C9686F3BC1}"/>
  </hyperlinks>
  <pageMargins left="0.7" right="0.7" top="0.75" bottom="0.75" header="0" footer="0"/>
  <pageSetup orientation="landscape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25" defaultRowHeight="15" customHeight="1" x14ac:dyDescent="0.2"/>
  <cols>
    <col min="1" max="26" width="8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Feuil2</vt:lpstr>
      <vt:lpstr>Feuil1</vt:lpstr>
      <vt:lpstr>Feuil2!DonnéesExternes_1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</dc:creator>
  <cp:lastModifiedBy>Corentin</cp:lastModifiedBy>
  <dcterms:created xsi:type="dcterms:W3CDTF">2015-06-05T18:19:34Z</dcterms:created>
  <dcterms:modified xsi:type="dcterms:W3CDTF">2020-11-03T10:26:08Z</dcterms:modified>
</cp:coreProperties>
</file>