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8_{8B13A802-9EED-4E92-AF32-D682D1209910}" xr6:coauthVersionLast="45" xr6:coauthVersionMax="45" xr10:uidLastSave="{00000000-0000-0000-0000-000000000000}"/>
  <bookViews>
    <workbookView xWindow="-120" yWindow="-120" windowWidth="20730" windowHeight="1116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 i="11" l="1"/>
  <c r="F10" i="11" s="1"/>
  <c r="E11" i="11"/>
  <c r="F11" i="11"/>
  <c r="CV5" i="11"/>
  <c r="CV4" i="11" s="1"/>
  <c r="CW5" i="11"/>
  <c r="CX5" i="11" s="1"/>
  <c r="BT5" i="11"/>
  <c r="BT4" i="11" s="1"/>
  <c r="BT6" i="11"/>
  <c r="BM5" i="11"/>
  <c r="BM4" i="11" s="1"/>
  <c r="I5" i="11"/>
  <c r="E3" i="11"/>
  <c r="CY5" i="11" l="1"/>
  <c r="CX6" i="11"/>
  <c r="CW6" i="11"/>
  <c r="CV6" i="11"/>
  <c r="BU5" i="11"/>
  <c r="BN5" i="11"/>
  <c r="BM6" i="11"/>
  <c r="H14" i="11"/>
  <c r="H8" i="11"/>
  <c r="H7" i="11"/>
  <c r="CY6" i="11" l="1"/>
  <c r="CZ5" i="11"/>
  <c r="BV5" i="11"/>
  <c r="BU6" i="11"/>
  <c r="BN6" i="11"/>
  <c r="BO5" i="11"/>
  <c r="E9" i="11"/>
  <c r="I6" i="11"/>
  <c r="CZ6" i="11" l="1"/>
  <c r="DA5" i="11"/>
  <c r="BV6" i="11"/>
  <c r="BW5" i="11"/>
  <c r="BP5" i="11"/>
  <c r="BO6" i="11"/>
  <c r="F9" i="11"/>
  <c r="DB5" i="11" l="1"/>
  <c r="DA6" i="11"/>
  <c r="BX5" i="11"/>
  <c r="BW6" i="11"/>
  <c r="BQ5" i="11"/>
  <c r="BP6" i="11"/>
  <c r="H9" i="11"/>
  <c r="J5" i="11"/>
  <c r="I4" i="11"/>
  <c r="DB6" i="11" l="1"/>
  <c r="DC5" i="11"/>
  <c r="BY5" i="11"/>
  <c r="BX6" i="11"/>
  <c r="BQ6" i="11"/>
  <c r="BR5" i="11"/>
  <c r="E12" i="11"/>
  <c r="F12" i="11" s="1"/>
  <c r="E13" i="11" s="1"/>
  <c r="K5" i="11"/>
  <c r="J6" i="11"/>
  <c r="DC4" i="11" l="1"/>
  <c r="DD5" i="11"/>
  <c r="DC6" i="11"/>
  <c r="BZ5" i="11"/>
  <c r="BY6" i="11"/>
  <c r="BR6" i="11"/>
  <c r="BS5" i="11"/>
  <c r="BS6" i="11" s="1"/>
  <c r="E15" i="11"/>
  <c r="F15" i="11" s="1"/>
  <c r="F13" i="11"/>
  <c r="H13" i="11"/>
  <c r="H10" i="11"/>
  <c r="L5" i="11"/>
  <c r="K6" i="11"/>
  <c r="E16" i="11" l="1"/>
  <c r="F16" i="11" s="1"/>
  <c r="E17" i="11" s="1"/>
  <c r="DD6" i="11"/>
  <c r="DE5" i="11"/>
  <c r="BZ6" i="11"/>
  <c r="CA5" i="11"/>
  <c r="H12" i="11"/>
  <c r="H15" i="11"/>
  <c r="M5" i="11"/>
  <c r="L6" i="11"/>
  <c r="E18" i="11" l="1"/>
  <c r="F18" i="11" s="1"/>
  <c r="F17" i="11"/>
  <c r="DF5" i="11"/>
  <c r="DE6" i="11"/>
  <c r="CB5" i="11"/>
  <c r="CA4" i="11"/>
  <c r="CA6" i="11"/>
  <c r="H16" i="11"/>
  <c r="H17" i="11"/>
  <c r="H11" i="11"/>
  <c r="N5" i="11"/>
  <c r="M6" i="11"/>
  <c r="E19" i="11" l="1"/>
  <c r="F19" i="11" s="1"/>
  <c r="DG5" i="11"/>
  <c r="DF6" i="11"/>
  <c r="CC5" i="11"/>
  <c r="CB6" i="11"/>
  <c r="H18" i="11"/>
  <c r="H19" i="11"/>
  <c r="O5" i="11"/>
  <c r="N6" i="11"/>
  <c r="DG6" i="11" l="1"/>
  <c r="DH5" i="11"/>
  <c r="CD5" i="11"/>
  <c r="CC6" i="11"/>
  <c r="P5" i="11"/>
  <c r="O6" i="11"/>
  <c r="DH6" i="11" l="1"/>
  <c r="DI5" i="11"/>
  <c r="CD6" i="11"/>
  <c r="CE5" i="11"/>
  <c r="P6" i="11"/>
  <c r="Q5" i="11"/>
  <c r="P4" i="11"/>
  <c r="DJ5" i="11" l="1"/>
  <c r="DI6" i="11"/>
  <c r="CF5" i="11"/>
  <c r="CE6" i="11"/>
  <c r="R5" i="11"/>
  <c r="Q6" i="11"/>
  <c r="DK5" i="11" l="1"/>
  <c r="DJ4" i="11"/>
  <c r="DJ6" i="11"/>
  <c r="CF6" i="11"/>
  <c r="CG5" i="11"/>
  <c r="S5" i="11"/>
  <c r="R6" i="11"/>
  <c r="DL5" i="11" l="1"/>
  <c r="DK6" i="11"/>
  <c r="CH5" i="11"/>
  <c r="CG6" i="11"/>
  <c r="T5" i="11"/>
  <c r="S6" i="11"/>
  <c r="DL6" i="11" l="1"/>
  <c r="DM5" i="11"/>
  <c r="CH4" i="11"/>
  <c r="CH6" i="11"/>
  <c r="CI5" i="11"/>
  <c r="U5" i="11"/>
  <c r="T6" i="11"/>
  <c r="DN5" i="11" l="1"/>
  <c r="DM6" i="11"/>
  <c r="CJ5" i="11"/>
  <c r="CI6" i="11"/>
  <c r="V5" i="11"/>
  <c r="U6" i="11"/>
  <c r="DN6" i="11" l="1"/>
  <c r="DO5" i="11"/>
  <c r="CJ6" i="11"/>
  <c r="CK5" i="11"/>
  <c r="W5" i="11"/>
  <c r="V6" i="11"/>
  <c r="DO6" i="11" l="1"/>
  <c r="DP5" i="11"/>
  <c r="CL5" i="11"/>
  <c r="CK6" i="11"/>
  <c r="W6" i="11"/>
  <c r="X5" i="11"/>
  <c r="W4" i="11"/>
  <c r="DP6" i="11" l="1"/>
  <c r="DQ5" i="11"/>
  <c r="CL6" i="11"/>
  <c r="CM5" i="11"/>
  <c r="Y5" i="11"/>
  <c r="X6" i="11"/>
  <c r="DR5" i="11" l="1"/>
  <c r="DQ4" i="11"/>
  <c r="DQ6" i="11"/>
  <c r="CN5" i="11"/>
  <c r="CM6" i="11"/>
  <c r="Z5" i="11"/>
  <c r="Y6" i="11"/>
  <c r="DS5" i="11" l="1"/>
  <c r="DR6" i="11"/>
  <c r="CN6" i="11"/>
  <c r="CO5" i="11"/>
  <c r="AA5" i="11"/>
  <c r="Z6" i="11"/>
  <c r="DT5" i="11" l="1"/>
  <c r="DS6" i="11"/>
  <c r="CP5" i="11"/>
  <c r="CO4" i="11"/>
  <c r="CO6" i="11"/>
  <c r="AB5" i="11"/>
  <c r="AA6" i="11"/>
  <c r="DT6" i="11" l="1"/>
  <c r="DU5" i="11"/>
  <c r="CP6" i="11"/>
  <c r="CQ5" i="11"/>
  <c r="AC5" i="11"/>
  <c r="AB6" i="11"/>
  <c r="DV5" i="11" l="1"/>
  <c r="DU6" i="11"/>
  <c r="CR5" i="11"/>
  <c r="CQ6" i="11"/>
  <c r="AD5" i="11"/>
  <c r="AC6" i="11"/>
  <c r="DV6" i="11" l="1"/>
  <c r="DW5" i="11"/>
  <c r="CR6" i="11"/>
  <c r="CS5" i="11"/>
  <c r="AD6" i="11"/>
  <c r="AE5" i="11"/>
  <c r="AD4" i="11"/>
  <c r="DW6" i="11" l="1"/>
  <c r="DX5" i="11"/>
  <c r="CT5" i="11"/>
  <c r="CS6" i="11"/>
  <c r="AF5" i="11"/>
  <c r="AE6" i="11"/>
  <c r="DX4" i="11" l="1"/>
  <c r="DX6" i="11"/>
  <c r="DY5" i="11"/>
  <c r="CT6" i="11"/>
  <c r="CU5" i="11"/>
  <c r="CU6" i="11" s="1"/>
  <c r="AG5" i="11"/>
  <c r="AF6" i="11"/>
  <c r="DZ5" i="11" l="1"/>
  <c r="DY6" i="11"/>
  <c r="AH5" i="11"/>
  <c r="AG6" i="11"/>
  <c r="EA5" i="11" l="1"/>
  <c r="DZ6" i="11"/>
  <c r="AI5" i="11"/>
  <c r="AH6" i="11"/>
  <c r="EB5" i="11" l="1"/>
  <c r="EA6" i="11"/>
  <c r="AJ5" i="11"/>
  <c r="AI6" i="11"/>
  <c r="EB6" i="11" l="1"/>
  <c r="EC5" i="11"/>
  <c r="AJ6" i="11"/>
  <c r="AK5" i="11"/>
  <c r="ED5" i="11" l="1"/>
  <c r="EC6" i="11"/>
  <c r="AL5" i="11"/>
  <c r="AK6" i="11"/>
  <c r="AK4" i="11"/>
  <c r="ED6" i="11" l="1"/>
  <c r="EE5" i="11"/>
  <c r="AM5" i="11"/>
  <c r="AL6" i="11"/>
  <c r="EE6" i="11" l="1"/>
  <c r="EE4" i="11"/>
  <c r="EF5" i="11"/>
  <c r="AN5" i="11"/>
  <c r="AM6" i="11"/>
  <c r="EF6" i="11" l="1"/>
  <c r="EG5" i="11"/>
  <c r="AO5" i="11"/>
  <c r="AN6" i="11"/>
  <c r="EH5" i="11" l="1"/>
  <c r="EG6" i="11"/>
  <c r="AP5" i="11"/>
  <c r="AO6" i="11"/>
  <c r="EI5" i="11" l="1"/>
  <c r="EH6" i="11"/>
  <c r="AQ5" i="11"/>
  <c r="AP6" i="11"/>
  <c r="EJ5" i="11" l="1"/>
  <c r="EI6" i="11"/>
  <c r="AQ6" i="11"/>
  <c r="AR5" i="11"/>
  <c r="EJ6" i="11" l="1"/>
  <c r="EK5" i="11"/>
  <c r="EK6" i="11" s="1"/>
  <c r="AS5" i="1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<sst xmlns="http://schemas.openxmlformats.org/spreadsheetml/2006/main" count="34" uniqueCount="34">
  <si>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</si>
  <si>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</si>
  <si>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</si>
  <si>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</si>
  <si>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</si>
  <si>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</si>
  <si>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</si>
  <si>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</si>
  <si>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</si>
  <si>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</si>
  <si>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TÂCHE</t>
  </si>
  <si>
    <t>Début du projet :</t>
  </si>
  <si>
    <t>Semaine d’affichage :</t>
  </si>
  <si>
    <t>AVANCEMENT</t>
  </si>
  <si>
    <t>DÉBUT</t>
  </si>
  <si>
    <t>FIN</t>
  </si>
  <si>
    <t>JOURS</t>
  </si>
  <si>
    <t>Créez un planning projet dans cette feuille de calcul.
Entrez le titre de ce projet dans la cellule B1. 
Des informations sur l’utilisation de cette feuille de calcul, notamment des instructions pour les lecteurs d’écran et l’auteur de ce classeur, figurent dans la feuille de calcul À propos de.
Continuez à parcourir la colonne A pour entendre des instructions supplémentaires.</t>
  </si>
  <si>
    <t>Reflexion sur les fonctionalités et la techno</t>
  </si>
  <si>
    <t>Choix de la techno</t>
  </si>
  <si>
    <t>Entretien avec le personnel adminisrtatif (savoir quelle données nous pouvions récupérer)</t>
  </si>
  <si>
    <t>Maquettes de l'appli et discussion des fonctionalité choisis avec les porteurs de projet</t>
  </si>
  <si>
    <t>Réalisation de la maquette complète du site</t>
  </si>
  <si>
    <t>Dévelloppement</t>
  </si>
  <si>
    <t>Récupération de données et création de bouchon</t>
  </si>
  <si>
    <t>Création de la BDD</t>
  </si>
  <si>
    <t>Backend + Frontend pages gestion du temps</t>
  </si>
  <si>
    <t>Reflexion personnelle et Enquêtes auprès des étudiants</t>
  </si>
  <si>
    <t>Commentaire</t>
  </si>
  <si>
    <t>PROJ831</t>
  </si>
  <si>
    <t>MARITON-BURILLON</t>
  </si>
  <si>
    <t>BALLAZ-COMBRIE</t>
  </si>
  <si>
    <t>Backend + Frontend pages notes</t>
  </si>
  <si>
    <t>Mise en production et rédaction du rapport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</si>
</sst>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8" fillId="10" borderId="0" applyNumberFormat="0" applyBorder="0" applyAlignment="0" applyProtection="0"/>
    <xf numFmtId="0" fontId="19" fillId="11" borderId="0" applyNumberFormat="0" applyBorder="0" applyAlignment="0" applyProtection="0"/>
    <xf numFmtId="0" fontId="20" fillId="12" borderId="11" applyNumberFormat="0" applyAlignment="0" applyProtection="0"/>
    <xf numFmtId="0" fontId="21" fillId="13" borderId="12" applyNumberFormat="0" applyAlignment="0" applyProtection="0"/>
    <xf numFmtId="0" fontId="22" fillId="13" borderId="11" applyNumberFormat="0" applyAlignment="0" applyProtection="0"/>
    <xf numFmtId="0" fontId="23" fillId="0" borderId="13" applyNumberFormat="0" applyFill="0" applyAlignment="0" applyProtection="0"/>
    <xf numFmtId="0" fontId="24" fillId="14" borderId="14" applyNumberFormat="0" applyAlignment="0" applyProtection="0"/>
    <xf numFmtId="0" fontId="25" fillId="0" borderId="0" applyNumberFormat="0" applyFill="0" applyBorder="0" applyAlignment="0" applyProtection="0"/>
    <xf numFmtId="0" fontId="7" fillId="15"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5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9" fontId="4" fillId="5"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5" borderId="2" xfId="11" applyFill="1">
      <alignment horizontal="center" vertical="center"/>
    </xf>
    <xf numFmtId="0" fontId="7" fillId="2" borderId="2" xfId="11" applyFill="1">
      <alignment horizontal="center" vertical="center"/>
    </xf>
    <xf numFmtId="0" fontId="7" fillId="6" borderId="2" xfId="11" applyFill="1">
      <alignment horizontal="center" vertical="center"/>
    </xf>
    <xf numFmtId="0" fontId="7" fillId="3" borderId="2" xfId="11" applyFill="1">
      <alignment horizontal="center" vertical="center"/>
    </xf>
    <xf numFmtId="0" fontId="7" fillId="3" borderId="2" xfId="12" applyFill="1">
      <alignment horizontal="left" vertical="center" indent="2"/>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7" fillId="2" borderId="2" xfId="10" applyNumberFormat="1" applyFill="1">
      <alignment horizontal="center" vertical="center"/>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7" fillId="3" borderId="2" xfId="10" applyNumberFormat="1" applyFill="1">
      <alignment horizontal="center" vertical="center"/>
    </xf>
    <xf numFmtId="169" fontId="9" fillId="4" borderId="6" xfId="0" applyNumberFormat="1" applyFont="1" applyFill="1" applyBorder="1" applyAlignment="1">
      <alignment horizontal="center" vertical="center"/>
    </xf>
    <xf numFmtId="169" fontId="9" fillId="4" borderId="0" xfId="0" applyNumberFormat="1" applyFont="1" applyFill="1" applyAlignment="1">
      <alignment horizontal="center" vertical="center"/>
    </xf>
    <xf numFmtId="169" fontId="9" fillId="4" borderId="7" xfId="0" applyNumberFormat="1"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8" fontId="0" fillId="4" borderId="4" xfId="0" applyNumberFormat="1" applyFill="1" applyBorder="1" applyAlignment="1">
      <alignment horizontal="left" vertical="center" wrapText="1" indent="1"/>
    </xf>
    <xf numFmtId="168" fontId="0" fillId="4" borderId="1" xfId="0" applyNumberFormat="1" applyFill="1" applyBorder="1" applyAlignment="1">
      <alignment horizontal="left" vertical="center" wrapText="1" indent="1"/>
    </xf>
    <xf numFmtId="168" fontId="0" fillId="4" borderId="5" xfId="0" applyNumberFormat="1" applyFill="1" applyBorder="1" applyAlignment="1">
      <alignment horizontal="left" vertical="center" wrapText="1" indent="1"/>
    </xf>
    <xf numFmtId="167" fontId="7" fillId="0" borderId="3" xfId="9">
      <alignment horizontal="center" vertical="center"/>
    </xf>
    <xf numFmtId="0" fontId="7" fillId="2" borderId="2" xfId="12" applyFill="1" applyAlignment="1">
      <alignment horizontal="left" vertical="center" wrapText="1" indent="2"/>
    </xf>
    <xf numFmtId="0" fontId="5" fillId="5" borderId="2" xfId="0" applyFont="1" applyFill="1" applyBorder="1" applyAlignment="1">
      <alignment horizontal="left" vertical="center" wrapText="1" indent="1"/>
    </xf>
    <xf numFmtId="0" fontId="7" fillId="3" borderId="2" xfId="12" applyFill="1" applyAlignment="1">
      <alignment horizontal="left" vertical="center" wrapText="1" indent="2"/>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01000000}"/>
    <cellStyle name="Début du projet" xfId="9" xr:uid="{00000000-0005-0000-0000-000009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0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0A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0C000000}"/>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K22"/>
  <sheetViews>
    <sheetView showGridLines="0" tabSelected="1" showRuler="0" zoomScale="50" zoomScaleNormal="50" zoomScalePageLayoutView="70" workbookViewId="0">
      <pane ySplit="6" topLeftCell="A8" activePane="bottomLeft" state="frozen"/>
      <selection pane="bottomLeft" activeCell="B12" sqref="B12"/>
    </sheetView>
  </sheetViews>
  <sheetFormatPr baseColWidth="10" defaultColWidth="9.140625" defaultRowHeight="30" customHeight="1" x14ac:dyDescent="0.25"/>
  <cols>
    <col min="1" max="1" width="2.7109375" style="22" customWidth="1"/>
    <col min="2" max="2" width="32.85546875" customWidth="1"/>
    <col min="3" max="3" width="27.42578125" customWidth="1"/>
    <col min="4" max="4" width="13" customWidth="1"/>
    <col min="5" max="5" width="10.42578125" style="5" customWidth="1"/>
    <col min="6" max="6" width="10.42578125" customWidth="1"/>
    <col min="7" max="7" width="2.7109375" customWidth="1"/>
    <col min="8" max="8" width="9.5703125" hidden="1" customWidth="1"/>
    <col min="9" max="141" width="2.5703125" customWidth="1"/>
  </cols>
  <sheetData>
    <row r="1" spans="1:141" ht="30" customHeight="1" x14ac:dyDescent="0.45">
      <c r="A1" s="23" t="s">
        <v>17</v>
      </c>
      <c r="B1" s="27" t="s">
        <v>29</v>
      </c>
      <c r="C1" s="1"/>
      <c r="D1" s="2"/>
      <c r="E1" s="4"/>
      <c r="F1" s="21"/>
      <c r="H1" s="2"/>
      <c r="I1" s="11"/>
    </row>
    <row r="2" spans="1:141" ht="30" customHeight="1" x14ac:dyDescent="0.3">
      <c r="A2" s="22" t="s">
        <v>0</v>
      </c>
      <c r="B2" s="28" t="s">
        <v>30</v>
      </c>
      <c r="I2" s="25"/>
    </row>
    <row r="3" spans="1:141" ht="30" customHeight="1" x14ac:dyDescent="0.25">
      <c r="A3" s="22" t="s">
        <v>1</v>
      </c>
      <c r="B3" s="29" t="s">
        <v>31</v>
      </c>
      <c r="C3" s="44" t="s">
        <v>11</v>
      </c>
      <c r="D3" s="45"/>
      <c r="E3" s="50">
        <f>43882</f>
        <v>43882</v>
      </c>
      <c r="F3" s="50"/>
    </row>
    <row r="4" spans="1:141" ht="30" customHeight="1" x14ac:dyDescent="0.25">
      <c r="A4" s="23" t="s">
        <v>2</v>
      </c>
      <c r="C4" s="44" t="s">
        <v>12</v>
      </c>
      <c r="D4" s="45"/>
      <c r="E4" s="7">
        <v>1</v>
      </c>
      <c r="I4" s="47">
        <f>I5</f>
        <v>43878</v>
      </c>
      <c r="J4" s="48"/>
      <c r="K4" s="48"/>
      <c r="L4" s="48"/>
      <c r="M4" s="48"/>
      <c r="N4" s="48"/>
      <c r="O4" s="49"/>
      <c r="P4" s="47">
        <f>P5</f>
        <v>43885</v>
      </c>
      <c r="Q4" s="48"/>
      <c r="R4" s="48"/>
      <c r="S4" s="48"/>
      <c r="T4" s="48"/>
      <c r="U4" s="48"/>
      <c r="V4" s="49"/>
      <c r="W4" s="47">
        <f>W5</f>
        <v>43892</v>
      </c>
      <c r="X4" s="48"/>
      <c r="Y4" s="48"/>
      <c r="Z4" s="48"/>
      <c r="AA4" s="48"/>
      <c r="AB4" s="48"/>
      <c r="AC4" s="49"/>
      <c r="AD4" s="47">
        <f>AD5</f>
        <v>43899</v>
      </c>
      <c r="AE4" s="48"/>
      <c r="AF4" s="48"/>
      <c r="AG4" s="48"/>
      <c r="AH4" s="48"/>
      <c r="AI4" s="48"/>
      <c r="AJ4" s="49"/>
      <c r="AK4" s="47">
        <f>AK5</f>
        <v>43906</v>
      </c>
      <c r="AL4" s="48"/>
      <c r="AM4" s="48"/>
      <c r="AN4" s="48"/>
      <c r="AO4" s="48"/>
      <c r="AP4" s="48"/>
      <c r="AQ4" s="49"/>
      <c r="AR4" s="47">
        <f>AR5</f>
        <v>43913</v>
      </c>
      <c r="AS4" s="48"/>
      <c r="AT4" s="48"/>
      <c r="AU4" s="48"/>
      <c r="AV4" s="48"/>
      <c r="AW4" s="48"/>
      <c r="AX4" s="49"/>
      <c r="AY4" s="47">
        <f>AY5</f>
        <v>43920</v>
      </c>
      <c r="AZ4" s="48"/>
      <c r="BA4" s="48"/>
      <c r="BB4" s="48"/>
      <c r="BC4" s="48"/>
      <c r="BD4" s="48"/>
      <c r="BE4" s="49"/>
      <c r="BF4" s="47">
        <f>BF5</f>
        <v>43927</v>
      </c>
      <c r="BG4" s="48"/>
      <c r="BH4" s="48"/>
      <c r="BI4" s="48"/>
      <c r="BJ4" s="48"/>
      <c r="BK4" s="48"/>
      <c r="BL4" s="49"/>
      <c r="BM4" s="47">
        <f>BM5</f>
        <v>43934</v>
      </c>
      <c r="BN4" s="48"/>
      <c r="BO4" s="48"/>
      <c r="BP4" s="48"/>
      <c r="BQ4" s="48"/>
      <c r="BR4" s="48"/>
      <c r="BS4" s="49"/>
      <c r="BT4" s="47">
        <f t="shared" ref="BT4" si="0">BT5</f>
        <v>43941</v>
      </c>
      <c r="BU4" s="48"/>
      <c r="BV4" s="48"/>
      <c r="BW4" s="48"/>
      <c r="BX4" s="48"/>
      <c r="BY4" s="48"/>
      <c r="BZ4" s="49"/>
      <c r="CA4" s="47">
        <f t="shared" ref="CA4" si="1">CA5</f>
        <v>43948</v>
      </c>
      <c r="CB4" s="48"/>
      <c r="CC4" s="48"/>
      <c r="CD4" s="48"/>
      <c r="CE4" s="48"/>
      <c r="CF4" s="48"/>
      <c r="CG4" s="49"/>
      <c r="CH4" s="47">
        <f t="shared" ref="CH4" si="2">CH5</f>
        <v>43955</v>
      </c>
      <c r="CI4" s="48"/>
      <c r="CJ4" s="48"/>
      <c r="CK4" s="48"/>
      <c r="CL4" s="48"/>
      <c r="CM4" s="48"/>
      <c r="CN4" s="49"/>
      <c r="CO4" s="47">
        <f t="shared" ref="CO4" si="3">CO5</f>
        <v>43962</v>
      </c>
      <c r="CP4" s="48"/>
      <c r="CQ4" s="48"/>
      <c r="CR4" s="48"/>
      <c r="CS4" s="48"/>
      <c r="CT4" s="48"/>
      <c r="CU4" s="49"/>
      <c r="CV4" s="47">
        <f>CV5</f>
        <v>43969</v>
      </c>
      <c r="CW4" s="48"/>
      <c r="CX4" s="48"/>
      <c r="CY4" s="48"/>
      <c r="CZ4" s="48"/>
      <c r="DA4" s="48"/>
      <c r="DB4" s="49"/>
      <c r="DC4" s="47">
        <f>DC5</f>
        <v>43976</v>
      </c>
      <c r="DD4" s="48"/>
      <c r="DE4" s="48"/>
      <c r="DF4" s="48"/>
      <c r="DG4" s="48"/>
      <c r="DH4" s="48"/>
      <c r="DI4" s="49"/>
      <c r="DJ4" s="47">
        <f t="shared" ref="DJ4" si="4">DJ5</f>
        <v>43983</v>
      </c>
      <c r="DK4" s="48"/>
      <c r="DL4" s="48"/>
      <c r="DM4" s="48"/>
      <c r="DN4" s="48"/>
      <c r="DO4" s="48"/>
      <c r="DP4" s="49"/>
      <c r="DQ4" s="47">
        <f t="shared" ref="DQ4" si="5">DQ5</f>
        <v>43990</v>
      </c>
      <c r="DR4" s="48"/>
      <c r="DS4" s="48"/>
      <c r="DT4" s="48"/>
      <c r="DU4" s="48"/>
      <c r="DV4" s="48"/>
      <c r="DW4" s="49"/>
      <c r="DX4" s="47">
        <f t="shared" ref="DX4" si="6">DX5</f>
        <v>43997</v>
      </c>
      <c r="DY4" s="48"/>
      <c r="DZ4" s="48"/>
      <c r="EA4" s="48"/>
      <c r="EB4" s="48"/>
      <c r="EC4" s="48"/>
      <c r="ED4" s="49"/>
      <c r="EE4" s="47">
        <f t="shared" ref="EE4" si="7">EE5</f>
        <v>44004</v>
      </c>
      <c r="EF4" s="48"/>
      <c r="EG4" s="48"/>
      <c r="EH4" s="48"/>
      <c r="EI4" s="48"/>
      <c r="EJ4" s="48"/>
      <c r="EK4" s="49"/>
    </row>
    <row r="5" spans="1:141" ht="15" customHeight="1" x14ac:dyDescent="0.25">
      <c r="A5" s="23" t="s">
        <v>3</v>
      </c>
      <c r="B5" s="46"/>
      <c r="C5" s="46"/>
      <c r="D5" s="46"/>
      <c r="E5" s="46"/>
      <c r="F5" s="46"/>
      <c r="G5" s="46"/>
      <c r="I5" s="41">
        <f>_xlfn.SINGLE(Début_Projet)-WEEKDAY(_xlfn.SINGLE(Début_Projet),1)+2+7*(_xlfn.SINGLE(Semaine_Affichage)-1)</f>
        <v>43878</v>
      </c>
      <c r="J5" s="42">
        <f>I5+1</f>
        <v>43879</v>
      </c>
      <c r="K5" s="42">
        <f t="shared" ref="K5:AX5" si="8">J5+1</f>
        <v>43880</v>
      </c>
      <c r="L5" s="42">
        <f t="shared" si="8"/>
        <v>43881</v>
      </c>
      <c r="M5" s="42">
        <f t="shared" si="8"/>
        <v>43882</v>
      </c>
      <c r="N5" s="42">
        <f t="shared" si="8"/>
        <v>43883</v>
      </c>
      <c r="O5" s="43">
        <f t="shared" si="8"/>
        <v>43884</v>
      </c>
      <c r="P5" s="41">
        <f>O5+1</f>
        <v>43885</v>
      </c>
      <c r="Q5" s="42">
        <f>P5+1</f>
        <v>43886</v>
      </c>
      <c r="R5" s="42">
        <f t="shared" si="8"/>
        <v>43887</v>
      </c>
      <c r="S5" s="42">
        <f t="shared" si="8"/>
        <v>43888</v>
      </c>
      <c r="T5" s="42">
        <f t="shared" si="8"/>
        <v>43889</v>
      </c>
      <c r="U5" s="42">
        <f t="shared" si="8"/>
        <v>43890</v>
      </c>
      <c r="V5" s="43">
        <f t="shared" si="8"/>
        <v>43891</v>
      </c>
      <c r="W5" s="41">
        <f>V5+1</f>
        <v>43892</v>
      </c>
      <c r="X5" s="42">
        <f>W5+1</f>
        <v>43893</v>
      </c>
      <c r="Y5" s="42">
        <f t="shared" si="8"/>
        <v>43894</v>
      </c>
      <c r="Z5" s="42">
        <f t="shared" si="8"/>
        <v>43895</v>
      </c>
      <c r="AA5" s="42">
        <f t="shared" si="8"/>
        <v>43896</v>
      </c>
      <c r="AB5" s="42">
        <f t="shared" si="8"/>
        <v>43897</v>
      </c>
      <c r="AC5" s="43">
        <f t="shared" si="8"/>
        <v>43898</v>
      </c>
      <c r="AD5" s="41">
        <f>AC5+1</f>
        <v>43899</v>
      </c>
      <c r="AE5" s="42">
        <f>AD5+1</f>
        <v>43900</v>
      </c>
      <c r="AF5" s="42">
        <f t="shared" si="8"/>
        <v>43901</v>
      </c>
      <c r="AG5" s="42">
        <f t="shared" si="8"/>
        <v>43902</v>
      </c>
      <c r="AH5" s="42">
        <f t="shared" si="8"/>
        <v>43903</v>
      </c>
      <c r="AI5" s="42">
        <f t="shared" si="8"/>
        <v>43904</v>
      </c>
      <c r="AJ5" s="43">
        <f t="shared" si="8"/>
        <v>43905</v>
      </c>
      <c r="AK5" s="41">
        <f>AJ5+1</f>
        <v>43906</v>
      </c>
      <c r="AL5" s="42">
        <f>AK5+1</f>
        <v>43907</v>
      </c>
      <c r="AM5" s="42">
        <f t="shared" si="8"/>
        <v>43908</v>
      </c>
      <c r="AN5" s="42">
        <f t="shared" si="8"/>
        <v>43909</v>
      </c>
      <c r="AO5" s="42">
        <f t="shared" si="8"/>
        <v>43910</v>
      </c>
      <c r="AP5" s="42">
        <f t="shared" si="8"/>
        <v>43911</v>
      </c>
      <c r="AQ5" s="43">
        <f t="shared" si="8"/>
        <v>43912</v>
      </c>
      <c r="AR5" s="41">
        <f>AQ5+1</f>
        <v>43913</v>
      </c>
      <c r="AS5" s="42">
        <f>AR5+1</f>
        <v>43914</v>
      </c>
      <c r="AT5" s="42">
        <f t="shared" si="8"/>
        <v>43915</v>
      </c>
      <c r="AU5" s="42">
        <f t="shared" si="8"/>
        <v>43916</v>
      </c>
      <c r="AV5" s="42">
        <f t="shared" si="8"/>
        <v>43917</v>
      </c>
      <c r="AW5" s="42">
        <f t="shared" si="8"/>
        <v>43918</v>
      </c>
      <c r="AX5" s="43">
        <f t="shared" si="8"/>
        <v>43919</v>
      </c>
      <c r="AY5" s="41">
        <f>AX5+1</f>
        <v>43920</v>
      </c>
      <c r="AZ5" s="42">
        <f>AY5+1</f>
        <v>43921</v>
      </c>
      <c r="BA5" s="42">
        <f t="shared" ref="BA5:BE5" si="9">AZ5+1</f>
        <v>43922</v>
      </c>
      <c r="BB5" s="42">
        <f t="shared" si="9"/>
        <v>43923</v>
      </c>
      <c r="BC5" s="42">
        <f t="shared" si="9"/>
        <v>43924</v>
      </c>
      <c r="BD5" s="42">
        <f t="shared" si="9"/>
        <v>43925</v>
      </c>
      <c r="BE5" s="43">
        <f t="shared" si="9"/>
        <v>43926</v>
      </c>
      <c r="BF5" s="41">
        <f>BE5+1</f>
        <v>43927</v>
      </c>
      <c r="BG5" s="42">
        <f>BF5+1</f>
        <v>43928</v>
      </c>
      <c r="BH5" s="42">
        <f t="shared" ref="BH5:BL5" si="10">BG5+1</f>
        <v>43929</v>
      </c>
      <c r="BI5" s="42">
        <f t="shared" si="10"/>
        <v>43930</v>
      </c>
      <c r="BJ5" s="42">
        <f t="shared" si="10"/>
        <v>43931</v>
      </c>
      <c r="BK5" s="42">
        <f t="shared" si="10"/>
        <v>43932</v>
      </c>
      <c r="BL5" s="43">
        <f t="shared" si="10"/>
        <v>43933</v>
      </c>
      <c r="BM5" s="41">
        <f>BL5+1</f>
        <v>43934</v>
      </c>
      <c r="BN5" s="42">
        <f>BM5+1</f>
        <v>43935</v>
      </c>
      <c r="BO5" s="42">
        <f t="shared" ref="BO5" si="11">BN5+1</f>
        <v>43936</v>
      </c>
      <c r="BP5" s="42">
        <f t="shared" ref="BP5" si="12">BO5+1</f>
        <v>43937</v>
      </c>
      <c r="BQ5" s="42">
        <f t="shared" ref="BQ5" si="13">BP5+1</f>
        <v>43938</v>
      </c>
      <c r="BR5" s="42">
        <f t="shared" ref="BR5" si="14">BQ5+1</f>
        <v>43939</v>
      </c>
      <c r="BS5" s="43">
        <f t="shared" ref="BS5:BU5" si="15">BR5+1</f>
        <v>43940</v>
      </c>
      <c r="BT5" s="41">
        <f t="shared" si="15"/>
        <v>43941</v>
      </c>
      <c r="BU5" s="42">
        <f t="shared" si="15"/>
        <v>43942</v>
      </c>
      <c r="BV5" s="42">
        <f t="shared" ref="BV5" si="16">BU5+1</f>
        <v>43943</v>
      </c>
      <c r="BW5" s="42">
        <f t="shared" ref="BW5" si="17">BV5+1</f>
        <v>43944</v>
      </c>
      <c r="BX5" s="42">
        <f t="shared" ref="BX5" si="18">BW5+1</f>
        <v>43945</v>
      </c>
      <c r="BY5" s="42">
        <f t="shared" ref="BY5" si="19">BX5+1</f>
        <v>43946</v>
      </c>
      <c r="BZ5" s="43">
        <f t="shared" ref="BZ5:CB5" si="20">BY5+1</f>
        <v>43947</v>
      </c>
      <c r="CA5" s="41">
        <f t="shared" si="20"/>
        <v>43948</v>
      </c>
      <c r="CB5" s="42">
        <f t="shared" si="20"/>
        <v>43949</v>
      </c>
      <c r="CC5" s="42">
        <f t="shared" ref="CC5" si="21">CB5+1</f>
        <v>43950</v>
      </c>
      <c r="CD5" s="42">
        <f t="shared" ref="CD5" si="22">CC5+1</f>
        <v>43951</v>
      </c>
      <c r="CE5" s="42">
        <f t="shared" ref="CE5" si="23">CD5+1</f>
        <v>43952</v>
      </c>
      <c r="CF5" s="42">
        <f t="shared" ref="CF5" si="24">CE5+1</f>
        <v>43953</v>
      </c>
      <c r="CG5" s="43">
        <f t="shared" ref="CG5:CI5" si="25">CF5+1</f>
        <v>43954</v>
      </c>
      <c r="CH5" s="41">
        <f t="shared" si="25"/>
        <v>43955</v>
      </c>
      <c r="CI5" s="42">
        <f t="shared" si="25"/>
        <v>43956</v>
      </c>
      <c r="CJ5" s="42">
        <f t="shared" ref="CJ5" si="26">CI5+1</f>
        <v>43957</v>
      </c>
      <c r="CK5" s="42">
        <f t="shared" ref="CK5" si="27">CJ5+1</f>
        <v>43958</v>
      </c>
      <c r="CL5" s="42">
        <f t="shared" ref="CL5" si="28">CK5+1</f>
        <v>43959</v>
      </c>
      <c r="CM5" s="42">
        <f t="shared" ref="CM5" si="29">CL5+1</f>
        <v>43960</v>
      </c>
      <c r="CN5" s="43">
        <f t="shared" ref="CN5:CP5" si="30">CM5+1</f>
        <v>43961</v>
      </c>
      <c r="CO5" s="41">
        <f t="shared" si="30"/>
        <v>43962</v>
      </c>
      <c r="CP5" s="42">
        <f t="shared" si="30"/>
        <v>43963</v>
      </c>
      <c r="CQ5" s="42">
        <f t="shared" ref="CQ5" si="31">CP5+1</f>
        <v>43964</v>
      </c>
      <c r="CR5" s="42">
        <f t="shared" ref="CR5" si="32">CQ5+1</f>
        <v>43965</v>
      </c>
      <c r="CS5" s="42">
        <f t="shared" ref="CS5" si="33">CR5+1</f>
        <v>43966</v>
      </c>
      <c r="CT5" s="42">
        <f t="shared" ref="CT5" si="34">CS5+1</f>
        <v>43967</v>
      </c>
      <c r="CU5" s="43">
        <f t="shared" ref="CU5" si="35">CT5+1</f>
        <v>43968</v>
      </c>
      <c r="CV5" s="41">
        <f>CU5+1</f>
        <v>43969</v>
      </c>
      <c r="CW5" s="42">
        <f>CV5+1</f>
        <v>43970</v>
      </c>
      <c r="CX5" s="42">
        <f t="shared" ref="CX5" si="36">CW5+1</f>
        <v>43971</v>
      </c>
      <c r="CY5" s="42">
        <f t="shared" ref="CY5" si="37">CX5+1</f>
        <v>43972</v>
      </c>
      <c r="CZ5" s="42">
        <f t="shared" ref="CZ5" si="38">CY5+1</f>
        <v>43973</v>
      </c>
      <c r="DA5" s="42">
        <f t="shared" ref="DA5" si="39">CZ5+1</f>
        <v>43974</v>
      </c>
      <c r="DB5" s="43">
        <f t="shared" ref="DB5" si="40">DA5+1</f>
        <v>43975</v>
      </c>
      <c r="DC5" s="41">
        <f>DB5+1</f>
        <v>43976</v>
      </c>
      <c r="DD5" s="42">
        <f>DC5+1</f>
        <v>43977</v>
      </c>
      <c r="DE5" s="42">
        <f t="shared" ref="DE5" si="41">DD5+1</f>
        <v>43978</v>
      </c>
      <c r="DF5" s="42">
        <f t="shared" ref="DF5" si="42">DE5+1</f>
        <v>43979</v>
      </c>
      <c r="DG5" s="42">
        <f t="shared" ref="DG5" si="43">DF5+1</f>
        <v>43980</v>
      </c>
      <c r="DH5" s="42">
        <f t="shared" ref="DH5" si="44">DG5+1</f>
        <v>43981</v>
      </c>
      <c r="DI5" s="43">
        <f t="shared" ref="DI5" si="45">DH5+1</f>
        <v>43982</v>
      </c>
      <c r="DJ5" s="41">
        <f t="shared" ref="DJ5" si="46">DI5+1</f>
        <v>43983</v>
      </c>
      <c r="DK5" s="42">
        <f t="shared" ref="DK5" si="47">DJ5+1</f>
        <v>43984</v>
      </c>
      <c r="DL5" s="42">
        <f t="shared" ref="DL5" si="48">DK5+1</f>
        <v>43985</v>
      </c>
      <c r="DM5" s="42">
        <f t="shared" ref="DM5" si="49">DL5+1</f>
        <v>43986</v>
      </c>
      <c r="DN5" s="42">
        <f t="shared" ref="DN5" si="50">DM5+1</f>
        <v>43987</v>
      </c>
      <c r="DO5" s="42">
        <f t="shared" ref="DO5" si="51">DN5+1</f>
        <v>43988</v>
      </c>
      <c r="DP5" s="43">
        <f t="shared" ref="DP5" si="52">DO5+1</f>
        <v>43989</v>
      </c>
      <c r="DQ5" s="41">
        <f t="shared" ref="DQ5" si="53">DP5+1</f>
        <v>43990</v>
      </c>
      <c r="DR5" s="42">
        <f t="shared" ref="DR5" si="54">DQ5+1</f>
        <v>43991</v>
      </c>
      <c r="DS5" s="42">
        <f t="shared" ref="DS5" si="55">DR5+1</f>
        <v>43992</v>
      </c>
      <c r="DT5" s="42">
        <f t="shared" ref="DT5" si="56">DS5+1</f>
        <v>43993</v>
      </c>
      <c r="DU5" s="42">
        <f t="shared" ref="DU5" si="57">DT5+1</f>
        <v>43994</v>
      </c>
      <c r="DV5" s="42">
        <f t="shared" ref="DV5" si="58">DU5+1</f>
        <v>43995</v>
      </c>
      <c r="DW5" s="43">
        <f t="shared" ref="DW5" si="59">DV5+1</f>
        <v>43996</v>
      </c>
      <c r="DX5" s="41">
        <f t="shared" ref="DX5" si="60">DW5+1</f>
        <v>43997</v>
      </c>
      <c r="DY5" s="42">
        <f t="shared" ref="DY5" si="61">DX5+1</f>
        <v>43998</v>
      </c>
      <c r="DZ5" s="42">
        <f t="shared" ref="DZ5" si="62">DY5+1</f>
        <v>43999</v>
      </c>
      <c r="EA5" s="42">
        <f t="shared" ref="EA5" si="63">DZ5+1</f>
        <v>44000</v>
      </c>
      <c r="EB5" s="42">
        <f t="shared" ref="EB5" si="64">EA5+1</f>
        <v>44001</v>
      </c>
      <c r="EC5" s="42">
        <f t="shared" ref="EC5" si="65">EB5+1</f>
        <v>44002</v>
      </c>
      <c r="ED5" s="43">
        <f t="shared" ref="ED5" si="66">EC5+1</f>
        <v>44003</v>
      </c>
      <c r="EE5" s="41">
        <f t="shared" ref="EE5" si="67">ED5+1</f>
        <v>44004</v>
      </c>
      <c r="EF5" s="42">
        <f t="shared" ref="EF5" si="68">EE5+1</f>
        <v>44005</v>
      </c>
      <c r="EG5" s="42">
        <f t="shared" ref="EG5" si="69">EF5+1</f>
        <v>44006</v>
      </c>
      <c r="EH5" s="42">
        <f t="shared" ref="EH5" si="70">EG5+1</f>
        <v>44007</v>
      </c>
      <c r="EI5" s="42">
        <f t="shared" ref="EI5" si="71">EH5+1</f>
        <v>44008</v>
      </c>
      <c r="EJ5" s="42">
        <f t="shared" ref="EJ5" si="72">EI5+1</f>
        <v>44009</v>
      </c>
      <c r="EK5" s="43">
        <f t="shared" ref="EK5" si="73">EJ5+1</f>
        <v>44010</v>
      </c>
    </row>
    <row r="6" spans="1:141" ht="30" customHeight="1" thickBot="1" x14ac:dyDescent="0.3">
      <c r="A6" s="23" t="s">
        <v>4</v>
      </c>
      <c r="B6" s="8" t="s">
        <v>10</v>
      </c>
      <c r="C6" s="9" t="s">
        <v>28</v>
      </c>
      <c r="D6" s="9" t="s">
        <v>13</v>
      </c>
      <c r="E6" s="9" t="s">
        <v>14</v>
      </c>
      <c r="F6" s="9" t="s">
        <v>15</v>
      </c>
      <c r="G6" s="9"/>
      <c r="H6" s="9" t="s">
        <v>16</v>
      </c>
      <c r="I6" s="10" t="str">
        <f t="shared" ref="I6:AN6" si="74">LEFT(TEXT(I5,"jjj"),1)</f>
        <v>l</v>
      </c>
      <c r="J6" s="10" t="str">
        <f t="shared" si="74"/>
        <v>m</v>
      </c>
      <c r="K6" s="10" t="str">
        <f t="shared" si="74"/>
        <v>m</v>
      </c>
      <c r="L6" s="10" t="str">
        <f t="shared" si="74"/>
        <v>j</v>
      </c>
      <c r="M6" s="10" t="str">
        <f t="shared" si="74"/>
        <v>v</v>
      </c>
      <c r="N6" s="10" t="str">
        <f t="shared" si="74"/>
        <v>s</v>
      </c>
      <c r="O6" s="10" t="str">
        <f t="shared" si="74"/>
        <v>d</v>
      </c>
      <c r="P6" s="10" t="str">
        <f t="shared" si="74"/>
        <v>l</v>
      </c>
      <c r="Q6" s="10" t="str">
        <f t="shared" si="74"/>
        <v>m</v>
      </c>
      <c r="R6" s="10" t="str">
        <f t="shared" si="74"/>
        <v>m</v>
      </c>
      <c r="S6" s="10" t="str">
        <f t="shared" si="74"/>
        <v>j</v>
      </c>
      <c r="T6" s="10" t="str">
        <f t="shared" si="74"/>
        <v>v</v>
      </c>
      <c r="U6" s="10" t="str">
        <f t="shared" si="74"/>
        <v>s</v>
      </c>
      <c r="V6" s="10" t="str">
        <f t="shared" si="74"/>
        <v>d</v>
      </c>
      <c r="W6" s="10" t="str">
        <f t="shared" si="74"/>
        <v>l</v>
      </c>
      <c r="X6" s="10" t="str">
        <f t="shared" si="74"/>
        <v>m</v>
      </c>
      <c r="Y6" s="10" t="str">
        <f t="shared" si="74"/>
        <v>m</v>
      </c>
      <c r="Z6" s="10" t="str">
        <f t="shared" si="74"/>
        <v>j</v>
      </c>
      <c r="AA6" s="10" t="str">
        <f t="shared" si="74"/>
        <v>v</v>
      </c>
      <c r="AB6" s="10" t="str">
        <f t="shared" si="74"/>
        <v>s</v>
      </c>
      <c r="AC6" s="10" t="str">
        <f t="shared" si="74"/>
        <v>d</v>
      </c>
      <c r="AD6" s="10" t="str">
        <f t="shared" si="74"/>
        <v>l</v>
      </c>
      <c r="AE6" s="10" t="str">
        <f t="shared" si="74"/>
        <v>m</v>
      </c>
      <c r="AF6" s="10" t="str">
        <f t="shared" si="74"/>
        <v>m</v>
      </c>
      <c r="AG6" s="10" t="str">
        <f t="shared" si="74"/>
        <v>j</v>
      </c>
      <c r="AH6" s="10" t="str">
        <f t="shared" si="74"/>
        <v>v</v>
      </c>
      <c r="AI6" s="10" t="str">
        <f t="shared" si="74"/>
        <v>s</v>
      </c>
      <c r="AJ6" s="10" t="str">
        <f t="shared" si="74"/>
        <v>d</v>
      </c>
      <c r="AK6" s="10" t="str">
        <f t="shared" si="74"/>
        <v>l</v>
      </c>
      <c r="AL6" s="10" t="str">
        <f t="shared" si="74"/>
        <v>m</v>
      </c>
      <c r="AM6" s="10" t="str">
        <f t="shared" si="74"/>
        <v>m</v>
      </c>
      <c r="AN6" s="10" t="str">
        <f t="shared" si="74"/>
        <v>j</v>
      </c>
      <c r="AO6" s="10" t="str">
        <f t="shared" ref="AO6:CR6" si="75">LEFT(TEXT(AO5,"jjj"),1)</f>
        <v>v</v>
      </c>
      <c r="AP6" s="10" t="str">
        <f t="shared" si="75"/>
        <v>s</v>
      </c>
      <c r="AQ6" s="10" t="str">
        <f t="shared" si="75"/>
        <v>d</v>
      </c>
      <c r="AR6" s="10" t="str">
        <f t="shared" si="75"/>
        <v>l</v>
      </c>
      <c r="AS6" s="10" t="str">
        <f t="shared" si="75"/>
        <v>m</v>
      </c>
      <c r="AT6" s="10" t="str">
        <f t="shared" si="75"/>
        <v>m</v>
      </c>
      <c r="AU6" s="10" t="str">
        <f t="shared" si="75"/>
        <v>j</v>
      </c>
      <c r="AV6" s="10" t="str">
        <f t="shared" si="75"/>
        <v>v</v>
      </c>
      <c r="AW6" s="10" t="str">
        <f t="shared" si="75"/>
        <v>s</v>
      </c>
      <c r="AX6" s="10" t="str">
        <f t="shared" si="75"/>
        <v>d</v>
      </c>
      <c r="AY6" s="10" t="str">
        <f t="shared" si="75"/>
        <v>l</v>
      </c>
      <c r="AZ6" s="10" t="str">
        <f t="shared" si="75"/>
        <v>m</v>
      </c>
      <c r="BA6" s="10" t="str">
        <f t="shared" si="75"/>
        <v>m</v>
      </c>
      <c r="BB6" s="10" t="str">
        <f t="shared" si="75"/>
        <v>j</v>
      </c>
      <c r="BC6" s="10" t="str">
        <f t="shared" si="75"/>
        <v>v</v>
      </c>
      <c r="BD6" s="10" t="str">
        <f t="shared" si="75"/>
        <v>s</v>
      </c>
      <c r="BE6" s="10" t="str">
        <f t="shared" si="75"/>
        <v>d</v>
      </c>
      <c r="BF6" s="10" t="str">
        <f t="shared" si="75"/>
        <v>l</v>
      </c>
      <c r="BG6" s="10" t="str">
        <f t="shared" si="75"/>
        <v>m</v>
      </c>
      <c r="BH6" s="10" t="str">
        <f t="shared" si="75"/>
        <v>m</v>
      </c>
      <c r="BI6" s="10" t="str">
        <f t="shared" si="75"/>
        <v>j</v>
      </c>
      <c r="BJ6" s="10" t="str">
        <f t="shared" si="75"/>
        <v>v</v>
      </c>
      <c r="BK6" s="10" t="str">
        <f t="shared" si="75"/>
        <v>s</v>
      </c>
      <c r="BL6" s="10" t="str">
        <f t="shared" si="75"/>
        <v>d</v>
      </c>
      <c r="BM6" s="10" t="str">
        <f t="shared" ref="BM6:BZ6" si="76">LEFT(TEXT(BM5,"jjj"),1)</f>
        <v>l</v>
      </c>
      <c r="BN6" s="10" t="str">
        <f t="shared" si="76"/>
        <v>m</v>
      </c>
      <c r="BO6" s="10" t="str">
        <f t="shared" si="76"/>
        <v>m</v>
      </c>
      <c r="BP6" s="10" t="str">
        <f t="shared" si="76"/>
        <v>j</v>
      </c>
      <c r="BQ6" s="10" t="str">
        <f t="shared" si="76"/>
        <v>v</v>
      </c>
      <c r="BR6" s="10" t="str">
        <f t="shared" si="76"/>
        <v>s</v>
      </c>
      <c r="BS6" s="10" t="str">
        <f t="shared" si="76"/>
        <v>d</v>
      </c>
      <c r="BT6" s="10" t="str">
        <f t="shared" si="76"/>
        <v>l</v>
      </c>
      <c r="BU6" s="10" t="str">
        <f t="shared" si="76"/>
        <v>m</v>
      </c>
      <c r="BV6" s="10" t="str">
        <f t="shared" si="76"/>
        <v>m</v>
      </c>
      <c r="BW6" s="10" t="str">
        <f t="shared" si="76"/>
        <v>j</v>
      </c>
      <c r="BX6" s="10" t="str">
        <f t="shared" si="76"/>
        <v>v</v>
      </c>
      <c r="BY6" s="10" t="str">
        <f t="shared" si="76"/>
        <v>s</v>
      </c>
      <c r="BZ6" s="10" t="str">
        <f t="shared" si="76"/>
        <v>d</v>
      </c>
      <c r="CA6" s="10" t="str">
        <f t="shared" ref="CA6:DP6" si="77">LEFT(TEXT(CA5,"jjj"),1)</f>
        <v>l</v>
      </c>
      <c r="CB6" s="10" t="str">
        <f t="shared" si="77"/>
        <v>m</v>
      </c>
      <c r="CC6" s="10" t="str">
        <f t="shared" si="77"/>
        <v>m</v>
      </c>
      <c r="CD6" s="10" t="str">
        <f t="shared" si="77"/>
        <v>j</v>
      </c>
      <c r="CE6" s="10" t="str">
        <f t="shared" si="77"/>
        <v>v</v>
      </c>
      <c r="CF6" s="10" t="str">
        <f t="shared" si="77"/>
        <v>s</v>
      </c>
      <c r="CG6" s="10" t="str">
        <f t="shared" si="77"/>
        <v>d</v>
      </c>
      <c r="CH6" s="10" t="str">
        <f t="shared" si="77"/>
        <v>l</v>
      </c>
      <c r="CI6" s="10" t="str">
        <f t="shared" si="77"/>
        <v>m</v>
      </c>
      <c r="CJ6" s="10" t="str">
        <f t="shared" si="77"/>
        <v>m</v>
      </c>
      <c r="CK6" s="10" t="str">
        <f t="shared" si="77"/>
        <v>j</v>
      </c>
      <c r="CL6" s="10" t="str">
        <f t="shared" si="77"/>
        <v>v</v>
      </c>
      <c r="CM6" s="10" t="str">
        <f t="shared" si="77"/>
        <v>s</v>
      </c>
      <c r="CN6" s="10" t="str">
        <f t="shared" si="77"/>
        <v>d</v>
      </c>
      <c r="CO6" s="10" t="str">
        <f t="shared" si="77"/>
        <v>l</v>
      </c>
      <c r="CP6" s="10" t="str">
        <f t="shared" si="77"/>
        <v>m</v>
      </c>
      <c r="CQ6" s="10" t="str">
        <f t="shared" si="77"/>
        <v>m</v>
      </c>
      <c r="CR6" s="10" t="str">
        <f t="shared" si="77"/>
        <v>j</v>
      </c>
      <c r="CS6" s="10" t="str">
        <f t="shared" si="77"/>
        <v>v</v>
      </c>
      <c r="CT6" s="10" t="str">
        <f t="shared" si="77"/>
        <v>s</v>
      </c>
      <c r="CU6" s="10" t="str">
        <f t="shared" si="77"/>
        <v>d</v>
      </c>
      <c r="CV6" s="10" t="str">
        <f t="shared" si="77"/>
        <v>l</v>
      </c>
      <c r="CW6" s="10" t="str">
        <f t="shared" si="77"/>
        <v>m</v>
      </c>
      <c r="CX6" s="10" t="str">
        <f t="shared" si="77"/>
        <v>m</v>
      </c>
      <c r="CY6" s="10" t="str">
        <f t="shared" si="77"/>
        <v>j</v>
      </c>
      <c r="CZ6" s="10" t="str">
        <f t="shared" si="77"/>
        <v>v</v>
      </c>
      <c r="DA6" s="10" t="str">
        <f t="shared" si="77"/>
        <v>s</v>
      </c>
      <c r="DB6" s="10" t="str">
        <f t="shared" si="77"/>
        <v>d</v>
      </c>
      <c r="DC6" s="10" t="str">
        <f t="shared" si="77"/>
        <v>l</v>
      </c>
      <c r="DD6" s="10" t="str">
        <f t="shared" si="77"/>
        <v>m</v>
      </c>
      <c r="DE6" s="10" t="str">
        <f t="shared" si="77"/>
        <v>m</v>
      </c>
      <c r="DF6" s="10" t="str">
        <f t="shared" si="77"/>
        <v>j</v>
      </c>
      <c r="DG6" s="10" t="str">
        <f t="shared" si="77"/>
        <v>v</v>
      </c>
      <c r="DH6" s="10" t="str">
        <f t="shared" si="77"/>
        <v>s</v>
      </c>
      <c r="DI6" s="10" t="str">
        <f t="shared" si="77"/>
        <v>d</v>
      </c>
      <c r="DJ6" s="10" t="str">
        <f t="shared" si="77"/>
        <v>l</v>
      </c>
      <c r="DK6" s="10" t="str">
        <f t="shared" si="77"/>
        <v>m</v>
      </c>
      <c r="DL6" s="10" t="str">
        <f t="shared" si="77"/>
        <v>m</v>
      </c>
      <c r="DM6" s="10" t="str">
        <f t="shared" si="77"/>
        <v>j</v>
      </c>
      <c r="DN6" s="10" t="str">
        <f t="shared" si="77"/>
        <v>v</v>
      </c>
      <c r="DO6" s="10" t="str">
        <f t="shared" si="77"/>
        <v>s</v>
      </c>
      <c r="DP6" s="10" t="str">
        <f t="shared" si="77"/>
        <v>d</v>
      </c>
      <c r="DQ6" s="10" t="str">
        <f t="shared" ref="DQ6:EK6" si="78">LEFT(TEXT(DQ5,"jjj"),1)</f>
        <v>l</v>
      </c>
      <c r="DR6" s="10" t="str">
        <f t="shared" si="78"/>
        <v>m</v>
      </c>
      <c r="DS6" s="10" t="str">
        <f t="shared" si="78"/>
        <v>m</v>
      </c>
      <c r="DT6" s="10" t="str">
        <f t="shared" si="78"/>
        <v>j</v>
      </c>
      <c r="DU6" s="10" t="str">
        <f t="shared" si="78"/>
        <v>v</v>
      </c>
      <c r="DV6" s="10" t="str">
        <f t="shared" si="78"/>
        <v>s</v>
      </c>
      <c r="DW6" s="10" t="str">
        <f t="shared" si="78"/>
        <v>d</v>
      </c>
      <c r="DX6" s="10" t="str">
        <f t="shared" si="78"/>
        <v>l</v>
      </c>
      <c r="DY6" s="10" t="str">
        <f t="shared" si="78"/>
        <v>m</v>
      </c>
      <c r="DZ6" s="10" t="str">
        <f t="shared" si="78"/>
        <v>m</v>
      </c>
      <c r="EA6" s="10" t="str">
        <f t="shared" si="78"/>
        <v>j</v>
      </c>
      <c r="EB6" s="10" t="str">
        <f t="shared" si="78"/>
        <v>v</v>
      </c>
      <c r="EC6" s="10" t="str">
        <f t="shared" si="78"/>
        <v>s</v>
      </c>
      <c r="ED6" s="10" t="str">
        <f t="shared" si="78"/>
        <v>d</v>
      </c>
      <c r="EE6" s="10" t="str">
        <f t="shared" si="78"/>
        <v>l</v>
      </c>
      <c r="EF6" s="10" t="str">
        <f t="shared" si="78"/>
        <v>m</v>
      </c>
      <c r="EG6" s="10" t="str">
        <f t="shared" si="78"/>
        <v>m</v>
      </c>
      <c r="EH6" s="10" t="str">
        <f t="shared" si="78"/>
        <v>j</v>
      </c>
      <c r="EI6" s="10" t="str">
        <f t="shared" si="78"/>
        <v>v</v>
      </c>
      <c r="EJ6" s="10" t="str">
        <f t="shared" si="78"/>
        <v>s</v>
      </c>
      <c r="EK6" s="10" t="str">
        <f t="shared" si="78"/>
        <v>d</v>
      </c>
    </row>
    <row r="7" spans="1:141" ht="30" hidden="1" customHeight="1" thickBot="1" x14ac:dyDescent="0.3">
      <c r="A7" s="22" t="s">
        <v>5</v>
      </c>
      <c r="C7" s="26"/>
      <c r="E7"/>
      <c r="H7" t="str">
        <f t="shared" ref="H7:H19" si="79">IF(OR(ISBLANK(_xlfn.SINGLE(début_tâche)),ISBLANK(_xlfn.SINGLE(fin_tâche))),"",_xlfn.SINGLE(fin_tâche)-_xlfn.SINGLE(début_tâche)+1)</f>
        <v/>
      </c>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row>
    <row r="8" spans="1:141" s="3" customFormat="1" ht="46.5" customHeight="1" thickBot="1" x14ac:dyDescent="0.3">
      <c r="A8" s="23" t="s">
        <v>6</v>
      </c>
      <c r="B8" s="52" t="s">
        <v>18</v>
      </c>
      <c r="C8" s="30"/>
      <c r="D8" s="14"/>
      <c r="E8" s="35"/>
      <c r="F8" s="36"/>
      <c r="G8" s="13"/>
      <c r="H8" s="13" t="str">
        <f t="shared" si="79"/>
        <v/>
      </c>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row>
    <row r="9" spans="1:141" s="3" customFormat="1" ht="47.25" customHeight="1" thickBot="1" x14ac:dyDescent="0.3">
      <c r="A9" s="23" t="s">
        <v>7</v>
      </c>
      <c r="B9" s="51" t="s">
        <v>27</v>
      </c>
      <c r="C9" s="31"/>
      <c r="D9" s="15">
        <v>1</v>
      </c>
      <c r="E9" s="37">
        <f>_xlfn.SINGLE(Début_Projet)</f>
        <v>43882</v>
      </c>
      <c r="F9" s="37">
        <f>E9+33</f>
        <v>43915</v>
      </c>
      <c r="G9" s="13"/>
      <c r="H9" s="13">
        <f t="shared" si="79"/>
        <v>34</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row>
    <row r="10" spans="1:141" s="3" customFormat="1" ht="63" customHeight="1" thickBot="1" x14ac:dyDescent="0.3">
      <c r="A10" s="23" t="s">
        <v>8</v>
      </c>
      <c r="B10" s="51" t="s">
        <v>20</v>
      </c>
      <c r="C10" s="31"/>
      <c r="D10" s="15">
        <v>1</v>
      </c>
      <c r="E10" s="37">
        <f>F9-2</f>
        <v>43913</v>
      </c>
      <c r="F10" s="37">
        <f>E10+11</f>
        <v>43924</v>
      </c>
      <c r="G10" s="13"/>
      <c r="H10" s="13">
        <f t="shared" si="79"/>
        <v>12</v>
      </c>
      <c r="I10" s="19"/>
      <c r="J10" s="19"/>
      <c r="K10" s="19"/>
      <c r="L10" s="19"/>
      <c r="M10" s="19"/>
      <c r="N10" s="19"/>
      <c r="O10" s="19"/>
      <c r="P10" s="19"/>
      <c r="Q10" s="19"/>
      <c r="R10" s="19"/>
      <c r="S10" s="19"/>
      <c r="T10" s="19"/>
      <c r="U10" s="20"/>
      <c r="V10" s="20"/>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row>
    <row r="11" spans="1:141" s="3" customFormat="1" ht="30" customHeight="1" thickBot="1" x14ac:dyDescent="0.3">
      <c r="A11" s="22"/>
      <c r="B11" s="51" t="s">
        <v>19</v>
      </c>
      <c r="C11" s="31"/>
      <c r="D11" s="15">
        <v>1</v>
      </c>
      <c r="E11" s="37">
        <f>43894</f>
        <v>43894</v>
      </c>
      <c r="F11" s="37">
        <f>E11+19</f>
        <v>43913</v>
      </c>
      <c r="G11" s="13"/>
      <c r="H11" s="13">
        <f t="shared" si="79"/>
        <v>20</v>
      </c>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row>
    <row r="12" spans="1:141" s="3" customFormat="1" ht="54.75" customHeight="1" thickBot="1" x14ac:dyDescent="0.3">
      <c r="A12" s="22"/>
      <c r="B12" s="51" t="s">
        <v>21</v>
      </c>
      <c r="C12" s="31"/>
      <c r="D12" s="15">
        <v>1</v>
      </c>
      <c r="E12" s="37">
        <f>F10</f>
        <v>43924</v>
      </c>
      <c r="F12" s="37">
        <f>E12+7</f>
        <v>43931</v>
      </c>
      <c r="G12" s="13"/>
      <c r="H12" s="13">
        <f t="shared" si="79"/>
        <v>8</v>
      </c>
      <c r="I12" s="19"/>
      <c r="J12" s="19"/>
      <c r="K12" s="19"/>
      <c r="L12" s="19"/>
      <c r="M12" s="19"/>
      <c r="N12" s="19"/>
      <c r="O12" s="19"/>
      <c r="P12" s="19"/>
      <c r="Q12" s="19"/>
      <c r="R12" s="19"/>
      <c r="S12" s="19"/>
      <c r="T12" s="19"/>
      <c r="U12" s="19"/>
      <c r="V12" s="19"/>
      <c r="W12" s="19"/>
      <c r="X12" s="19"/>
      <c r="Y12" s="20"/>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row>
    <row r="13" spans="1:141" s="3" customFormat="1" ht="46.5" customHeight="1" thickBot="1" x14ac:dyDescent="0.3">
      <c r="A13" s="22"/>
      <c r="B13" s="51" t="s">
        <v>22</v>
      </c>
      <c r="C13" s="31"/>
      <c r="D13" s="15">
        <v>1</v>
      </c>
      <c r="E13" s="37">
        <f>F12</f>
        <v>43931</v>
      </c>
      <c r="F13" s="37">
        <f>E13+5</f>
        <v>43936</v>
      </c>
      <c r="G13" s="13"/>
      <c r="H13" s="13">
        <f t="shared" si="79"/>
        <v>6</v>
      </c>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row>
    <row r="14" spans="1:141" s="3" customFormat="1" ht="30" customHeight="1" thickBot="1" x14ac:dyDescent="0.3">
      <c r="A14" s="23" t="s">
        <v>9</v>
      </c>
      <c r="B14" s="16" t="s">
        <v>23</v>
      </c>
      <c r="C14" s="32"/>
      <c r="D14" s="17"/>
      <c r="E14" s="38"/>
      <c r="F14" s="39"/>
      <c r="G14" s="13"/>
      <c r="H14" s="13" t="str">
        <f t="shared" si="79"/>
        <v/>
      </c>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row>
    <row r="15" spans="1:141" s="3" customFormat="1" ht="30" customHeight="1" thickBot="1" x14ac:dyDescent="0.3">
      <c r="A15" s="23"/>
      <c r="B15" s="53" t="s">
        <v>24</v>
      </c>
      <c r="C15" s="33"/>
      <c r="D15" s="18">
        <v>1</v>
      </c>
      <c r="E15" s="40">
        <f>E13+1</f>
        <v>43932</v>
      </c>
      <c r="F15" s="40">
        <f>E15+15</f>
        <v>43947</v>
      </c>
      <c r="G15" s="13"/>
      <c r="H15" s="13">
        <f t="shared" si="79"/>
        <v>16</v>
      </c>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row>
    <row r="16" spans="1:141" s="3" customFormat="1" ht="30" customHeight="1" thickBot="1" x14ac:dyDescent="0.3">
      <c r="A16" s="22"/>
      <c r="B16" s="34" t="s">
        <v>25</v>
      </c>
      <c r="C16" s="33"/>
      <c r="D16" s="18">
        <v>1</v>
      </c>
      <c r="E16" s="40">
        <f>F15-2</f>
        <v>43945</v>
      </c>
      <c r="F16" s="40">
        <f>E16+3</f>
        <v>43948</v>
      </c>
      <c r="G16" s="13"/>
      <c r="H16" s="13">
        <f t="shared" si="79"/>
        <v>4</v>
      </c>
      <c r="I16" s="19"/>
      <c r="J16" s="19"/>
      <c r="K16" s="19"/>
      <c r="L16" s="19"/>
      <c r="M16" s="19"/>
      <c r="N16" s="19"/>
      <c r="O16" s="19"/>
      <c r="P16" s="19"/>
      <c r="Q16" s="19"/>
      <c r="R16" s="19"/>
      <c r="S16" s="19"/>
      <c r="T16" s="19"/>
      <c r="U16" s="20"/>
      <c r="V16" s="20"/>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row>
    <row r="17" spans="1:141" s="3" customFormat="1" ht="30" customHeight="1" thickBot="1" x14ac:dyDescent="0.3">
      <c r="A17" s="22"/>
      <c r="B17" s="53" t="s">
        <v>26</v>
      </c>
      <c r="C17" s="33"/>
      <c r="D17" s="18">
        <v>1</v>
      </c>
      <c r="E17" s="40">
        <f>F16</f>
        <v>43948</v>
      </c>
      <c r="F17" s="40">
        <f>E17+17</f>
        <v>43965</v>
      </c>
      <c r="G17" s="13"/>
      <c r="H17" s="13">
        <f t="shared" si="79"/>
        <v>18</v>
      </c>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row>
    <row r="18" spans="1:141" s="3" customFormat="1" ht="30" customHeight="1" thickBot="1" x14ac:dyDescent="0.3">
      <c r="A18" s="22"/>
      <c r="B18" s="53" t="s">
        <v>32</v>
      </c>
      <c r="C18" s="33"/>
      <c r="D18" s="18">
        <v>0.8</v>
      </c>
      <c r="E18" s="40">
        <f>E17+3</f>
        <v>43951</v>
      </c>
      <c r="F18" s="40">
        <f>E18+16</f>
        <v>43967</v>
      </c>
      <c r="G18" s="13"/>
      <c r="H18" s="13">
        <f t="shared" si="79"/>
        <v>17</v>
      </c>
      <c r="I18" s="19"/>
      <c r="J18" s="19"/>
      <c r="K18" s="19"/>
      <c r="L18" s="19"/>
      <c r="M18" s="19"/>
      <c r="N18" s="19"/>
      <c r="O18" s="19"/>
      <c r="P18" s="19"/>
      <c r="Q18" s="19"/>
      <c r="R18" s="19"/>
      <c r="S18" s="19"/>
      <c r="T18" s="19"/>
      <c r="U18" s="19"/>
      <c r="V18" s="19"/>
      <c r="W18" s="19"/>
      <c r="X18" s="19"/>
      <c r="Y18" s="20"/>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row>
    <row r="19" spans="1:141" s="3" customFormat="1" ht="30" customHeight="1" thickBot="1" x14ac:dyDescent="0.3">
      <c r="A19" s="22"/>
      <c r="B19" s="53" t="s">
        <v>33</v>
      </c>
      <c r="C19" s="33"/>
      <c r="D19" s="18">
        <v>0.7</v>
      </c>
      <c r="E19" s="40">
        <f>E18+1</f>
        <v>43952</v>
      </c>
      <c r="F19" s="40">
        <f>E19+16</f>
        <v>43968</v>
      </c>
      <c r="G19" s="13"/>
      <c r="H19" s="13">
        <f t="shared" si="79"/>
        <v>17</v>
      </c>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row>
    <row r="20" spans="1:141" ht="30" customHeight="1" x14ac:dyDescent="0.25">
      <c r="G20" s="6"/>
    </row>
    <row r="21" spans="1:141" ht="30" customHeight="1" x14ac:dyDescent="0.25">
      <c r="C21" s="11"/>
      <c r="F21" s="24"/>
    </row>
    <row r="22" spans="1:141" ht="30" customHeight="1" x14ac:dyDescent="0.25">
      <c r="C22" s="12"/>
    </row>
  </sheetData>
  <mergeCells count="23">
    <mergeCell ref="EE4:EK4"/>
    <mergeCell ref="CV4:DB4"/>
    <mergeCell ref="DC4:DI4"/>
    <mergeCell ref="DJ4:DP4"/>
    <mergeCell ref="DQ4:DW4"/>
    <mergeCell ref="DX4:ED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1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EK19">
    <cfRule type="expression" dxfId="0" priority="33">
      <formula>AND(TODAY()&gt;=I$5,TODAY()&lt;J$5)</formula>
    </cfRule>
  </conditionalFormatting>
  <conditionalFormatting sqref="I7:EK19">
    <cfRule type="expression" dxfId="2" priority="27">
      <formula>AND(début_tâche&lt;=I$5,ROUNDDOWN((fin_tâche-début_tâche+1)*avancement_tâche,0)+début_tâche-1&gt;=I$5)</formula>
    </cfRule>
    <cfRule type="expression" dxfId="1"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2020-05-14T07:28:33Z</dcterms:modified>
</cp:coreProperties>
</file>