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0 12pm\Excel\"/>
    </mc:Choice>
  </mc:AlternateContent>
  <bookViews>
    <workbookView xWindow="-105" yWindow="-105" windowWidth="19425" windowHeight="11505"/>
  </bookViews>
  <sheets>
    <sheet name="PO Detail" sheetId="2" r:id="rId1"/>
  </sheets>
  <definedNames>
    <definedName name="_xlnm._FilterDatabase" localSheetId="0" hidden="1">'PO Detail'!$AD$4:$AI$4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" i="2" l="1"/>
  <c r="AJ17" i="2"/>
  <c r="AJ7" i="2"/>
  <c r="AJ8" i="2"/>
  <c r="AJ9" i="2"/>
  <c r="AJ10" i="2"/>
  <c r="AJ11" i="2"/>
  <c r="AJ12" i="2"/>
  <c r="AJ13" i="2"/>
  <c r="AJ6" i="2"/>
  <c r="AI18" i="2"/>
  <c r="AH16" i="2"/>
  <c r="AI7" i="2"/>
  <c r="AI8" i="2"/>
  <c r="AI9" i="2"/>
  <c r="AI12" i="2"/>
  <c r="AI6" i="2"/>
  <c r="AG15" i="2"/>
</calcChain>
</file>

<file path=xl/sharedStrings.xml><?xml version="1.0" encoding="utf-8"?>
<sst xmlns="http://schemas.openxmlformats.org/spreadsheetml/2006/main" count="225" uniqueCount="76">
  <si>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</si>
  <si>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</si>
  <si>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</si>
  <si>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</si>
  <si>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</si>
  <si>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</si>
  <si>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</si>
  <si>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</si>
  <si>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</si>
  <si>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</si>
  <si>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</si>
  <si>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</si>
  <si>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</si>
  <si>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</si>
  <si>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</si>
  <si>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</si>
  <si>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</si>
  <si>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</si>
  <si>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</si>
  <si>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</si>
  <si>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</si>
  <si>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</si>
  <si>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</si>
  <si>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</si>
  <si>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</si>
  <si>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</si>
  <si>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</si>
  <si>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Description</t>
  </si>
  <si>
    <t>Total Work order</t>
  </si>
  <si>
    <t>Total Work order outstanding billed &amp; unbilled</t>
  </si>
  <si>
    <t>Charan Electrical Enterprise Inc</t>
  </si>
  <si>
    <t>9-11 40th Avenue</t>
  </si>
  <si>
    <t>LIC</t>
  </si>
  <si>
    <t>NY</t>
  </si>
  <si>
    <t>Custodian</t>
  </si>
  <si>
    <t>DSF</t>
  </si>
  <si>
    <t>44-36 Vernon Boulevard</t>
  </si>
  <si>
    <t>Each</t>
  </si>
  <si>
    <t>Mark Harri</t>
  </si>
  <si>
    <t>718-610-3154</t>
  </si>
  <si>
    <t>Queens</t>
  </si>
  <si>
    <t>(Q455) NEWTOWN HS - Q</t>
  </si>
  <si>
    <t>48-01 90 STREET QUEENS, NY 11373</t>
  </si>
  <si>
    <t>48-01 90 STREET</t>
  </si>
  <si>
    <t>Thomas Giardina</t>
  </si>
  <si>
    <t>718-595-8400</t>
  </si>
  <si>
    <t>Q455 : QC23 OEM Quick Connect Installation</t>
  </si>
  <si>
    <t>Q455</t>
  </si>
  <si>
    <t>133398</t>
  </si>
  <si>
    <t>23.Q455.007.0 -01 General Requirement</t>
  </si>
  <si>
    <t>23.Q455.007.0 -02 Site Work</t>
  </si>
  <si>
    <t>23.Q455.007.0 -03 Concrete</t>
  </si>
  <si>
    <t>23.Q455.007.0 -07 Thermal &amp; Moisture Protection</t>
  </si>
  <si>
    <t>23.Q455.007.0 -09 Finishes</t>
  </si>
  <si>
    <t>23.Q455.007.0 -11 Equipment</t>
  </si>
  <si>
    <t>23.Q455.007.0 -13 Special Construction</t>
  </si>
  <si>
    <t>23.Q455.007.0 -16 Electrical</t>
  </si>
  <si>
    <t>Work Completed Full Payment Requested</t>
  </si>
  <si>
    <t>Work in Progress Partial Payment Requested</t>
  </si>
  <si>
    <t xml:space="preserve">Amount Previously Certified </t>
  </si>
  <si>
    <t>Remaining Unbilled</t>
  </si>
  <si>
    <t>Remainin Unbilled</t>
  </si>
  <si>
    <t xml:space="preserve">Full Amount of this Purchase Order </t>
  </si>
  <si>
    <t>Work in Progress - No Payment at this Time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</si>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</sst>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C4144"/>
      <name val="Tahoma"/>
      <family val="2"/>
    </font>
    <font>
      <sz val="8"/>
      <color indexed="8"/>
      <name val="Tahoma"/>
      <family val="2"/>
    </font>
    <font>
      <b/>
      <sz val="8"/>
      <color rgb="FF3C4144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1" applyFont="1"/>
    <xf numFmtId="0" fontId="3" fillId="0" borderId="1" xfId="1" applyFont="1" applyBorder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43" fontId="3" fillId="0" borderId="10" xfId="2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1" fontId="4" fillId="0" borderId="0" xfId="1" applyNumberFormat="1" applyFont="1" applyAlignment="1">
      <alignment horizontal="center" vertical="center" shrinkToFit="1"/>
    </xf>
    <xf numFmtId="164" fontId="5" fillId="0" borderId="0" xfId="2" applyNumberFormat="1" applyFont="1" applyBorder="1" applyAlignment="1">
      <alignment horizontal="center" vertical="center" shrinkToFit="1"/>
    </xf>
    <xf numFmtId="44" fontId="3" fillId="0" borderId="8" xfId="2" applyNumberFormat="1" applyFont="1" applyBorder="1" applyAlignment="1">
      <alignment horizontal="center" vertical="center"/>
    </xf>
    <xf numFmtId="14" fontId="2" fillId="0" borderId="6" xfId="1" applyNumberFormat="1" applyFont="1" applyBorder="1" applyAlignment="1">
      <alignment horizontal="center" vertical="center"/>
    </xf>
    <xf numFmtId="1" fontId="4" fillId="0" borderId="6" xfId="1" applyNumberFormat="1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2" fillId="7" borderId="14" xfId="1" applyFont="1" applyFill="1" applyBorder="1"/>
    <xf numFmtId="0" fontId="2" fillId="7" borderId="15" xfId="1" applyFont="1" applyFill="1" applyBorder="1" applyAlignment="1">
      <alignment horizontal="center" vertical="center"/>
    </xf>
    <xf numFmtId="0" fontId="2" fillId="7" borderId="15" xfId="1" applyFont="1" applyFill="1" applyBorder="1" applyAlignment="1">
      <alignment horizontal="center" vertical="center" wrapText="1"/>
    </xf>
    <xf numFmtId="1" fontId="4" fillId="7" borderId="15" xfId="1" applyNumberFormat="1" applyFont="1" applyFill="1" applyBorder="1" applyAlignment="1">
      <alignment horizontal="center" vertical="center" wrapText="1" shrinkToFit="1"/>
    </xf>
    <xf numFmtId="164" fontId="5" fillId="7" borderId="15" xfId="2" applyNumberFormat="1" applyFont="1" applyFill="1" applyBorder="1" applyAlignment="1">
      <alignment horizontal="center" vertical="center" wrapText="1" shrinkToFit="1"/>
    </xf>
    <xf numFmtId="7" fontId="3" fillId="7" borderId="15" xfId="2" applyNumberFormat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14" fontId="2" fillId="0" borderId="18" xfId="1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" fontId="4" fillId="0" borderId="18" xfId="1" applyNumberFormat="1" applyFont="1" applyBorder="1" applyAlignment="1">
      <alignment horizontal="center" vertical="center" shrinkToFit="1"/>
    </xf>
    <xf numFmtId="0" fontId="2" fillId="0" borderId="20" xfId="1" applyFont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7" borderId="26" xfId="1" applyFont="1" applyFill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7" borderId="16" xfId="1" applyFont="1" applyFill="1" applyBorder="1" applyAlignment="1">
      <alignment horizontal="center" vertical="center"/>
    </xf>
    <xf numFmtId="0" fontId="3" fillId="2" borderId="2" xfId="1" applyFont="1" applyFill="1" applyBorder="1"/>
    <xf numFmtId="0" fontId="11" fillId="2" borderId="27" xfId="0" applyFont="1" applyFill="1" applyBorder="1"/>
    <xf numFmtId="164" fontId="5" fillId="0" borderId="7" xfId="2" applyNumberFormat="1" applyFont="1" applyBorder="1" applyAlignment="1">
      <alignment horizontal="center" vertical="center" shrinkToFit="1"/>
    </xf>
    <xf numFmtId="164" fontId="5" fillId="0" borderId="28" xfId="2" applyNumberFormat="1" applyFont="1" applyBorder="1" applyAlignment="1">
      <alignment horizontal="center" vertical="center" shrinkToFit="1"/>
    </xf>
    <xf numFmtId="0" fontId="3" fillId="0" borderId="28" xfId="0" applyFont="1" applyBorder="1" applyAlignment="1">
      <alignment horizontal="center" vertical="center" wrapText="1"/>
    </xf>
    <xf numFmtId="164" fontId="5" fillId="0" borderId="31" xfId="2" applyNumberFormat="1" applyFont="1" applyBorder="1" applyAlignment="1">
      <alignment horizontal="center" vertical="center" shrinkToFit="1"/>
    </xf>
    <xf numFmtId="44" fontId="3" fillId="8" borderId="10" xfId="2" applyNumberFormat="1" applyFont="1" applyFill="1" applyBorder="1" applyAlignment="1">
      <alignment horizontal="center" vertical="center"/>
    </xf>
    <xf numFmtId="164" fontId="5" fillId="0" borderId="22" xfId="3" applyNumberFormat="1" applyFont="1" applyBorder="1" applyAlignment="1">
      <alignment horizontal="center" vertical="center" shrinkToFit="1"/>
    </xf>
    <xf numFmtId="164" fontId="5" fillId="0" borderId="23" xfId="3" applyNumberFormat="1" applyFont="1" applyBorder="1" applyAlignment="1">
      <alignment horizontal="center" vertical="center" shrinkToFit="1"/>
    </xf>
    <xf numFmtId="164" fontId="5" fillId="0" borderId="18" xfId="3" applyNumberFormat="1" applyFont="1" applyBorder="1" applyAlignment="1">
      <alignment horizontal="center" vertical="center" shrinkToFit="1"/>
    </xf>
    <xf numFmtId="164" fontId="5" fillId="0" borderId="19" xfId="3" applyNumberFormat="1" applyFont="1" applyBorder="1" applyAlignment="1">
      <alignment horizontal="center" vertical="center" shrinkToFit="1"/>
    </xf>
    <xf numFmtId="164" fontId="5" fillId="0" borderId="6" xfId="3" applyNumberFormat="1" applyFont="1" applyBorder="1" applyAlignment="1">
      <alignment horizontal="center" vertical="center" shrinkToFit="1"/>
    </xf>
    <xf numFmtId="164" fontId="5" fillId="0" borderId="21" xfId="3" applyNumberFormat="1" applyFont="1" applyBorder="1" applyAlignment="1">
      <alignment horizontal="center" vertical="center" shrinkToFit="1"/>
    </xf>
    <xf numFmtId="164" fontId="3" fillId="0" borderId="6" xfId="3" applyNumberFormat="1" applyFont="1" applyBorder="1" applyAlignment="1">
      <alignment horizontal="center" vertical="center" wrapText="1"/>
    </xf>
    <xf numFmtId="164" fontId="5" fillId="0" borderId="29" xfId="3" applyNumberFormat="1" applyFont="1" applyBorder="1" applyAlignment="1">
      <alignment horizontal="center" vertical="center" shrinkToFit="1"/>
    </xf>
    <xf numFmtId="164" fontId="5" fillId="0" borderId="30" xfId="3" applyNumberFormat="1" applyFont="1" applyBorder="1" applyAlignment="1">
      <alignment horizontal="center" vertical="center" shrinkToFit="1"/>
    </xf>
    <xf numFmtId="164" fontId="3" fillId="0" borderId="30" xfId="3" applyNumberFormat="1" applyFont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center" vertical="center"/>
    </xf>
    <xf numFmtId="43" fontId="3" fillId="2" borderId="3" xfId="2" applyFont="1" applyFill="1" applyBorder="1" applyAlignment="1">
      <alignment horizontal="center" vertical="center"/>
    </xf>
    <xf numFmtId="43" fontId="3" fillId="2" borderId="4" xfId="2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2" fillId="7" borderId="26" xfId="1" applyFont="1" applyFill="1" applyBorder="1" applyAlignment="1">
      <alignment horizontal="center" vertical="center" wrapText="1"/>
    </xf>
    <xf numFmtId="0" fontId="2" fillId="7" borderId="8" xfId="1" applyFont="1" applyFill="1" applyBorder="1" applyAlignment="1">
      <alignment horizontal="left" wrapText="1"/>
    </xf>
    <xf numFmtId="7" fontId="3" fillId="7" borderId="16" xfId="2" applyNumberFormat="1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2" borderId="11" xfId="0" applyFont="1" applyFill="1" applyBorder="1"/>
    <xf numFmtId="0" fontId="2" fillId="0" borderId="24" xfId="1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2" fillId="0" borderId="25" xfId="1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vertical="center" wrapText="1"/>
    </xf>
    <xf numFmtId="43" fontId="3" fillId="0" borderId="6" xfId="2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4">
    <cellStyle name="Comma 2" xfId="2"/>
    <cellStyle name="Currency" xfId="3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9"/>
  <sheetViews>
    <sheetView tabSelected="1" topLeftCell="G4" zoomScale="120" zoomScaleNormal="120" workbookViewId="0">
      <selection activeCell="G9" sqref="G9"/>
    </sheetView>
  </sheetViews>
  <sheetFormatPr defaultColWidth="9.140625" defaultRowHeight="10.5" x14ac:dyDescent="0.15"/>
  <cols>
    <col min="1" max="1" width="3.42578125" style="1" customWidth="1"/>
    <col min="2" max="2" width="39.85546875" style="1" customWidth="1"/>
    <col min="3" max="3" width="14.7109375" style="5" customWidth="1"/>
    <col min="4" max="5" width="9.140625" style="5"/>
    <col min="6" max="6" width="12" style="5" customWidth="1"/>
    <col min="7" max="8" width="14.7109375" style="5" customWidth="1"/>
    <col min="9" max="9" width="29.42578125" style="5" customWidth="1"/>
    <col min="10" max="10" width="24.140625" style="5" customWidth="1"/>
    <col min="11" max="11" width="23.28515625" style="5" customWidth="1"/>
    <col min="12" max="14" width="9.140625" style="5"/>
    <col min="15" max="15" width="24.140625" style="5" customWidth="1"/>
    <col min="16" max="16" width="24.7109375" style="5" bestFit="1" customWidth="1"/>
    <col min="17" max="19" width="9.140625" style="5"/>
    <col min="20" max="20" width="23.42578125" style="5" bestFit="1" customWidth="1"/>
    <col min="21" max="21" width="19.7109375" style="5" bestFit="1" customWidth="1"/>
    <col min="22" max="22" width="15.42578125" style="5" customWidth="1"/>
    <col min="23" max="23" width="9.140625" style="5"/>
    <col min="24" max="24" width="17.8554687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3.42578125" style="5" bestFit="1" customWidth="1"/>
    <col min="29" max="29" width="16.7109375" style="5" bestFit="1" customWidth="1"/>
    <col min="30" max="30" width="33" style="9" customWidth="1"/>
    <col min="31" max="31" width="7.140625" style="5" bestFit="1" customWidth="1"/>
    <col min="32" max="32" width="3.85546875" style="5" bestFit="1" customWidth="1"/>
    <col min="33" max="33" width="9.85546875" style="7" bestFit="1" customWidth="1"/>
    <col min="34" max="34" width="8.42578125" style="7" hidden="1" customWidth="1"/>
    <col min="35" max="35" width="11.28515625" style="7" bestFit="1" customWidth="1"/>
    <col min="36" max="36" width="9.85546875" style="7" bestFit="1" customWidth="1"/>
    <col min="37" max="37" width="29.85546875" style="5" bestFit="1" customWidth="1"/>
    <col min="38" max="16384" width="9.140625" style="1"/>
  </cols>
  <sheetData>
    <row r="1" spans="2:37" x14ac:dyDescent="0.15">
      <c r="B1" s="43" t="s">
        <v>19</v>
      </c>
    </row>
    <row r="2" spans="2:37" x14ac:dyDescent="0.15">
      <c r="B2" s="70" t="s">
        <v>41</v>
      </c>
    </row>
    <row r="3" spans="2:37" ht="11.25" thickBot="1" x14ac:dyDescent="0.2">
      <c r="B3" s="44" t="s">
        <v>42</v>
      </c>
    </row>
    <row r="4" spans="2:37" s="4" customFormat="1" ht="13.5" customHeight="1" thickBot="1" x14ac:dyDescent="0.2">
      <c r="B4" s="80" t="s">
        <v>0</v>
      </c>
      <c r="C4" s="81"/>
      <c r="D4" s="81"/>
      <c r="E4" s="82"/>
      <c r="F4" s="85" t="s">
        <v>75</v>
      </c>
      <c r="G4" s="86"/>
      <c r="H4" s="86"/>
      <c r="I4" s="86"/>
      <c r="J4" s="86"/>
      <c r="K4" s="86"/>
      <c r="L4" s="86"/>
      <c r="M4" s="86"/>
      <c r="N4" s="87"/>
      <c r="O4" s="85" t="s">
        <v>1</v>
      </c>
      <c r="P4" s="86"/>
      <c r="Q4" s="86"/>
      <c r="R4" s="86"/>
      <c r="S4" s="86"/>
      <c r="T4" s="86"/>
      <c r="U4" s="86"/>
      <c r="V4" s="87"/>
      <c r="W4" s="88" t="s">
        <v>2</v>
      </c>
      <c r="X4" s="89"/>
      <c r="Y4" s="89"/>
      <c r="Z4" s="89"/>
      <c r="AA4" s="89"/>
      <c r="AB4" s="89"/>
      <c r="AC4" s="90"/>
      <c r="AD4" s="91" t="s">
        <v>3</v>
      </c>
      <c r="AE4" s="92"/>
      <c r="AF4" s="92"/>
      <c r="AG4" s="92"/>
      <c r="AH4" s="92"/>
      <c r="AI4" s="93"/>
      <c r="AJ4" s="69"/>
      <c r="AK4" s="83" t="s">
        <v>4</v>
      </c>
    </row>
    <row r="5" spans="2:37" s="4" customFormat="1" ht="27.75" thickBot="1" x14ac:dyDescent="0.2">
      <c r="B5" s="75" t="s">
        <v>5</v>
      </c>
      <c r="C5" s="76" t="s">
        <v>6</v>
      </c>
      <c r="D5" s="76" t="s">
        <v>7</v>
      </c>
      <c r="E5" s="76" t="s">
        <v>8</v>
      </c>
      <c r="F5" s="76" t="s">
        <v>9</v>
      </c>
      <c r="G5" s="76" t="s">
        <v>10</v>
      </c>
      <c r="H5" s="76" t="s">
        <v>11</v>
      </c>
      <c r="I5" s="76" t="s">
        <v>12</v>
      </c>
      <c r="J5" s="76" t="s">
        <v>13</v>
      </c>
      <c r="K5" s="76" t="s">
        <v>14</v>
      </c>
      <c r="L5" s="76" t="s">
        <v>64</v>
      </c>
      <c r="M5" s="76" t="s">
        <v>65</v>
      </c>
      <c r="N5" s="76" t="s">
        <v>66</v>
      </c>
      <c r="O5" s="76" t="s">
        <v>15</v>
      </c>
      <c r="P5" s="76" t="s">
        <v>67</v>
      </c>
      <c r="Q5" s="76" t="s">
        <v>68</v>
      </c>
      <c r="R5" s="76" t="s">
        <v>69</v>
      </c>
      <c r="S5" s="76" t="s">
        <v>70</v>
      </c>
      <c r="T5" s="76" t="s">
        <v>20</v>
      </c>
      <c r="U5" s="76" t="s">
        <v>21</v>
      </c>
      <c r="V5" s="76" t="s">
        <v>16</v>
      </c>
      <c r="W5" s="76" t="s">
        <v>17</v>
      </c>
      <c r="X5" s="76" t="s">
        <v>71</v>
      </c>
      <c r="Y5" s="76" t="s">
        <v>72</v>
      </c>
      <c r="Z5" s="76" t="s">
        <v>73</v>
      </c>
      <c r="AA5" s="76" t="s">
        <v>74</v>
      </c>
      <c r="AB5" s="77" t="s">
        <v>22</v>
      </c>
      <c r="AC5" s="77" t="s">
        <v>23</v>
      </c>
      <c r="AD5" s="78" t="s">
        <v>27</v>
      </c>
      <c r="AE5" s="76" t="s">
        <v>24</v>
      </c>
      <c r="AF5" s="76" t="s">
        <v>25</v>
      </c>
      <c r="AG5" s="79" t="s">
        <v>26</v>
      </c>
      <c r="AH5" s="79" t="s">
        <v>18</v>
      </c>
      <c r="AI5" s="13" t="s">
        <v>18</v>
      </c>
      <c r="AJ5" s="47" t="s">
        <v>60</v>
      </c>
      <c r="AK5" s="84"/>
    </row>
    <row r="6" spans="2:37" s="4" customFormat="1" x14ac:dyDescent="0.15">
      <c r="B6" s="28" t="s">
        <v>46</v>
      </c>
      <c r="C6" s="29"/>
      <c r="D6" s="30" t="s">
        <v>48</v>
      </c>
      <c r="E6" s="40"/>
      <c r="F6" s="37">
        <v>113412117</v>
      </c>
      <c r="G6" s="29"/>
      <c r="H6" s="29">
        <v>11003</v>
      </c>
      <c r="I6" s="31">
        <v>45657</v>
      </c>
      <c r="J6" s="29" t="s">
        <v>30</v>
      </c>
      <c r="K6" s="29" t="s">
        <v>31</v>
      </c>
      <c r="L6" s="29" t="s">
        <v>32</v>
      </c>
      <c r="M6" s="29" t="s">
        <v>33</v>
      </c>
      <c r="N6" s="40">
        <v>11101</v>
      </c>
      <c r="O6" s="37" t="s">
        <v>47</v>
      </c>
      <c r="P6" s="32" t="s">
        <v>43</v>
      </c>
      <c r="Q6" s="29" t="s">
        <v>40</v>
      </c>
      <c r="R6" s="29" t="s">
        <v>33</v>
      </c>
      <c r="S6" s="29">
        <v>11373</v>
      </c>
      <c r="T6" s="32" t="s">
        <v>44</v>
      </c>
      <c r="U6" s="32" t="s">
        <v>45</v>
      </c>
      <c r="V6" s="40" t="s">
        <v>34</v>
      </c>
      <c r="W6" s="37" t="s">
        <v>35</v>
      </c>
      <c r="X6" s="29" t="s">
        <v>36</v>
      </c>
      <c r="Y6" s="29" t="s">
        <v>32</v>
      </c>
      <c r="Z6" s="29" t="s">
        <v>33</v>
      </c>
      <c r="AA6" s="29">
        <v>11101</v>
      </c>
      <c r="AB6" s="32" t="s">
        <v>38</v>
      </c>
      <c r="AC6" s="64" t="s">
        <v>39</v>
      </c>
      <c r="AD6" s="71" t="s">
        <v>49</v>
      </c>
      <c r="AE6" s="33">
        <v>1</v>
      </c>
      <c r="AF6" s="29" t="s">
        <v>37</v>
      </c>
      <c r="AG6" s="52">
        <v>50370.99</v>
      </c>
      <c r="AH6" s="57">
        <v>0</v>
      </c>
      <c r="AI6" s="53">
        <f>AG6</f>
        <v>50370.99</v>
      </c>
      <c r="AJ6" s="50">
        <f>$AG6-$AI6</f>
        <v>0</v>
      </c>
      <c r="AK6" s="35" t="s">
        <v>57</v>
      </c>
    </row>
    <row r="7" spans="2:37" s="4" customFormat="1" x14ac:dyDescent="0.15">
      <c r="B7" s="34" t="s">
        <v>46</v>
      </c>
      <c r="C7" s="8"/>
      <c r="D7" s="20" t="s">
        <v>48</v>
      </c>
      <c r="E7" s="41"/>
      <c r="F7" s="38">
        <v>113412117</v>
      </c>
      <c r="G7" s="8"/>
      <c r="H7" s="8">
        <v>11003</v>
      </c>
      <c r="I7" s="18">
        <v>45657</v>
      </c>
      <c r="J7" s="8" t="s">
        <v>30</v>
      </c>
      <c r="K7" s="8" t="s">
        <v>31</v>
      </c>
      <c r="L7" s="8" t="s">
        <v>32</v>
      </c>
      <c r="M7" s="8" t="s">
        <v>33</v>
      </c>
      <c r="N7" s="41">
        <v>11101</v>
      </c>
      <c r="O7" s="38" t="s">
        <v>47</v>
      </c>
      <c r="P7" s="21" t="s">
        <v>43</v>
      </c>
      <c r="Q7" s="8" t="s">
        <v>40</v>
      </c>
      <c r="R7" s="8" t="s">
        <v>33</v>
      </c>
      <c r="S7" s="8">
        <v>11373</v>
      </c>
      <c r="T7" s="21" t="s">
        <v>44</v>
      </c>
      <c r="U7" s="21" t="s">
        <v>45</v>
      </c>
      <c r="V7" s="41" t="s">
        <v>34</v>
      </c>
      <c r="W7" s="38" t="s">
        <v>35</v>
      </c>
      <c r="X7" s="8" t="s">
        <v>36</v>
      </c>
      <c r="Y7" s="8" t="s">
        <v>32</v>
      </c>
      <c r="Z7" s="8" t="s">
        <v>33</v>
      </c>
      <c r="AA7" s="8">
        <v>11101</v>
      </c>
      <c r="AB7" s="21" t="s">
        <v>38</v>
      </c>
      <c r="AC7" s="65" t="s">
        <v>39</v>
      </c>
      <c r="AD7" s="72" t="s">
        <v>50</v>
      </c>
      <c r="AE7" s="19">
        <v>1</v>
      </c>
      <c r="AF7" s="8" t="s">
        <v>37</v>
      </c>
      <c r="AG7" s="54">
        <v>2122.9</v>
      </c>
      <c r="AH7" s="58">
        <v>0</v>
      </c>
      <c r="AI7" s="55">
        <f t="shared" ref="AI7:AI12" si="0">AG7</f>
        <v>2122.9</v>
      </c>
      <c r="AJ7" s="51">
        <f t="shared" ref="AJ7:AJ13" si="1">$AG7-$AI7</f>
        <v>0</v>
      </c>
      <c r="AK7" s="36" t="s">
        <v>57</v>
      </c>
    </row>
    <row r="8" spans="2:37" s="4" customFormat="1" x14ac:dyDescent="0.15">
      <c r="B8" s="34" t="s">
        <v>46</v>
      </c>
      <c r="C8" s="8"/>
      <c r="D8" s="20" t="s">
        <v>48</v>
      </c>
      <c r="E8" s="41"/>
      <c r="F8" s="38">
        <v>113412117</v>
      </c>
      <c r="G8" s="8"/>
      <c r="H8" s="8">
        <v>11003</v>
      </c>
      <c r="I8" s="18">
        <v>45657</v>
      </c>
      <c r="J8" s="8" t="s">
        <v>30</v>
      </c>
      <c r="K8" s="8" t="s">
        <v>31</v>
      </c>
      <c r="L8" s="8" t="s">
        <v>32</v>
      </c>
      <c r="M8" s="8" t="s">
        <v>33</v>
      </c>
      <c r="N8" s="41">
        <v>11101</v>
      </c>
      <c r="O8" s="38" t="s">
        <v>47</v>
      </c>
      <c r="P8" s="21" t="s">
        <v>43</v>
      </c>
      <c r="Q8" s="8" t="s">
        <v>40</v>
      </c>
      <c r="R8" s="8" t="s">
        <v>33</v>
      </c>
      <c r="S8" s="8">
        <v>11373</v>
      </c>
      <c r="T8" s="21" t="s">
        <v>44</v>
      </c>
      <c r="U8" s="21" t="s">
        <v>45</v>
      </c>
      <c r="V8" s="41" t="s">
        <v>34</v>
      </c>
      <c r="W8" s="38" t="s">
        <v>35</v>
      </c>
      <c r="X8" s="8" t="s">
        <v>36</v>
      </c>
      <c r="Y8" s="8" t="s">
        <v>32</v>
      </c>
      <c r="Z8" s="8" t="s">
        <v>33</v>
      </c>
      <c r="AA8" s="8">
        <v>11101</v>
      </c>
      <c r="AB8" s="21" t="s">
        <v>38</v>
      </c>
      <c r="AC8" s="65" t="s">
        <v>39</v>
      </c>
      <c r="AD8" s="73" t="s">
        <v>51</v>
      </c>
      <c r="AE8" s="19">
        <v>1</v>
      </c>
      <c r="AF8" s="8" t="s">
        <v>37</v>
      </c>
      <c r="AG8" s="54">
        <v>4110.16</v>
      </c>
      <c r="AH8" s="58">
        <v>0</v>
      </c>
      <c r="AI8" s="55">
        <f t="shared" si="0"/>
        <v>4110.16</v>
      </c>
      <c r="AJ8" s="51">
        <f t="shared" si="1"/>
        <v>0</v>
      </c>
      <c r="AK8" s="36" t="s">
        <v>57</v>
      </c>
    </row>
    <row r="9" spans="2:37" s="4" customFormat="1" x14ac:dyDescent="0.15">
      <c r="B9" s="34" t="s">
        <v>46</v>
      </c>
      <c r="C9" s="8"/>
      <c r="D9" s="20" t="s">
        <v>48</v>
      </c>
      <c r="E9" s="41"/>
      <c r="F9" s="38">
        <v>113412117</v>
      </c>
      <c r="G9" s="8"/>
      <c r="H9" s="8">
        <v>11003</v>
      </c>
      <c r="I9" s="18">
        <v>45657</v>
      </c>
      <c r="J9" s="8" t="s">
        <v>30</v>
      </c>
      <c r="K9" s="8" t="s">
        <v>31</v>
      </c>
      <c r="L9" s="8" t="s">
        <v>32</v>
      </c>
      <c r="M9" s="8" t="s">
        <v>33</v>
      </c>
      <c r="N9" s="41">
        <v>11101</v>
      </c>
      <c r="O9" s="38" t="s">
        <v>47</v>
      </c>
      <c r="P9" s="21" t="s">
        <v>43</v>
      </c>
      <c r="Q9" s="8" t="s">
        <v>40</v>
      </c>
      <c r="R9" s="8" t="s">
        <v>33</v>
      </c>
      <c r="S9" s="8">
        <v>11373</v>
      </c>
      <c r="T9" s="21" t="s">
        <v>44</v>
      </c>
      <c r="U9" s="21" t="s">
        <v>45</v>
      </c>
      <c r="V9" s="41" t="s">
        <v>34</v>
      </c>
      <c r="W9" s="38" t="s">
        <v>35</v>
      </c>
      <c r="X9" s="8" t="s">
        <v>36</v>
      </c>
      <c r="Y9" s="8" t="s">
        <v>32</v>
      </c>
      <c r="Z9" s="8" t="s">
        <v>33</v>
      </c>
      <c r="AA9" s="8">
        <v>11101</v>
      </c>
      <c r="AB9" s="21" t="s">
        <v>38</v>
      </c>
      <c r="AC9" s="65" t="s">
        <v>39</v>
      </c>
      <c r="AD9" s="73" t="s">
        <v>52</v>
      </c>
      <c r="AE9" s="19">
        <v>1</v>
      </c>
      <c r="AF9" s="8" t="s">
        <v>37</v>
      </c>
      <c r="AG9" s="54">
        <v>1545.27</v>
      </c>
      <c r="AH9" s="58">
        <v>0</v>
      </c>
      <c r="AI9" s="55">
        <f t="shared" si="0"/>
        <v>1545.27</v>
      </c>
      <c r="AJ9" s="51">
        <f t="shared" si="1"/>
        <v>0</v>
      </c>
      <c r="AK9" s="36" t="s">
        <v>57</v>
      </c>
    </row>
    <row r="10" spans="2:37" s="4" customFormat="1" x14ac:dyDescent="0.15">
      <c r="B10" s="34" t="s">
        <v>46</v>
      </c>
      <c r="C10" s="8"/>
      <c r="D10" s="20" t="s">
        <v>48</v>
      </c>
      <c r="E10" s="41"/>
      <c r="F10" s="38">
        <v>113412117</v>
      </c>
      <c r="G10" s="8"/>
      <c r="H10" s="8">
        <v>11003</v>
      </c>
      <c r="I10" s="18">
        <v>45657</v>
      </c>
      <c r="J10" s="8" t="s">
        <v>30</v>
      </c>
      <c r="K10" s="8" t="s">
        <v>31</v>
      </c>
      <c r="L10" s="8" t="s">
        <v>32</v>
      </c>
      <c r="M10" s="8" t="s">
        <v>33</v>
      </c>
      <c r="N10" s="41">
        <v>11101</v>
      </c>
      <c r="O10" s="38" t="s">
        <v>47</v>
      </c>
      <c r="P10" s="21" t="s">
        <v>43</v>
      </c>
      <c r="Q10" s="8" t="s">
        <v>40</v>
      </c>
      <c r="R10" s="8" t="s">
        <v>33</v>
      </c>
      <c r="S10" s="8">
        <v>11373</v>
      </c>
      <c r="T10" s="21" t="s">
        <v>44</v>
      </c>
      <c r="U10" s="21" t="s">
        <v>45</v>
      </c>
      <c r="V10" s="41" t="s">
        <v>34</v>
      </c>
      <c r="W10" s="38" t="s">
        <v>35</v>
      </c>
      <c r="X10" s="8" t="s">
        <v>36</v>
      </c>
      <c r="Y10" s="8" t="s">
        <v>32</v>
      </c>
      <c r="Z10" s="8" t="s">
        <v>33</v>
      </c>
      <c r="AA10" s="8">
        <v>11101</v>
      </c>
      <c r="AB10" s="21" t="s">
        <v>38</v>
      </c>
      <c r="AC10" s="65" t="s">
        <v>39</v>
      </c>
      <c r="AD10" s="74" t="s">
        <v>53</v>
      </c>
      <c r="AE10" s="19">
        <v>1</v>
      </c>
      <c r="AF10" s="8" t="s">
        <v>37</v>
      </c>
      <c r="AG10" s="56">
        <v>790.82</v>
      </c>
      <c r="AH10" s="59">
        <v>0</v>
      </c>
      <c r="AI10" s="55">
        <v>0</v>
      </c>
      <c r="AJ10" s="51">
        <f t="shared" si="1"/>
        <v>790.82</v>
      </c>
      <c r="AK10" s="36" t="s">
        <v>63</v>
      </c>
    </row>
    <row r="11" spans="2:37" s="4" customFormat="1" x14ac:dyDescent="0.15">
      <c r="B11" s="34" t="s">
        <v>46</v>
      </c>
      <c r="C11" s="8"/>
      <c r="D11" s="20" t="s">
        <v>48</v>
      </c>
      <c r="E11" s="41"/>
      <c r="F11" s="38">
        <v>113412117</v>
      </c>
      <c r="G11" s="8"/>
      <c r="H11" s="8">
        <v>11003</v>
      </c>
      <c r="I11" s="18">
        <v>45657</v>
      </c>
      <c r="J11" s="8" t="s">
        <v>30</v>
      </c>
      <c r="K11" s="8" t="s">
        <v>31</v>
      </c>
      <c r="L11" s="8" t="s">
        <v>32</v>
      </c>
      <c r="M11" s="8" t="s">
        <v>33</v>
      </c>
      <c r="N11" s="41">
        <v>11101</v>
      </c>
      <c r="O11" s="38" t="s">
        <v>47</v>
      </c>
      <c r="P11" s="21" t="s">
        <v>43</v>
      </c>
      <c r="Q11" s="8" t="s">
        <v>40</v>
      </c>
      <c r="R11" s="8" t="s">
        <v>33</v>
      </c>
      <c r="S11" s="8">
        <v>11373</v>
      </c>
      <c r="T11" s="21" t="s">
        <v>44</v>
      </c>
      <c r="U11" s="21" t="s">
        <v>45</v>
      </c>
      <c r="V11" s="41" t="s">
        <v>34</v>
      </c>
      <c r="W11" s="38" t="s">
        <v>35</v>
      </c>
      <c r="X11" s="8" t="s">
        <v>36</v>
      </c>
      <c r="Y11" s="8" t="s">
        <v>32</v>
      </c>
      <c r="Z11" s="8" t="s">
        <v>33</v>
      </c>
      <c r="AA11" s="8">
        <v>11101</v>
      </c>
      <c r="AB11" s="21" t="s">
        <v>38</v>
      </c>
      <c r="AC11" s="65" t="s">
        <v>39</v>
      </c>
      <c r="AD11" s="74" t="s">
        <v>54</v>
      </c>
      <c r="AE11" s="19">
        <v>1</v>
      </c>
      <c r="AF11" s="8" t="s">
        <v>37</v>
      </c>
      <c r="AG11" s="56">
        <v>406764.2</v>
      </c>
      <c r="AH11" s="59">
        <v>0</v>
      </c>
      <c r="AI11" s="55">
        <v>203382.1</v>
      </c>
      <c r="AJ11" s="51">
        <f t="shared" si="1"/>
        <v>203382.1</v>
      </c>
      <c r="AK11" s="36" t="s">
        <v>58</v>
      </c>
    </row>
    <row r="12" spans="2:37" s="4" customFormat="1" x14ac:dyDescent="0.15">
      <c r="B12" s="34" t="s">
        <v>46</v>
      </c>
      <c r="C12" s="8"/>
      <c r="D12" s="20" t="s">
        <v>48</v>
      </c>
      <c r="E12" s="41"/>
      <c r="F12" s="38">
        <v>113412117</v>
      </c>
      <c r="G12" s="8"/>
      <c r="H12" s="8">
        <v>11003</v>
      </c>
      <c r="I12" s="18">
        <v>45657</v>
      </c>
      <c r="J12" s="8" t="s">
        <v>30</v>
      </c>
      <c r="K12" s="8" t="s">
        <v>31</v>
      </c>
      <c r="L12" s="8" t="s">
        <v>32</v>
      </c>
      <c r="M12" s="8" t="s">
        <v>33</v>
      </c>
      <c r="N12" s="41">
        <v>11101</v>
      </c>
      <c r="O12" s="38" t="s">
        <v>47</v>
      </c>
      <c r="P12" s="21" t="s">
        <v>43</v>
      </c>
      <c r="Q12" s="8" t="s">
        <v>40</v>
      </c>
      <c r="R12" s="8" t="s">
        <v>33</v>
      </c>
      <c r="S12" s="8">
        <v>11373</v>
      </c>
      <c r="T12" s="21" t="s">
        <v>44</v>
      </c>
      <c r="U12" s="21" t="s">
        <v>45</v>
      </c>
      <c r="V12" s="41" t="s">
        <v>34</v>
      </c>
      <c r="W12" s="38" t="s">
        <v>35</v>
      </c>
      <c r="X12" s="8" t="s">
        <v>36</v>
      </c>
      <c r="Y12" s="8" t="s">
        <v>32</v>
      </c>
      <c r="Z12" s="8" t="s">
        <v>33</v>
      </c>
      <c r="AA12" s="8">
        <v>11101</v>
      </c>
      <c r="AB12" s="21" t="s">
        <v>38</v>
      </c>
      <c r="AC12" s="65" t="s">
        <v>39</v>
      </c>
      <c r="AD12" s="74" t="s">
        <v>55</v>
      </c>
      <c r="AE12" s="19">
        <v>1</v>
      </c>
      <c r="AF12" s="8" t="s">
        <v>37</v>
      </c>
      <c r="AG12" s="56">
        <v>151.38</v>
      </c>
      <c r="AH12" s="59">
        <v>0</v>
      </c>
      <c r="AI12" s="55">
        <f t="shared" si="0"/>
        <v>151.38</v>
      </c>
      <c r="AJ12" s="51">
        <f t="shared" si="1"/>
        <v>0</v>
      </c>
      <c r="AK12" s="36" t="s">
        <v>57</v>
      </c>
    </row>
    <row r="13" spans="2:37" s="4" customFormat="1" x14ac:dyDescent="0.15">
      <c r="B13" s="34" t="s">
        <v>46</v>
      </c>
      <c r="C13" s="8"/>
      <c r="D13" s="20" t="s">
        <v>48</v>
      </c>
      <c r="E13" s="41"/>
      <c r="F13" s="38">
        <v>113412117</v>
      </c>
      <c r="G13" s="8"/>
      <c r="H13" s="8">
        <v>11003</v>
      </c>
      <c r="I13" s="18">
        <v>45657</v>
      </c>
      <c r="J13" s="8" t="s">
        <v>30</v>
      </c>
      <c r="K13" s="8" t="s">
        <v>31</v>
      </c>
      <c r="L13" s="8" t="s">
        <v>32</v>
      </c>
      <c r="M13" s="8" t="s">
        <v>33</v>
      </c>
      <c r="N13" s="41">
        <v>11101</v>
      </c>
      <c r="O13" s="38" t="s">
        <v>47</v>
      </c>
      <c r="P13" s="21" t="s">
        <v>43</v>
      </c>
      <c r="Q13" s="8" t="s">
        <v>40</v>
      </c>
      <c r="R13" s="8" t="s">
        <v>33</v>
      </c>
      <c r="S13" s="8">
        <v>11373</v>
      </c>
      <c r="T13" s="21" t="s">
        <v>44</v>
      </c>
      <c r="U13" s="21" t="s">
        <v>45</v>
      </c>
      <c r="V13" s="41" t="s">
        <v>34</v>
      </c>
      <c r="W13" s="38" t="s">
        <v>35</v>
      </c>
      <c r="X13" s="8" t="s">
        <v>36</v>
      </c>
      <c r="Y13" s="8" t="s">
        <v>32</v>
      </c>
      <c r="Z13" s="8" t="s">
        <v>33</v>
      </c>
      <c r="AA13" s="8">
        <v>11101</v>
      </c>
      <c r="AB13" s="21" t="s">
        <v>38</v>
      </c>
      <c r="AC13" s="65" t="s">
        <v>39</v>
      </c>
      <c r="AD13" s="74" t="s">
        <v>56</v>
      </c>
      <c r="AE13" s="19">
        <v>1</v>
      </c>
      <c r="AF13" s="8" t="s">
        <v>37</v>
      </c>
      <c r="AG13" s="56">
        <v>182191.16</v>
      </c>
      <c r="AH13" s="59">
        <v>0</v>
      </c>
      <c r="AI13" s="55">
        <v>138317.20000000001</v>
      </c>
      <c r="AJ13" s="51">
        <f t="shared" si="1"/>
        <v>43873.959999999992</v>
      </c>
      <c r="AK13" s="36" t="s">
        <v>58</v>
      </c>
    </row>
    <row r="14" spans="2:37" ht="12.75" customHeight="1" thickBot="1" x14ac:dyDescent="0.2">
      <c r="B14" s="22"/>
      <c r="C14" s="23"/>
      <c r="D14" s="23"/>
      <c r="E14" s="42"/>
      <c r="F14" s="39"/>
      <c r="G14" s="23"/>
      <c r="H14" s="23"/>
      <c r="I14" s="23"/>
      <c r="J14" s="23"/>
      <c r="K14" s="23"/>
      <c r="L14" s="23"/>
      <c r="M14" s="23"/>
      <c r="N14" s="42"/>
      <c r="O14" s="39"/>
      <c r="P14" s="23"/>
      <c r="Q14" s="23"/>
      <c r="R14" s="23"/>
      <c r="S14" s="23"/>
      <c r="T14" s="23"/>
      <c r="U14" s="23"/>
      <c r="V14" s="42"/>
      <c r="W14" s="39"/>
      <c r="X14" s="23"/>
      <c r="Y14" s="23"/>
      <c r="Z14" s="23"/>
      <c r="AA14" s="23"/>
      <c r="AB14" s="23"/>
      <c r="AC14" s="42"/>
      <c r="AD14" s="66"/>
      <c r="AE14" s="25"/>
      <c r="AF14" s="24"/>
      <c r="AG14" s="26"/>
      <c r="AH14" s="26"/>
      <c r="AI14" s="27"/>
      <c r="AJ14" s="68"/>
      <c r="AK14" s="67"/>
    </row>
    <row r="15" spans="2:37" ht="12.75" customHeight="1" x14ac:dyDescent="0.15">
      <c r="AD15" s="14" t="s">
        <v>28</v>
      </c>
      <c r="AE15" s="15"/>
      <c r="AG15" s="16">
        <f>SUM(AG6:AG14)</f>
        <v>648046.88</v>
      </c>
      <c r="AH15" s="16"/>
      <c r="AI15" s="48"/>
      <c r="AJ15" s="45"/>
      <c r="AK15" s="3"/>
    </row>
    <row r="16" spans="2:37" ht="12.75" customHeight="1" x14ac:dyDescent="0.15">
      <c r="AD16" s="14" t="s">
        <v>59</v>
      </c>
      <c r="AE16" s="15"/>
      <c r="AG16" s="16"/>
      <c r="AH16" s="16">
        <f>SUM(AH6:AH13)</f>
        <v>0</v>
      </c>
      <c r="AI16" s="16"/>
      <c r="AJ16" s="46"/>
      <c r="AK16" s="3"/>
    </row>
    <row r="17" spans="2:37" ht="12.75" customHeight="1" x14ac:dyDescent="0.15">
      <c r="AD17" s="14" t="s">
        <v>61</v>
      </c>
      <c r="AE17" s="15"/>
      <c r="AG17" s="16"/>
      <c r="AH17" s="16"/>
      <c r="AI17" s="16"/>
      <c r="AJ17" s="46">
        <f>SUM(AJ6:AJ13)</f>
        <v>248046.88</v>
      </c>
      <c r="AK17" s="3"/>
    </row>
    <row r="18" spans="2:37" ht="11.25" thickBot="1" x14ac:dyDescent="0.2">
      <c r="B18" s="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2" t="s">
        <v>29</v>
      </c>
      <c r="AE18" s="10"/>
      <c r="AF18" s="10"/>
      <c r="AG18" s="11"/>
      <c r="AH18" s="11"/>
      <c r="AI18" s="49">
        <f>SUM(AI6:AI13)</f>
        <v>400000</v>
      </c>
      <c r="AJ18" s="17"/>
    </row>
    <row r="19" spans="2:37" ht="11.25" thickTop="1" x14ac:dyDescent="0.15"/>
    <row r="21" spans="2:37" ht="11.25" thickBot="1" x14ac:dyDescent="0.2"/>
    <row r="22" spans="2:37" ht="11.25" thickBot="1" x14ac:dyDescent="0.2">
      <c r="AD22" s="60" t="s">
        <v>62</v>
      </c>
      <c r="AE22" s="61"/>
      <c r="AF22" s="61"/>
      <c r="AG22" s="62"/>
      <c r="AH22" s="62"/>
      <c r="AI22" s="63">
        <f>AI18+AJ17</f>
        <v>648046.88</v>
      </c>
    </row>
    <row r="32" spans="2:37" ht="10.5" customHeight="1" x14ac:dyDescent="0.15"/>
    <row r="39" ht="9" customHeight="1" x14ac:dyDescent="0.15"/>
  </sheetData>
  <mergeCells count="6">
    <mergeCell ref="B4:E4"/>
    <mergeCell ref="AK4:AK5"/>
    <mergeCell ref="F4:N4"/>
    <mergeCell ref="O4:V4"/>
    <mergeCell ref="W4:AC4"/>
    <mergeCell ref="AD4:AI4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2025-03-10T16:38:41Z</dcterms:modified>
  <cp:category/>
  <cp:contentStatus/>
</cp:coreProperties>
</file>