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0 12pm\Excel\"/>
    </mc:Choice>
  </mc:AlternateContent>
  <bookViews>
    <workbookView xWindow="2868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2" l="1"/>
  <c r="AH6" i="2"/>
  <c r="AD10" i="2" l="1"/>
  <c r="AD9" i="2"/>
  <c r="AD8" i="2"/>
  <c r="AD7" i="2"/>
  <c r="AH8" i="2"/>
  <c r="AH7" i="2"/>
  <c r="AH10" i="2" l="1"/>
  <c r="AH9" i="2"/>
  <c r="AG12" i="2"/>
  <c r="AH13" i="2" l="1"/>
</calcChain>
</file>

<file path=xl/sharedStrings.xml><?xml version="1.0" encoding="utf-8"?>
<sst xmlns="http://schemas.openxmlformats.org/spreadsheetml/2006/main" count="122" uniqueCount="81">
  <si>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</si>
  <si>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</si>
  <si>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</si>
  <si>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</si>
  <si>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</si>
  <si>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</si>
  <si>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</si>
  <si>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</si>
  <si>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</si>
  <si>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</si>
  <si>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</si>
  <si>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</si>
  <si>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</si>
  <si>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</si>
  <si>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</si>
  <si>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</si>
  <si>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</si>
  <si>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</si>
  <si>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</si>
  <si>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</si>
  <si>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</si>
  <si>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</si>
  <si>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</si>
  <si>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</si>
  <si>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</si>
  <si>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</si>
  <si>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</si>
  <si>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</si>
  <si>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</si>
  <si>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</si>
  <si>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</si>
  <si>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</si>
  <si>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</si>
  <si>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</si>
  <si>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</si>
  <si>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</si>
  <si>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</si>
  <si>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</si>
  <si>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</si>
  <si>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</si>
  <si>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</si>
  <si>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</si>
  <si>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</si>
  <si>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</si>
  <si>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</si>
  <si>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</t>
  </si>
  <si>
    <t>Total Work order outstanding billed &amp; unbilled</t>
  </si>
  <si>
    <t>NY</t>
  </si>
  <si>
    <t>Custodian</t>
  </si>
  <si>
    <t>DSF</t>
  </si>
  <si>
    <t>44-36 Vernon Boulevard</t>
  </si>
  <si>
    <t>LIC</t>
  </si>
  <si>
    <t>Each</t>
  </si>
  <si>
    <t>Work Completed, Full Payment Requested</t>
  </si>
  <si>
    <t>KAM CONSULTANTS CORP.</t>
  </si>
  <si>
    <t>35-40 36th Street</t>
  </si>
  <si>
    <t>Long Island City</t>
  </si>
  <si>
    <t>New York</t>
  </si>
  <si>
    <t>WO#</t>
  </si>
  <si>
    <t>4108 VICTORY BOULEVARD</t>
  </si>
  <si>
    <t>STATEN ISLAND</t>
  </si>
  <si>
    <t>(R026) P.S. 26 - STATEN ISLAND</t>
  </si>
  <si>
    <t>Vincent J Frasca</t>
  </si>
  <si>
    <t>718-984-1197</t>
  </si>
  <si>
    <t>Anthony Salvadore</t>
  </si>
  <si>
    <t>718-420-5776</t>
  </si>
  <si>
    <t>00815250-02</t>
  </si>
  <si>
    <t>R026 ACM TESTING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</si>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</sst>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1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" fontId="5" fillId="0" borderId="0" xfId="1" applyNumberFormat="1" applyFont="1" applyAlignment="1">
      <alignment horizontal="center" vertical="center" shrinkToFit="1"/>
    </xf>
    <xf numFmtId="0" fontId="6" fillId="0" borderId="6" xfId="0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3" fillId="7" borderId="13" xfId="1" applyFont="1" applyFill="1" applyBorder="1" applyAlignment="1">
      <alignment horizontal="center" vertical="center"/>
    </xf>
    <xf numFmtId="0" fontId="3" fillId="7" borderId="14" xfId="1" applyFont="1" applyFill="1" applyBorder="1" applyAlignment="1">
      <alignment horizontal="center" vertical="center"/>
    </xf>
    <xf numFmtId="0" fontId="3" fillId="7" borderId="27" xfId="1" applyFont="1" applyFill="1" applyBorder="1" applyAlignment="1">
      <alignment horizontal="center" vertical="center"/>
    </xf>
    <xf numFmtId="0" fontId="3" fillId="7" borderId="27" xfId="1" applyFont="1" applyFill="1" applyBorder="1" applyAlignment="1">
      <alignment horizontal="center" vertical="center" wrapText="1"/>
    </xf>
    <xf numFmtId="1" fontId="5" fillId="7" borderId="13" xfId="1" applyNumberFormat="1" applyFont="1" applyFill="1" applyBorder="1" applyAlignment="1">
      <alignment horizontal="center" vertical="center" shrinkToFit="1"/>
    </xf>
    <xf numFmtId="164" fontId="6" fillId="7" borderId="13" xfId="2" applyNumberFormat="1" applyFont="1" applyFill="1" applyBorder="1" applyAlignment="1">
      <alignment horizontal="center" vertical="center" shrinkToFit="1"/>
    </xf>
    <xf numFmtId="7" fontId="4" fillId="7" borderId="14" xfId="2" applyNumberFormat="1" applyFont="1" applyFill="1" applyBorder="1" applyAlignment="1">
      <alignment horizontal="center" vertical="center" wrapText="1"/>
    </xf>
    <xf numFmtId="0" fontId="3" fillId="7" borderId="29" xfId="1" applyFont="1" applyFill="1" applyBorder="1" applyAlignment="1">
      <alignment horizontal="left" wrapText="1"/>
    </xf>
    <xf numFmtId="14" fontId="3" fillId="0" borderId="10" xfId="1" applyNumberFormat="1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8" xfId="2" applyNumberFormat="1" applyFont="1" applyFill="1" applyBorder="1" applyAlignment="1">
      <alignment horizontal="center" vertical="center" wrapText="1"/>
    </xf>
    <xf numFmtId="43" fontId="4" fillId="0" borderId="16" xfId="2" applyFont="1" applyFill="1" applyBorder="1" applyAlignment="1">
      <alignment horizontal="center" vertical="center"/>
    </xf>
    <xf numFmtId="7" fontId="4" fillId="0" borderId="9" xfId="2" applyNumberFormat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1" fontId="5" fillId="0" borderId="6" xfId="1" applyNumberFormat="1" applyFont="1" applyBorder="1" applyAlignment="1">
      <alignment horizontal="center" vertical="center" shrinkToFit="1"/>
    </xf>
    <xf numFmtId="164" fontId="6" fillId="0" borderId="6" xfId="2" applyNumberFormat="1" applyFont="1" applyFill="1" applyBorder="1" applyAlignment="1">
      <alignment horizontal="center" vertical="center" shrinkToFit="1"/>
    </xf>
    <xf numFmtId="0" fontId="3" fillId="0" borderId="30" xfId="1" applyFont="1" applyBorder="1" applyAlignment="1">
      <alignment horizontal="center" vertical="center"/>
    </xf>
    <xf numFmtId="0" fontId="7" fillId="0" borderId="6" xfId="0" applyFont="1" applyBorder="1" applyAlignment="1">
      <alignment horizontal="left"/>
    </xf>
    <xf numFmtId="164" fontId="6" fillId="2" borderId="6" xfId="2" applyNumberFormat="1" applyFont="1" applyFill="1" applyBorder="1" applyAlignment="1">
      <alignment horizontal="center" vertical="center" shrinkToFit="1"/>
    </xf>
    <xf numFmtId="0" fontId="3" fillId="0" borderId="32" xfId="1" applyFont="1" applyBorder="1" applyAlignment="1">
      <alignment horizontal="center" vertical="center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0" fontId="3" fillId="0" borderId="31" xfId="1" applyFont="1" applyBorder="1" applyAlignment="1">
      <alignment horizontal="left" vertical="center"/>
    </xf>
    <xf numFmtId="1" fontId="5" fillId="0" borderId="31" xfId="1" applyNumberFormat="1" applyFont="1" applyBorder="1" applyAlignment="1">
      <alignment horizontal="center" vertical="center" shrinkToFit="1"/>
    </xf>
    <xf numFmtId="164" fontId="6" fillId="2" borderId="31" xfId="2" applyNumberFormat="1" applyFont="1" applyFill="1" applyBorder="1" applyAlignment="1">
      <alignment horizontal="center" vertical="center" shrinkToFit="1"/>
    </xf>
    <xf numFmtId="164" fontId="6" fillId="0" borderId="31" xfId="2" applyNumberFormat="1" applyFont="1" applyFill="1" applyBorder="1" applyAlignment="1">
      <alignment horizontal="center" vertical="center" shrinkToFit="1"/>
    </xf>
    <xf numFmtId="0" fontId="3" fillId="0" borderId="34" xfId="1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 wrapText="1"/>
    </xf>
    <xf numFmtId="0" fontId="3" fillId="0" borderId="6" xfId="1" applyFont="1" applyBorder="1"/>
    <xf numFmtId="0" fontId="0" fillId="0" borderId="38" xfId="0" applyBorder="1"/>
    <xf numFmtId="14" fontId="3" fillId="0" borderId="6" xfId="1" applyNumberFormat="1" applyFont="1" applyBorder="1" applyAlignment="1">
      <alignment horizontal="center" vertical="center"/>
    </xf>
    <xf numFmtId="0" fontId="3" fillId="0" borderId="37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 vertical="center"/>
    </xf>
    <xf numFmtId="0" fontId="3" fillId="8" borderId="35" xfId="1" applyFont="1" applyFill="1" applyBorder="1" applyAlignment="1">
      <alignment horizontal="left" wrapText="1"/>
    </xf>
    <xf numFmtId="0" fontId="3" fillId="8" borderId="28" xfId="1" applyFont="1" applyFill="1" applyBorder="1" applyAlignment="1">
      <alignment horizontal="left" wrapText="1"/>
    </xf>
    <xf numFmtId="0" fontId="3" fillId="8" borderId="7" xfId="1" applyFont="1" applyFill="1" applyBorder="1" applyAlignment="1">
      <alignment horizontal="left" wrapText="1"/>
    </xf>
    <xf numFmtId="0" fontId="4" fillId="2" borderId="2" xfId="1" applyFont="1" applyFill="1" applyBorder="1"/>
    <xf numFmtId="0" fontId="4" fillId="2" borderId="21" xfId="1" applyFont="1" applyFill="1" applyBorder="1"/>
    <xf numFmtId="0" fontId="4" fillId="2" borderId="40" xfId="1" applyFont="1" applyFill="1" applyBorder="1"/>
    <xf numFmtId="0" fontId="3" fillId="0" borderId="41" xfId="1" applyFont="1" applyBorder="1" applyAlignment="1">
      <alignment horizontal="center" vertical="center"/>
    </xf>
    <xf numFmtId="0" fontId="3" fillId="0" borderId="42" xfId="1" applyFont="1" applyBorder="1" applyAlignment="1">
      <alignment horizontal="center" vertical="center"/>
    </xf>
    <xf numFmtId="0" fontId="3" fillId="0" borderId="0" xfId="1" applyFont="1" applyBorder="1"/>
    <xf numFmtId="0" fontId="3" fillId="0" borderId="37" xfId="1" applyFont="1" applyBorder="1"/>
    <xf numFmtId="0" fontId="3" fillId="0" borderId="17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14" fontId="3" fillId="0" borderId="19" xfId="1" applyNumberFormat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37" xfId="1" applyFont="1" applyBorder="1" applyAlignment="1">
      <alignment horizontal="left" vertical="center"/>
    </xf>
    <xf numFmtId="1" fontId="5" fillId="0" borderId="37" xfId="1" applyNumberFormat="1" applyFont="1" applyBorder="1" applyAlignment="1">
      <alignment horizontal="center" vertical="center" shrinkToFit="1"/>
    </xf>
    <xf numFmtId="164" fontId="6" fillId="2" borderId="37" xfId="2" applyNumberFormat="1" applyFont="1" applyFill="1" applyBorder="1" applyAlignment="1">
      <alignment horizontal="center" vertical="center" shrinkToFit="1"/>
    </xf>
    <xf numFmtId="164" fontId="6" fillId="0" borderId="37" xfId="2" applyNumberFormat="1" applyFont="1" applyFill="1" applyBorder="1" applyAlignment="1">
      <alignment horizontal="center" vertical="center" shrinkToFit="1"/>
    </xf>
    <xf numFmtId="0" fontId="3" fillId="0" borderId="23" xfId="1" applyFont="1" applyBorder="1"/>
    <xf numFmtId="1" fontId="5" fillId="0" borderId="10" xfId="1" applyNumberFormat="1" applyFont="1" applyBorder="1" applyAlignment="1">
      <alignment horizontal="center" vertical="center" shrinkToFit="1"/>
    </xf>
    <xf numFmtId="164" fontId="6" fillId="0" borderId="10" xfId="2" applyNumberFormat="1" applyFont="1" applyFill="1" applyBorder="1" applyAlignment="1">
      <alignment horizontal="center" vertical="center" shrinkToFit="1"/>
    </xf>
    <xf numFmtId="0" fontId="3" fillId="0" borderId="11" xfId="1" applyFont="1" applyBorder="1"/>
    <xf numFmtId="0" fontId="3" fillId="7" borderId="43" xfId="1" applyFont="1" applyFill="1" applyBorder="1"/>
    <xf numFmtId="0" fontId="3" fillId="8" borderId="44" xfId="1" applyFont="1" applyFill="1" applyBorder="1" applyAlignment="1">
      <alignment horizontal="left" wrapText="1"/>
    </xf>
    <xf numFmtId="0" fontId="3" fillId="0" borderId="25" xfId="1" applyFont="1" applyBorder="1" applyAlignment="1">
      <alignment horizontal="left" vertical="center" wrapText="1"/>
    </xf>
    <xf numFmtId="0" fontId="3" fillId="0" borderId="26" xfId="1" applyFont="1" applyBorder="1" applyAlignment="1">
      <alignment horizontal="left" vertical="center" wrapText="1"/>
    </xf>
    <xf numFmtId="164" fontId="6" fillId="0" borderId="24" xfId="2" applyNumberFormat="1" applyFont="1" applyFill="1" applyBorder="1" applyAlignment="1">
      <alignment horizontal="center" vertical="center" shrinkToFit="1"/>
    </xf>
    <xf numFmtId="164" fontId="6" fillId="0" borderId="12" xfId="2" applyNumberFormat="1" applyFont="1" applyFill="1" applyBorder="1" applyAlignment="1">
      <alignment horizontal="center" vertical="center" shrinkToFi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8"/>
  <sheetViews>
    <sheetView tabSelected="1" zoomScale="130" zoomScaleNormal="130" workbookViewId="0">
      <selection activeCell="A18" sqref="A18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20.42578125" style="6" customWidth="1"/>
    <col min="17" max="17" width="13.7109375" style="6" customWidth="1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3.85546875" style="6" customWidth="1"/>
    <col min="29" max="29" width="17.42578125" style="6" customWidth="1"/>
    <col min="30" max="30" width="37" style="6" bestFit="1" customWidth="1"/>
    <col min="31" max="31" width="11.85546875" style="6" customWidth="1"/>
    <col min="32" max="32" width="6.140625" style="6" customWidth="1"/>
    <col min="33" max="33" width="8.85546875" style="8" bestFit="1" customWidth="1"/>
    <col min="34" max="34" width="10.42578125" style="8" bestFit="1" customWidth="1"/>
    <col min="35" max="35" width="42.42578125" style="6" customWidth="1"/>
    <col min="36" max="16384" width="9.140625" style="2"/>
  </cols>
  <sheetData>
    <row r="1" spans="1:35 16384:16384" ht="15" x14ac:dyDescent="0.25">
      <c r="B1" s="59" t="s">
        <v>37</v>
      </c>
      <c r="C1" s="52"/>
      <c r="D1"/>
      <c r="E1"/>
    </row>
    <row r="2" spans="1:35 16384:16384" ht="15" x14ac:dyDescent="0.25">
      <c r="B2" s="60" t="s">
        <v>61</v>
      </c>
      <c r="C2"/>
      <c r="D2"/>
      <c r="E2"/>
      <c r="AD2" s="36" t="s">
        <v>66</v>
      </c>
      <c r="AE2" s="36" t="s">
        <v>58</v>
      </c>
    </row>
    <row r="3" spans="1:35 16384:16384" ht="15.75" thickBot="1" x14ac:dyDescent="0.3">
      <c r="B3" s="61" t="s">
        <v>67</v>
      </c>
      <c r="C3"/>
      <c r="D3"/>
      <c r="E3"/>
    </row>
    <row r="4" spans="1:35 16384:16384" s="5" customFormat="1" ht="13.5" customHeight="1" thickBot="1" x14ac:dyDescent="0.2">
      <c r="B4" s="84" t="s">
        <v>0</v>
      </c>
      <c r="C4" s="85"/>
      <c r="D4" s="85"/>
      <c r="E4" s="86"/>
      <c r="F4" s="89" t="s">
        <v>80</v>
      </c>
      <c r="G4" s="90"/>
      <c r="H4" s="90"/>
      <c r="I4" s="90"/>
      <c r="J4" s="90"/>
      <c r="K4" s="90"/>
      <c r="L4" s="90"/>
      <c r="M4" s="90"/>
      <c r="N4" s="91"/>
      <c r="O4" s="89" t="s">
        <v>1</v>
      </c>
      <c r="P4" s="90"/>
      <c r="Q4" s="90"/>
      <c r="R4" s="90"/>
      <c r="S4" s="90"/>
      <c r="T4" s="90"/>
      <c r="U4" s="90"/>
      <c r="V4" s="91"/>
      <c r="W4" s="92" t="s">
        <v>2</v>
      </c>
      <c r="X4" s="93"/>
      <c r="Y4" s="93"/>
      <c r="Z4" s="93"/>
      <c r="AA4" s="93"/>
      <c r="AB4" s="93"/>
      <c r="AC4" s="94"/>
      <c r="AD4" s="95" t="s">
        <v>3</v>
      </c>
      <c r="AE4" s="96"/>
      <c r="AF4" s="96"/>
      <c r="AG4" s="96"/>
      <c r="AH4" s="97"/>
      <c r="AI4" s="87" t="s">
        <v>4</v>
      </c>
    </row>
    <row r="5" spans="1:35 16384:16384" s="5" customFormat="1" ht="27.75" thickBot="1" x14ac:dyDescent="0.2">
      <c r="B5" s="98" t="s">
        <v>5</v>
      </c>
      <c r="C5" s="99" t="s">
        <v>6</v>
      </c>
      <c r="D5" s="99" t="s">
        <v>7</v>
      </c>
      <c r="E5" s="99" t="s">
        <v>8</v>
      </c>
      <c r="F5" s="99" t="s">
        <v>9</v>
      </c>
      <c r="G5" s="99" t="s">
        <v>10</v>
      </c>
      <c r="H5" s="99" t="s">
        <v>11</v>
      </c>
      <c r="I5" s="99" t="s">
        <v>12</v>
      </c>
      <c r="J5" s="99" t="s">
        <v>13</v>
      </c>
      <c r="K5" s="99" t="s">
        <v>14</v>
      </c>
      <c r="L5" s="99" t="s">
        <v>68</v>
      </c>
      <c r="M5" s="99" t="s">
        <v>69</v>
      </c>
      <c r="N5" s="99" t="s">
        <v>70</v>
      </c>
      <c r="O5" s="99" t="s">
        <v>15</v>
      </c>
      <c r="P5" s="99" t="s">
        <v>71</v>
      </c>
      <c r="Q5" s="99" t="s">
        <v>72</v>
      </c>
      <c r="R5" s="99" t="s">
        <v>73</v>
      </c>
      <c r="S5" s="99" t="s">
        <v>74</v>
      </c>
      <c r="T5" s="99" t="s">
        <v>75</v>
      </c>
      <c r="U5" s="99" t="s">
        <v>38</v>
      </c>
      <c r="V5" s="99" t="s">
        <v>16</v>
      </c>
      <c r="W5" s="99" t="s">
        <v>17</v>
      </c>
      <c r="X5" s="99" t="s">
        <v>76</v>
      </c>
      <c r="Y5" s="99" t="s">
        <v>77</v>
      </c>
      <c r="Z5" s="99" t="s">
        <v>78</v>
      </c>
      <c r="AA5" s="99" t="s">
        <v>79</v>
      </c>
      <c r="AB5" s="100" t="s">
        <v>39</v>
      </c>
      <c r="AC5" s="100" t="s">
        <v>40</v>
      </c>
      <c r="AD5" s="50" t="s">
        <v>44</v>
      </c>
      <c r="AE5" s="12" t="s">
        <v>41</v>
      </c>
      <c r="AF5" s="13" t="s">
        <v>42</v>
      </c>
      <c r="AG5" s="14" t="s">
        <v>43</v>
      </c>
      <c r="AH5" s="50" t="s">
        <v>36</v>
      </c>
      <c r="AI5" s="88"/>
    </row>
    <row r="6" spans="1:35 16384:16384" ht="11.25" hidden="1" thickBot="1" x14ac:dyDescent="0.2">
      <c r="B6" s="51"/>
      <c r="C6" s="9"/>
      <c r="D6" s="9"/>
      <c r="E6" s="9"/>
      <c r="F6" s="18">
        <v>113068255</v>
      </c>
      <c r="G6" s="43"/>
      <c r="H6" s="9">
        <v>10832</v>
      </c>
      <c r="I6" s="53">
        <v>45657</v>
      </c>
      <c r="J6" s="9" t="s">
        <v>54</v>
      </c>
      <c r="K6" s="9" t="s">
        <v>55</v>
      </c>
      <c r="L6" s="9" t="s">
        <v>56</v>
      </c>
      <c r="M6" s="9" t="s">
        <v>57</v>
      </c>
      <c r="N6" s="20">
        <v>11106</v>
      </c>
      <c r="O6" s="43"/>
      <c r="P6" s="44"/>
      <c r="Q6" s="44"/>
      <c r="R6" s="44"/>
      <c r="S6" s="44"/>
      <c r="T6" s="44"/>
      <c r="U6" s="44"/>
      <c r="V6" s="42"/>
      <c r="W6" s="43"/>
      <c r="X6" s="44"/>
      <c r="Y6" s="44"/>
      <c r="Z6" s="44"/>
      <c r="AA6" s="44"/>
      <c r="AB6" s="44"/>
      <c r="AC6" s="49"/>
      <c r="AD6" s="45" t="str">
        <f>_xlfn.CONCAT(AD2, " - A-PLM Analysis -24 Hr TAT")</f>
        <v>00815250-02 - A-PLM Analysis -24 Hr TAT</v>
      </c>
      <c r="AE6" s="46">
        <v>1</v>
      </c>
      <c r="AF6" s="44" t="s">
        <v>52</v>
      </c>
      <c r="AG6" s="47"/>
      <c r="AH6" s="48">
        <f>AG6</f>
        <v>0</v>
      </c>
      <c r="AI6" s="56" t="s">
        <v>53</v>
      </c>
      <c r="XFD6" s="6"/>
    </row>
    <row r="7" spans="1:35 16384:16384" ht="12.75" hidden="1" customHeight="1" thickBot="1" x14ac:dyDescent="0.2">
      <c r="B7" s="51"/>
      <c r="C7" s="9"/>
      <c r="D7" s="16"/>
      <c r="E7" s="9"/>
      <c r="F7" s="18">
        <v>113068255</v>
      </c>
      <c r="G7" s="9"/>
      <c r="H7" s="9">
        <v>10832</v>
      </c>
      <c r="I7" s="53">
        <v>45657</v>
      </c>
      <c r="J7" s="9" t="s">
        <v>54</v>
      </c>
      <c r="K7" s="9" t="s">
        <v>55</v>
      </c>
      <c r="L7" s="9" t="s">
        <v>56</v>
      </c>
      <c r="M7" s="9" t="s">
        <v>57</v>
      </c>
      <c r="N7" s="20">
        <v>11106</v>
      </c>
      <c r="O7" s="18"/>
      <c r="P7" s="9"/>
      <c r="Q7" s="9"/>
      <c r="R7" s="9"/>
      <c r="S7" s="9"/>
      <c r="T7" s="9"/>
      <c r="U7" s="9"/>
      <c r="V7" s="20"/>
      <c r="W7" s="18"/>
      <c r="X7" s="9"/>
      <c r="Y7" s="9"/>
      <c r="Z7" s="9"/>
      <c r="AA7" s="9"/>
      <c r="AB7" s="9"/>
      <c r="AC7" s="39"/>
      <c r="AD7" s="40" t="str">
        <f>_xlfn.CONCAT(AD2, " - B-PLM NOB Analysis - 24 Hr TAT")</f>
        <v>00815250-02 - B-PLM NOB Analysis - 24 Hr TAT</v>
      </c>
      <c r="AE7" s="37">
        <v>1</v>
      </c>
      <c r="AF7" s="9" t="s">
        <v>52</v>
      </c>
      <c r="AG7" s="41"/>
      <c r="AH7" s="38">
        <f>AG7</f>
        <v>0</v>
      </c>
      <c r="AI7" s="57" t="s">
        <v>53</v>
      </c>
    </row>
    <row r="8" spans="1:35 16384:16384" ht="11.25" hidden="1" thickBot="1" x14ac:dyDescent="0.2">
      <c r="B8" s="65"/>
      <c r="C8" s="54"/>
      <c r="D8" s="54"/>
      <c r="E8" s="54"/>
      <c r="F8" s="66">
        <v>113068255</v>
      </c>
      <c r="G8" s="54"/>
      <c r="H8" s="67">
        <v>10832</v>
      </c>
      <c r="I8" s="68">
        <v>45657</v>
      </c>
      <c r="J8" s="67" t="s">
        <v>54</v>
      </c>
      <c r="K8" s="67" t="s">
        <v>55</v>
      </c>
      <c r="L8" s="67" t="s">
        <v>56</v>
      </c>
      <c r="M8" s="67" t="s">
        <v>57</v>
      </c>
      <c r="N8" s="69">
        <v>11106</v>
      </c>
      <c r="O8" s="62"/>
      <c r="P8" s="54"/>
      <c r="Q8" s="54"/>
      <c r="R8" s="54"/>
      <c r="S8" s="54"/>
      <c r="T8" s="54"/>
      <c r="U8" s="54"/>
      <c r="V8" s="55"/>
      <c r="W8" s="62"/>
      <c r="X8" s="54"/>
      <c r="Y8" s="54"/>
      <c r="Z8" s="54"/>
      <c r="AA8" s="54"/>
      <c r="AB8" s="54"/>
      <c r="AC8" s="63"/>
      <c r="AD8" s="70" t="str">
        <f>_xlfn.CONCAT(AD2, " - C-TEM NOB Analysis - 24 Hr TAT")</f>
        <v>00815250-02 - C-TEM NOB Analysis - 24 Hr TAT</v>
      </c>
      <c r="AE8" s="71">
        <v>1</v>
      </c>
      <c r="AF8" s="54" t="s">
        <v>52</v>
      </c>
      <c r="AG8" s="72"/>
      <c r="AH8" s="73">
        <f>AG8</f>
        <v>0</v>
      </c>
      <c r="AI8" s="58" t="s">
        <v>53</v>
      </c>
    </row>
    <row r="9" spans="1:35 16384:16384" ht="12.75" customHeight="1" x14ac:dyDescent="0.15">
      <c r="A9" s="64"/>
      <c r="B9" s="74" t="s">
        <v>67</v>
      </c>
      <c r="C9" s="10"/>
      <c r="D9" s="10">
        <v>124908</v>
      </c>
      <c r="E9" s="19"/>
      <c r="F9" s="17">
        <v>113068255</v>
      </c>
      <c r="G9" s="10"/>
      <c r="H9" s="10">
        <v>10832</v>
      </c>
      <c r="I9" s="31">
        <v>45657</v>
      </c>
      <c r="J9" s="10" t="s">
        <v>54</v>
      </c>
      <c r="K9" s="10" t="s">
        <v>55</v>
      </c>
      <c r="L9" s="10" t="s">
        <v>56</v>
      </c>
      <c r="M9" s="10" t="s">
        <v>57</v>
      </c>
      <c r="N9" s="19">
        <v>11106</v>
      </c>
      <c r="O9" s="17" t="s">
        <v>61</v>
      </c>
      <c r="P9" s="10" t="s">
        <v>59</v>
      </c>
      <c r="Q9" s="10" t="s">
        <v>60</v>
      </c>
      <c r="R9" s="10" t="s">
        <v>47</v>
      </c>
      <c r="S9" s="10">
        <v>10314</v>
      </c>
      <c r="T9" s="10" t="s">
        <v>62</v>
      </c>
      <c r="U9" s="10" t="s">
        <v>63</v>
      </c>
      <c r="V9" s="19" t="s">
        <v>48</v>
      </c>
      <c r="W9" s="17" t="s">
        <v>49</v>
      </c>
      <c r="X9" s="10" t="s">
        <v>50</v>
      </c>
      <c r="Y9" s="10" t="s">
        <v>51</v>
      </c>
      <c r="Z9" s="10" t="s">
        <v>47</v>
      </c>
      <c r="AA9" s="10">
        <v>11101</v>
      </c>
      <c r="AB9" s="10" t="s">
        <v>64</v>
      </c>
      <c r="AC9" s="19" t="s">
        <v>65</v>
      </c>
      <c r="AD9" s="80" t="str">
        <f>_xlfn.CONCAT(AD2, " - F-Asbestos Inspector / Hour")</f>
        <v>00815250-02 - F-Asbestos Inspector / Hour</v>
      </c>
      <c r="AE9" s="75">
        <v>1</v>
      </c>
      <c r="AF9" s="10" t="s">
        <v>52</v>
      </c>
      <c r="AG9" s="76">
        <v>229.32</v>
      </c>
      <c r="AH9" s="82">
        <f>AG9</f>
        <v>229.32</v>
      </c>
      <c r="AI9" s="57" t="s">
        <v>53</v>
      </c>
    </row>
    <row r="10" spans="1:35 16384:16384" ht="12.75" customHeight="1" x14ac:dyDescent="0.15">
      <c r="A10" s="64"/>
      <c r="B10" s="77" t="s">
        <v>67</v>
      </c>
      <c r="C10" s="9"/>
      <c r="D10" s="9">
        <v>124908</v>
      </c>
      <c r="E10" s="20"/>
      <c r="F10" s="18">
        <v>113068255</v>
      </c>
      <c r="G10" s="9"/>
      <c r="H10" s="9">
        <v>10832</v>
      </c>
      <c r="I10" s="53">
        <v>45657</v>
      </c>
      <c r="J10" s="9" t="s">
        <v>54</v>
      </c>
      <c r="K10" s="9" t="s">
        <v>55</v>
      </c>
      <c r="L10" s="9" t="s">
        <v>56</v>
      </c>
      <c r="M10" s="9" t="s">
        <v>57</v>
      </c>
      <c r="N10" s="20">
        <v>11106</v>
      </c>
      <c r="O10" s="18" t="s">
        <v>61</v>
      </c>
      <c r="P10" s="9" t="s">
        <v>59</v>
      </c>
      <c r="Q10" s="9" t="s">
        <v>60</v>
      </c>
      <c r="R10" s="9" t="s">
        <v>47</v>
      </c>
      <c r="S10" s="9">
        <v>10314</v>
      </c>
      <c r="T10" s="9" t="s">
        <v>62</v>
      </c>
      <c r="U10" s="9" t="s">
        <v>63</v>
      </c>
      <c r="V10" s="20" t="s">
        <v>48</v>
      </c>
      <c r="W10" s="18" t="s">
        <v>49</v>
      </c>
      <c r="X10" s="9" t="s">
        <v>50</v>
      </c>
      <c r="Y10" s="9" t="s">
        <v>51</v>
      </c>
      <c r="Z10" s="9" t="s">
        <v>47</v>
      </c>
      <c r="AA10" s="9">
        <v>11101</v>
      </c>
      <c r="AB10" s="9" t="s">
        <v>64</v>
      </c>
      <c r="AC10" s="20" t="s">
        <v>65</v>
      </c>
      <c r="AD10" s="81" t="str">
        <f>_xlfn.CONCAT(AD2, " - I-Project Manager / Hour")</f>
        <v>00815250-02 - I-Project Manager / Hour</v>
      </c>
      <c r="AE10" s="37">
        <v>1</v>
      </c>
      <c r="AF10" s="9" t="s">
        <v>52</v>
      </c>
      <c r="AG10" s="38">
        <v>1096.94</v>
      </c>
      <c r="AH10" s="83">
        <f>AG10</f>
        <v>1096.94</v>
      </c>
      <c r="AI10" s="79" t="s">
        <v>53</v>
      </c>
    </row>
    <row r="11" spans="1:35 16384:16384" ht="12.75" customHeight="1" thickBot="1" x14ac:dyDescent="0.2">
      <c r="B11" s="78"/>
      <c r="C11" s="23"/>
      <c r="D11" s="23"/>
      <c r="E11" s="24"/>
      <c r="F11" s="25"/>
      <c r="G11" s="23"/>
      <c r="H11" s="23"/>
      <c r="I11" s="23"/>
      <c r="J11" s="23"/>
      <c r="K11" s="23"/>
      <c r="L11" s="23"/>
      <c r="M11" s="23"/>
      <c r="N11" s="24"/>
      <c r="O11" s="25"/>
      <c r="P11" s="23"/>
      <c r="Q11" s="23"/>
      <c r="R11" s="23"/>
      <c r="S11" s="23"/>
      <c r="T11" s="23"/>
      <c r="U11" s="23"/>
      <c r="V11" s="24"/>
      <c r="W11" s="25"/>
      <c r="X11" s="23"/>
      <c r="Y11" s="23"/>
      <c r="Z11" s="23"/>
      <c r="AA11" s="23"/>
      <c r="AB11" s="23"/>
      <c r="AC11" s="24"/>
      <c r="AD11" s="26"/>
      <c r="AE11" s="27"/>
      <c r="AF11" s="23"/>
      <c r="AG11" s="28"/>
      <c r="AH11" s="29"/>
      <c r="AI11" s="30"/>
    </row>
    <row r="12" spans="1:35 16384:16384" ht="12.75" customHeight="1" x14ac:dyDescent="0.15">
      <c r="AD12" s="21" t="s">
        <v>45</v>
      </c>
      <c r="AE12" s="15"/>
      <c r="AG12" s="32">
        <f>SUM(AG6:AG11)</f>
        <v>1326.26</v>
      </c>
      <c r="AH12" s="33"/>
      <c r="AI12" s="4"/>
    </row>
    <row r="13" spans="1:35 16384:16384" ht="11.25" thickBot="1" x14ac:dyDescent="0.2">
      <c r="B13" s="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22" t="s">
        <v>46</v>
      </c>
      <c r="AE13" s="11"/>
      <c r="AF13" s="11"/>
      <c r="AG13" s="34"/>
      <c r="AH13" s="35">
        <f>SUM(AH6:AH12)</f>
        <v>1326.26</v>
      </c>
    </row>
    <row r="14" spans="1:35 16384:16384" ht="11.25" thickTop="1" x14ac:dyDescent="0.15"/>
    <row r="17" spans="35:35" x14ac:dyDescent="0.15">
      <c r="AI17" s="2"/>
    </row>
    <row r="21" spans="35:35" ht="10.5" customHeight="1" x14ac:dyDescent="0.15"/>
    <row r="28" spans="35:35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2025-03-10T16:40:16Z</dcterms:modified>
  <cp:category/>
  <cp:contentStatus/>
</cp:coreProperties>
</file>