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1 11am\Excel\"/>
    </mc:Choice>
  </mc:AlternateContent>
  <bookViews>
    <workbookView xWindow="28680" yWindow="-120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" i="2" l="1"/>
  <c r="AD9" i="2"/>
  <c r="AD8" i="2"/>
  <c r="AD7" i="2"/>
  <c r="AD6" i="2"/>
  <c r="AH8" i="2"/>
  <c r="AH7" i="2"/>
  <c r="AH10" i="2" l="1"/>
  <c r="AH9" i="2"/>
  <c r="AH6" i="2"/>
  <c r="AG12" i="2"/>
  <c r="AH13" i="2" l="1"/>
</calcChain>
</file>

<file path=xl/sharedStrings.xml><?xml version="1.0" encoding="utf-8"?>
<sst xmlns="http://schemas.openxmlformats.org/spreadsheetml/2006/main" count="164" uniqueCount="82">
  <si>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</si>
  <si>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</si>
  <si>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</si>
  <si>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</si>
  <si>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</si>
  <si>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</si>
  <si>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</si>
  <si>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</si>
  <si>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</si>
  <si>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</si>
  <si>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</si>
  <si>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</si>
  <si>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</si>
  <si>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</si>
  <si>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</si>
  <si>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</si>
  <si>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</si>
  <si>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</si>
  <si>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</si>
  <si>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</si>
  <si>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</si>
  <si>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</si>
  <si>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</si>
  <si>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</si>
  <si>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</si>
  <si>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</si>
  <si>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</si>
  <si>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</si>
  <si>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</si>
  <si>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</si>
  <si>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</si>
  <si>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</si>
  <si>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</si>
  <si>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</si>
  <si>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</si>
  <si>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</si>
  <si>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</si>
  <si>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</si>
  <si>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</si>
  <si>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</si>
  <si>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</si>
  <si>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</si>
  <si>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</si>
  <si>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</si>
  <si>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</si>
  <si>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</t>
  </si>
  <si>
    <t>Total Work order outstanding billed &amp; unbilled</t>
  </si>
  <si>
    <t>NY</t>
  </si>
  <si>
    <t>Custodian</t>
  </si>
  <si>
    <t>DSF</t>
  </si>
  <si>
    <t>44-36 Vernon Boulevard</t>
  </si>
  <si>
    <t>LIC</t>
  </si>
  <si>
    <t>Each</t>
  </si>
  <si>
    <t>Work Completed, Full Payment Requested</t>
  </si>
  <si>
    <t>KAM CONSULTANTS CORP.</t>
  </si>
  <si>
    <t>35-40 36th Street</t>
  </si>
  <si>
    <t>Long Island City</t>
  </si>
  <si>
    <t>New York</t>
  </si>
  <si>
    <t>WO#</t>
  </si>
  <si>
    <t>101 WARREN STREET</t>
  </si>
  <si>
    <t>STATEN ISLAND</t>
  </si>
  <si>
    <t>(R049) I.S. 49 - STATEN ISLAND</t>
  </si>
  <si>
    <t>Christopher Yulfo</t>
  </si>
  <si>
    <t>718-727-6040</t>
  </si>
  <si>
    <t>Anthony Salvadore</t>
  </si>
  <si>
    <t>718-420-5776</t>
  </si>
  <si>
    <t>00919680-03</t>
  </si>
  <si>
    <t>R049 ACM TESTING</t>
  </si>
  <si>
    <t>(K480) BUSHWICK EDUCATIONAL CAMPUS - K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</si>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</sst>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 shrinkToFit="1"/>
    </xf>
    <xf numFmtId="0" fontId="3" fillId="0" borderId="18" xfId="1" applyFont="1" applyBorder="1"/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14" fontId="3" fillId="0" borderId="9" xfId="1" applyNumberFormat="1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7" xfId="2" applyNumberFormat="1" applyFont="1" applyFill="1" applyBorder="1" applyAlignment="1">
      <alignment horizontal="center" vertical="center" wrapText="1"/>
    </xf>
    <xf numFmtId="43" fontId="4" fillId="0" borderId="16" xfId="2" applyFont="1" applyFill="1" applyBorder="1" applyAlignment="1">
      <alignment horizontal="center" vertical="center"/>
    </xf>
    <xf numFmtId="7" fontId="4" fillId="0" borderId="8" xfId="2" applyNumberFormat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1" fontId="5" fillId="0" borderId="6" xfId="1" applyNumberFormat="1" applyFont="1" applyBorder="1" applyAlignment="1">
      <alignment horizontal="center" vertical="center" shrinkToFit="1"/>
    </xf>
    <xf numFmtId="164" fontId="6" fillId="0" borderId="6" xfId="2" applyNumberFormat="1" applyFont="1" applyFill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2" borderId="2" xfId="1" applyFont="1" applyFill="1" applyBorder="1"/>
    <xf numFmtId="0" fontId="4" fillId="2" borderId="24" xfId="1" applyFont="1" applyFill="1" applyBorder="1"/>
    <xf numFmtId="0" fontId="3" fillId="7" borderId="25" xfId="1" applyFont="1" applyFill="1" applyBorder="1"/>
    <xf numFmtId="0" fontId="3" fillId="7" borderId="26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8" xfId="1" applyFont="1" applyFill="1" applyBorder="1" applyAlignment="1">
      <alignment horizontal="center" vertical="center"/>
    </xf>
    <xf numFmtId="0" fontId="3" fillId="7" borderId="25" xfId="1" applyFont="1" applyFill="1" applyBorder="1" applyAlignment="1">
      <alignment horizontal="center" vertical="center" wrapText="1"/>
    </xf>
    <xf numFmtId="1" fontId="5" fillId="7" borderId="26" xfId="1" applyNumberFormat="1" applyFont="1" applyFill="1" applyBorder="1" applyAlignment="1">
      <alignment horizontal="center" vertical="center" shrinkToFit="1"/>
    </xf>
    <xf numFmtId="164" fontId="6" fillId="7" borderId="26" xfId="2" applyNumberFormat="1" applyFont="1" applyFill="1" applyBorder="1" applyAlignment="1">
      <alignment horizontal="center" vertical="center" shrinkToFit="1"/>
    </xf>
    <xf numFmtId="7" fontId="4" fillId="7" borderId="27" xfId="2" applyNumberFormat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left" wrapText="1"/>
    </xf>
    <xf numFmtId="1" fontId="5" fillId="0" borderId="9" xfId="1" applyNumberFormat="1" applyFont="1" applyBorder="1" applyAlignment="1">
      <alignment horizontal="center" vertical="center" shrinkToFit="1"/>
    </xf>
    <xf numFmtId="164" fontId="6" fillId="0" borderId="9" xfId="2" applyNumberFormat="1" applyFont="1" applyFill="1" applyBorder="1" applyAlignment="1">
      <alignment horizontal="center" vertical="center" shrinkToFit="1"/>
    </xf>
    <xf numFmtId="0" fontId="3" fillId="0" borderId="10" xfId="1" applyFont="1" applyBorder="1"/>
    <xf numFmtId="0" fontId="3" fillId="0" borderId="12" xfId="1" applyFont="1" applyBorder="1"/>
    <xf numFmtId="0" fontId="3" fillId="0" borderId="13" xfId="1" applyFont="1" applyBorder="1" applyAlignment="1">
      <alignment horizontal="center" vertical="center"/>
    </xf>
    <xf numFmtId="14" fontId="3" fillId="0" borderId="13" xfId="1" applyNumberFormat="1" applyFont="1" applyBorder="1" applyAlignment="1">
      <alignment horizontal="center" vertical="center"/>
    </xf>
    <xf numFmtId="1" fontId="5" fillId="0" borderId="13" xfId="1" applyNumberFormat="1" applyFont="1" applyBorder="1" applyAlignment="1">
      <alignment horizontal="center" vertical="center" shrinkToFit="1"/>
    </xf>
    <xf numFmtId="164" fontId="6" fillId="0" borderId="13" xfId="2" applyNumberFormat="1" applyFont="1" applyFill="1" applyBorder="1" applyAlignment="1">
      <alignment horizontal="center" vertical="center" shrinkToFit="1"/>
    </xf>
    <xf numFmtId="0" fontId="3" fillId="0" borderId="20" xfId="1" applyFont="1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3" fillId="0" borderId="21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center" vertical="center"/>
    </xf>
    <xf numFmtId="164" fontId="6" fillId="0" borderId="19" xfId="2" applyNumberFormat="1" applyFont="1" applyFill="1" applyBorder="1" applyAlignment="1">
      <alignment horizontal="center" vertical="center" shrinkToFit="1"/>
    </xf>
    <xf numFmtId="164" fontId="6" fillId="0" borderId="11" xfId="2" applyNumberFormat="1" applyFont="1" applyFill="1" applyBorder="1" applyAlignment="1">
      <alignment horizontal="center" vertical="center" shrinkToFit="1"/>
    </xf>
    <xf numFmtId="164" fontId="6" fillId="0" borderId="14" xfId="2" applyNumberFormat="1" applyFont="1" applyFill="1" applyBorder="1" applyAlignment="1">
      <alignment horizontal="center" vertical="center" shrinkToFit="1"/>
    </xf>
    <xf numFmtId="0" fontId="3" fillId="0" borderId="14" xfId="1" applyFont="1" applyBorder="1" applyAlignment="1">
      <alignment horizontal="center" vertical="center"/>
    </xf>
    <xf numFmtId="0" fontId="3" fillId="8" borderId="29" xfId="1" applyFont="1" applyFill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 vertical="center" wrapText="1"/>
    </xf>
    <xf numFmtId="0" fontId="3" fillId="8" borderId="23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43" fontId="4" fillId="0" borderId="6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8"/>
  <sheetViews>
    <sheetView tabSelected="1" topLeftCell="AA1" zoomScale="130" zoomScaleNormal="130" workbookViewId="0">
      <selection activeCell="AH21" sqref="AH21"/>
    </sheetView>
  </sheetViews>
  <sheetFormatPr defaultColWidth="9.140625" defaultRowHeight="10.5" x14ac:dyDescent="0.15"/>
  <cols>
    <col min="1" max="1" width="2.42578125" style="2" customWidth="1"/>
    <col min="2" max="2" width="38" style="2" bestFit="1" customWidth="1"/>
    <col min="3" max="3" width="14.5703125" style="6" customWidth="1"/>
    <col min="4" max="5" width="9.140625" style="6"/>
    <col min="6" max="6" width="12" style="6" customWidth="1"/>
    <col min="7" max="7" width="14.5703125" style="6" customWidth="1"/>
    <col min="8" max="8" width="11.85546875" style="6" customWidth="1"/>
    <col min="9" max="9" width="21.140625" style="6" bestFit="1" customWidth="1"/>
    <col min="10" max="10" width="24.140625" style="6" customWidth="1"/>
    <col min="11" max="11" width="13.85546875" style="6" bestFit="1" customWidth="1"/>
    <col min="12" max="12" width="12" style="6" bestFit="1" customWidth="1"/>
    <col min="13" max="14" width="9.140625" style="6"/>
    <col min="15" max="15" width="24.140625" style="6" customWidth="1"/>
    <col min="16" max="16" width="18.7109375" style="6" customWidth="1"/>
    <col min="17" max="17" width="9.140625" style="6"/>
    <col min="18" max="18" width="6.28515625" style="6" customWidth="1"/>
    <col min="19" max="19" width="9.140625" style="6"/>
    <col min="20" max="20" width="13.85546875" style="6" bestFit="1" customWidth="1"/>
    <col min="21" max="21" width="19.5703125" style="6" bestFit="1" customWidth="1"/>
    <col min="22" max="22" width="15.42578125" style="6" customWidth="1"/>
    <col min="23" max="23" width="9.140625" style="6"/>
    <col min="24" max="24" width="17.85546875" style="6" bestFit="1" customWidth="1"/>
    <col min="25" max="25" width="10.42578125" style="6" bestFit="1" customWidth="1"/>
    <col min="26" max="26" width="7.42578125" style="6" customWidth="1"/>
    <col min="27" max="27" width="6.85546875" style="6" bestFit="1" customWidth="1"/>
    <col min="28" max="28" width="14.28515625" style="6" bestFit="1" customWidth="1"/>
    <col min="29" max="29" width="17.42578125" style="6" customWidth="1"/>
    <col min="30" max="30" width="39" style="6" bestFit="1" customWidth="1"/>
    <col min="31" max="31" width="8" style="6" bestFit="1" customWidth="1"/>
    <col min="32" max="32" width="6.140625" style="6" customWidth="1"/>
    <col min="33" max="33" width="8.85546875" style="8" bestFit="1" customWidth="1"/>
    <col min="34" max="34" width="9.5703125" style="8" bestFit="1" customWidth="1"/>
    <col min="35" max="35" width="42.42578125" style="6" customWidth="1"/>
    <col min="36" max="16384" width="9.140625" style="2"/>
  </cols>
  <sheetData>
    <row r="1" spans="2:35 16384:16384" x14ac:dyDescent="0.15">
      <c r="B1" s="31" t="s">
        <v>37</v>
      </c>
      <c r="C1" s="29"/>
      <c r="D1" s="29"/>
      <c r="E1" s="29"/>
    </row>
    <row r="2" spans="2:35 16384:16384" x14ac:dyDescent="0.15">
      <c r="B2" s="32" t="s">
        <v>68</v>
      </c>
      <c r="C2" s="29"/>
      <c r="D2" s="29"/>
      <c r="E2" s="29"/>
      <c r="AD2" s="25" t="s">
        <v>66</v>
      </c>
      <c r="AE2" s="25" t="s">
        <v>58</v>
      </c>
    </row>
    <row r="3" spans="2:35 16384:16384" ht="11.25" thickBot="1" x14ac:dyDescent="0.2">
      <c r="B3" s="32" t="s">
        <v>67</v>
      </c>
      <c r="C3" s="30"/>
      <c r="D3" s="30"/>
      <c r="E3" s="30"/>
    </row>
    <row r="4" spans="2:35 16384:16384" s="5" customFormat="1" ht="13.5" customHeight="1" thickBot="1" x14ac:dyDescent="0.2">
      <c r="B4" s="63" t="s">
        <v>0</v>
      </c>
      <c r="C4" s="64"/>
      <c r="D4" s="64"/>
      <c r="E4" s="65"/>
      <c r="F4" s="68" t="s">
        <v>69</v>
      </c>
      <c r="G4" s="69"/>
      <c r="H4" s="69"/>
      <c r="I4" s="69"/>
      <c r="J4" s="69"/>
      <c r="K4" s="69"/>
      <c r="L4" s="69"/>
      <c r="M4" s="69"/>
      <c r="N4" s="70"/>
      <c r="O4" s="68" t="s">
        <v>1</v>
      </c>
      <c r="P4" s="69"/>
      <c r="Q4" s="69"/>
      <c r="R4" s="69"/>
      <c r="S4" s="69"/>
      <c r="T4" s="69"/>
      <c r="U4" s="69"/>
      <c r="V4" s="70"/>
      <c r="W4" s="71" t="s">
        <v>2</v>
      </c>
      <c r="X4" s="72"/>
      <c r="Y4" s="72"/>
      <c r="Z4" s="72"/>
      <c r="AA4" s="72"/>
      <c r="AB4" s="72"/>
      <c r="AC4" s="73"/>
      <c r="AD4" s="74" t="s">
        <v>3</v>
      </c>
      <c r="AE4" s="75"/>
      <c r="AF4" s="75"/>
      <c r="AG4" s="75"/>
      <c r="AH4" s="76"/>
      <c r="AI4" s="66" t="s">
        <v>4</v>
      </c>
    </row>
    <row r="5" spans="2:35 16384:16384" s="5" customFormat="1" ht="27.75" thickBot="1" x14ac:dyDescent="0.2">
      <c r="B5" s="77" t="s">
        <v>5</v>
      </c>
      <c r="C5" s="78" t="s">
        <v>6</v>
      </c>
      <c r="D5" s="78" t="s">
        <v>7</v>
      </c>
      <c r="E5" s="78" t="s">
        <v>8</v>
      </c>
      <c r="F5" s="78" t="s">
        <v>9</v>
      </c>
      <c r="G5" s="78" t="s">
        <v>10</v>
      </c>
      <c r="H5" s="78" t="s">
        <v>11</v>
      </c>
      <c r="I5" s="78" t="s">
        <v>12</v>
      </c>
      <c r="J5" s="78" t="s">
        <v>13</v>
      </c>
      <c r="K5" s="78" t="s">
        <v>14</v>
      </c>
      <c r="L5" s="78" t="s">
        <v>70</v>
      </c>
      <c r="M5" s="78" t="s">
        <v>71</v>
      </c>
      <c r="N5" s="78" t="s">
        <v>72</v>
      </c>
      <c r="O5" s="78" t="s">
        <v>15</v>
      </c>
      <c r="P5" s="78" t="s">
        <v>73</v>
      </c>
      <c r="Q5" s="78" t="s">
        <v>74</v>
      </c>
      <c r="R5" s="78" t="s">
        <v>75</v>
      </c>
      <c r="S5" s="78" t="s">
        <v>76</v>
      </c>
      <c r="T5" s="78" t="s">
        <v>77</v>
      </c>
      <c r="U5" s="78" t="s">
        <v>38</v>
      </c>
      <c r="V5" s="78" t="s">
        <v>16</v>
      </c>
      <c r="W5" s="78" t="s">
        <v>17</v>
      </c>
      <c r="X5" s="78" t="s">
        <v>78</v>
      </c>
      <c r="Y5" s="78" t="s">
        <v>79</v>
      </c>
      <c r="Z5" s="78" t="s">
        <v>80</v>
      </c>
      <c r="AA5" s="78" t="s">
        <v>81</v>
      </c>
      <c r="AB5" s="79" t="s">
        <v>39</v>
      </c>
      <c r="AC5" s="79" t="s">
        <v>40</v>
      </c>
      <c r="AD5" s="80" t="s">
        <v>44</v>
      </c>
      <c r="AE5" s="78" t="s">
        <v>41</v>
      </c>
      <c r="AF5" s="78" t="s">
        <v>42</v>
      </c>
      <c r="AG5" s="81" t="s">
        <v>43</v>
      </c>
      <c r="AH5" s="81" t="s">
        <v>36</v>
      </c>
      <c r="AI5" s="67"/>
    </row>
    <row r="6" spans="2:35 16384:16384" x14ac:dyDescent="0.15">
      <c r="B6" s="13" t="s">
        <v>67</v>
      </c>
      <c r="C6" s="10"/>
      <c r="D6" s="10">
        <v>124953</v>
      </c>
      <c r="E6" s="16"/>
      <c r="F6" s="14">
        <v>113068255</v>
      </c>
      <c r="G6" s="10"/>
      <c r="H6" s="10">
        <v>10832</v>
      </c>
      <c r="I6" s="20">
        <v>45657</v>
      </c>
      <c r="J6" s="10" t="s">
        <v>54</v>
      </c>
      <c r="K6" s="10" t="s">
        <v>55</v>
      </c>
      <c r="L6" s="10" t="s">
        <v>56</v>
      </c>
      <c r="M6" s="10" t="s">
        <v>57</v>
      </c>
      <c r="N6" s="16">
        <v>11106</v>
      </c>
      <c r="O6" s="14" t="s">
        <v>61</v>
      </c>
      <c r="P6" s="10" t="s">
        <v>59</v>
      </c>
      <c r="Q6" s="10" t="s">
        <v>60</v>
      </c>
      <c r="R6" s="10" t="s">
        <v>47</v>
      </c>
      <c r="S6" s="10">
        <v>10304</v>
      </c>
      <c r="T6" s="10" t="s">
        <v>62</v>
      </c>
      <c r="U6" s="10" t="s">
        <v>63</v>
      </c>
      <c r="V6" s="16" t="s">
        <v>48</v>
      </c>
      <c r="W6" s="14" t="s">
        <v>49</v>
      </c>
      <c r="X6" s="10" t="s">
        <v>50</v>
      </c>
      <c r="Y6" s="10" t="s">
        <v>51</v>
      </c>
      <c r="Z6" s="10" t="s">
        <v>47</v>
      </c>
      <c r="AA6" s="10">
        <v>11101</v>
      </c>
      <c r="AB6" s="10" t="s">
        <v>64</v>
      </c>
      <c r="AC6" s="16" t="s">
        <v>65</v>
      </c>
      <c r="AD6" s="50" t="str">
        <f>_xlfn.CONCAT(AD2, " - A-PLM Analysis -24 Hr TAT")</f>
        <v>00919680-03 - A-PLM Analysis -24 Hr TAT</v>
      </c>
      <c r="AE6" s="42">
        <v>1</v>
      </c>
      <c r="AF6" s="10" t="s">
        <v>52</v>
      </c>
      <c r="AG6" s="43">
        <v>63.36</v>
      </c>
      <c r="AH6" s="56">
        <f>AG6</f>
        <v>63.36</v>
      </c>
      <c r="AI6" s="60" t="s">
        <v>53</v>
      </c>
      <c r="XFD6" s="6"/>
    </row>
    <row r="7" spans="2:35 16384:16384" ht="12.75" customHeight="1" x14ac:dyDescent="0.15">
      <c r="B7" s="44" t="s">
        <v>67</v>
      </c>
      <c r="C7" s="9"/>
      <c r="D7" s="9">
        <v>124953</v>
      </c>
      <c r="E7" s="17"/>
      <c r="F7" s="15">
        <v>113068255</v>
      </c>
      <c r="G7" s="9"/>
      <c r="H7" s="9">
        <v>10832</v>
      </c>
      <c r="I7" s="28">
        <v>45657</v>
      </c>
      <c r="J7" s="9" t="s">
        <v>54</v>
      </c>
      <c r="K7" s="9" t="s">
        <v>55</v>
      </c>
      <c r="L7" s="9" t="s">
        <v>56</v>
      </c>
      <c r="M7" s="9" t="s">
        <v>57</v>
      </c>
      <c r="N7" s="17">
        <v>11106</v>
      </c>
      <c r="O7" s="15" t="s">
        <v>61</v>
      </c>
      <c r="P7" s="9" t="s">
        <v>59</v>
      </c>
      <c r="Q7" s="9" t="s">
        <v>60</v>
      </c>
      <c r="R7" s="9" t="s">
        <v>47</v>
      </c>
      <c r="S7" s="9">
        <v>10304</v>
      </c>
      <c r="T7" s="9" t="s">
        <v>62</v>
      </c>
      <c r="U7" s="9" t="s">
        <v>63</v>
      </c>
      <c r="V7" s="17" t="s">
        <v>48</v>
      </c>
      <c r="W7" s="15" t="s">
        <v>49</v>
      </c>
      <c r="X7" s="9" t="s">
        <v>50</v>
      </c>
      <c r="Y7" s="9" t="s">
        <v>51</v>
      </c>
      <c r="Z7" s="9" t="s">
        <v>47</v>
      </c>
      <c r="AA7" s="9">
        <v>11101</v>
      </c>
      <c r="AB7" s="9" t="s">
        <v>64</v>
      </c>
      <c r="AC7" s="17" t="s">
        <v>65</v>
      </c>
      <c r="AD7" s="51" t="str">
        <f>_xlfn.CONCAT(AD2, " - B-PLM NOB Analysis - 24 Hr TAT")</f>
        <v>00919680-03 - B-PLM NOB Analysis - 24 Hr TAT</v>
      </c>
      <c r="AE7" s="26">
        <v>1</v>
      </c>
      <c r="AF7" s="9" t="s">
        <v>52</v>
      </c>
      <c r="AG7" s="27">
        <v>5.76</v>
      </c>
      <c r="AH7" s="57">
        <f>AG7</f>
        <v>5.76</v>
      </c>
      <c r="AI7" s="61" t="s">
        <v>53</v>
      </c>
    </row>
    <row r="8" spans="2:35 16384:16384" x14ac:dyDescent="0.15">
      <c r="B8" s="44" t="s">
        <v>67</v>
      </c>
      <c r="C8" s="9"/>
      <c r="D8" s="9">
        <v>124953</v>
      </c>
      <c r="E8" s="17"/>
      <c r="F8" s="15">
        <v>113068255</v>
      </c>
      <c r="G8" s="9"/>
      <c r="H8" s="9">
        <v>10832</v>
      </c>
      <c r="I8" s="28">
        <v>45657</v>
      </c>
      <c r="J8" s="9" t="s">
        <v>54</v>
      </c>
      <c r="K8" s="9" t="s">
        <v>55</v>
      </c>
      <c r="L8" s="9" t="s">
        <v>56</v>
      </c>
      <c r="M8" s="9" t="s">
        <v>57</v>
      </c>
      <c r="N8" s="17">
        <v>11106</v>
      </c>
      <c r="O8" s="15" t="s">
        <v>61</v>
      </c>
      <c r="P8" s="9" t="s">
        <v>59</v>
      </c>
      <c r="Q8" s="9" t="s">
        <v>60</v>
      </c>
      <c r="R8" s="9" t="s">
        <v>47</v>
      </c>
      <c r="S8" s="9">
        <v>10304</v>
      </c>
      <c r="T8" s="9" t="s">
        <v>62</v>
      </c>
      <c r="U8" s="9" t="s">
        <v>63</v>
      </c>
      <c r="V8" s="17" t="s">
        <v>48</v>
      </c>
      <c r="W8" s="15" t="s">
        <v>49</v>
      </c>
      <c r="X8" s="9" t="s">
        <v>50</v>
      </c>
      <c r="Y8" s="9" t="s">
        <v>51</v>
      </c>
      <c r="Z8" s="9" t="s">
        <v>47</v>
      </c>
      <c r="AA8" s="9">
        <v>11101</v>
      </c>
      <c r="AB8" s="9" t="s">
        <v>64</v>
      </c>
      <c r="AC8" s="17" t="s">
        <v>65</v>
      </c>
      <c r="AD8" s="52" t="str">
        <f>_xlfn.CONCAT(AD2, " - C-TEM NOB Analysis - 24 Hr TAT")</f>
        <v>00919680-03 - C-TEM NOB Analysis - 24 Hr TAT</v>
      </c>
      <c r="AE8" s="26">
        <v>1</v>
      </c>
      <c r="AF8" s="9" t="s">
        <v>52</v>
      </c>
      <c r="AG8" s="27">
        <v>3.2</v>
      </c>
      <c r="AH8" s="57">
        <f>AG8</f>
        <v>3.2</v>
      </c>
      <c r="AI8" s="61" t="s">
        <v>53</v>
      </c>
    </row>
    <row r="9" spans="2:35 16384:16384" ht="12.75" customHeight="1" x14ac:dyDescent="0.15">
      <c r="B9" s="44" t="s">
        <v>67</v>
      </c>
      <c r="C9" s="9"/>
      <c r="D9" s="9">
        <v>124953</v>
      </c>
      <c r="E9" s="17"/>
      <c r="F9" s="15">
        <v>113068255</v>
      </c>
      <c r="G9" s="9"/>
      <c r="H9" s="9">
        <v>10832</v>
      </c>
      <c r="I9" s="28">
        <v>45657</v>
      </c>
      <c r="J9" s="9" t="s">
        <v>54</v>
      </c>
      <c r="K9" s="9" t="s">
        <v>55</v>
      </c>
      <c r="L9" s="9" t="s">
        <v>56</v>
      </c>
      <c r="M9" s="9" t="s">
        <v>57</v>
      </c>
      <c r="N9" s="17">
        <v>11106</v>
      </c>
      <c r="O9" s="15" t="s">
        <v>61</v>
      </c>
      <c r="P9" s="9" t="s">
        <v>59</v>
      </c>
      <c r="Q9" s="9" t="s">
        <v>60</v>
      </c>
      <c r="R9" s="9" t="s">
        <v>47</v>
      </c>
      <c r="S9" s="9">
        <v>10304</v>
      </c>
      <c r="T9" s="9" t="s">
        <v>62</v>
      </c>
      <c r="U9" s="9" t="s">
        <v>63</v>
      </c>
      <c r="V9" s="17" t="s">
        <v>48</v>
      </c>
      <c r="W9" s="15" t="s">
        <v>49</v>
      </c>
      <c r="X9" s="9" t="s">
        <v>50</v>
      </c>
      <c r="Y9" s="9" t="s">
        <v>51</v>
      </c>
      <c r="Z9" s="9" t="s">
        <v>47</v>
      </c>
      <c r="AA9" s="9">
        <v>11101</v>
      </c>
      <c r="AB9" s="9" t="s">
        <v>64</v>
      </c>
      <c r="AC9" s="17" t="s">
        <v>65</v>
      </c>
      <c r="AD9" s="53" t="str">
        <f>_xlfn.CONCAT(AD2, " - F-Asbestos Inspector / Hour")</f>
        <v>00919680-03 - F-Asbestos Inspector / Hour</v>
      </c>
      <c r="AE9" s="26">
        <v>1</v>
      </c>
      <c r="AF9" s="9" t="s">
        <v>52</v>
      </c>
      <c r="AG9" s="27">
        <v>1261.26</v>
      </c>
      <c r="AH9" s="57">
        <f>AG9</f>
        <v>1261.26</v>
      </c>
      <c r="AI9" s="61" t="s">
        <v>53</v>
      </c>
    </row>
    <row r="10" spans="2:35 16384:16384" ht="12.75" customHeight="1" thickBot="1" x14ac:dyDescent="0.2">
      <c r="B10" s="45" t="s">
        <v>67</v>
      </c>
      <c r="C10" s="46"/>
      <c r="D10" s="46">
        <v>124953</v>
      </c>
      <c r="E10" s="59"/>
      <c r="F10" s="55">
        <v>113068255</v>
      </c>
      <c r="G10" s="46"/>
      <c r="H10" s="46">
        <v>10832</v>
      </c>
      <c r="I10" s="47">
        <v>45657</v>
      </c>
      <c r="J10" s="46" t="s">
        <v>54</v>
      </c>
      <c r="K10" s="46" t="s">
        <v>55</v>
      </c>
      <c r="L10" s="46" t="s">
        <v>56</v>
      </c>
      <c r="M10" s="46" t="s">
        <v>57</v>
      </c>
      <c r="N10" s="59">
        <v>11106</v>
      </c>
      <c r="O10" s="55" t="s">
        <v>61</v>
      </c>
      <c r="P10" s="46" t="s">
        <v>59</v>
      </c>
      <c r="Q10" s="46" t="s">
        <v>60</v>
      </c>
      <c r="R10" s="46" t="s">
        <v>47</v>
      </c>
      <c r="S10" s="46">
        <v>10304</v>
      </c>
      <c r="T10" s="46" t="s">
        <v>62</v>
      </c>
      <c r="U10" s="46" t="s">
        <v>63</v>
      </c>
      <c r="V10" s="59" t="s">
        <v>48</v>
      </c>
      <c r="W10" s="55" t="s">
        <v>49</v>
      </c>
      <c r="X10" s="46" t="s">
        <v>50</v>
      </c>
      <c r="Y10" s="46" t="s">
        <v>51</v>
      </c>
      <c r="Z10" s="46" t="s">
        <v>47</v>
      </c>
      <c r="AA10" s="46">
        <v>11101</v>
      </c>
      <c r="AB10" s="46" t="s">
        <v>64</v>
      </c>
      <c r="AC10" s="59" t="s">
        <v>65</v>
      </c>
      <c r="AD10" s="54" t="str">
        <f>_xlfn.CONCAT(AD2, " - I-Project Manager / Hour")</f>
        <v>00919680-03 - I-Project Manager / Hour</v>
      </c>
      <c r="AE10" s="48">
        <v>1</v>
      </c>
      <c r="AF10" s="46" t="s">
        <v>52</v>
      </c>
      <c r="AG10" s="49">
        <v>1462.58</v>
      </c>
      <c r="AH10" s="58">
        <f>AG10</f>
        <v>1462.58</v>
      </c>
      <c r="AI10" s="62" t="s">
        <v>53</v>
      </c>
    </row>
    <row r="11" spans="2:35 16384:16384" ht="12.75" customHeight="1" thickBot="1" x14ac:dyDescent="0.2">
      <c r="B11" s="33"/>
      <c r="C11" s="34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5"/>
      <c r="O11" s="36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5"/>
      <c r="AD11" s="37"/>
      <c r="AE11" s="38"/>
      <c r="AF11" s="34"/>
      <c r="AG11" s="39"/>
      <c r="AH11" s="40"/>
      <c r="AI11" s="41"/>
    </row>
    <row r="12" spans="2:35 16384:16384" ht="12.75" customHeight="1" x14ac:dyDescent="0.15">
      <c r="AD12" s="18" t="s">
        <v>45</v>
      </c>
      <c r="AE12" s="12"/>
      <c r="AG12" s="21">
        <f>SUM(AG6:AG11)</f>
        <v>2796.16</v>
      </c>
      <c r="AH12" s="22"/>
      <c r="AI12" s="4"/>
    </row>
    <row r="13" spans="2:35 16384:16384" ht="11.25" thickBot="1" x14ac:dyDescent="0.2"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9" t="s">
        <v>46</v>
      </c>
      <c r="AE13" s="11"/>
      <c r="AF13" s="11"/>
      <c r="AG13" s="23"/>
      <c r="AH13" s="24">
        <f>SUM(AH6:AH12)</f>
        <v>2796.16</v>
      </c>
    </row>
    <row r="14" spans="2:35 16384:16384" ht="11.25" thickTop="1" x14ac:dyDescent="0.15"/>
    <row r="21" ht="10.5" customHeight="1" x14ac:dyDescent="0.15"/>
    <row r="28" ht="9" customHeight="1" x14ac:dyDescent="0.15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2025-03-11T20:13:01Z</dcterms:modified>
  <cp:category/>
  <cp:contentStatus/>
</cp:coreProperties>
</file>