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inspect\2025\DOE\DOE CAPITAL PROJECTS- SCA SUBMITTALS\Queens\"/>
    </mc:Choice>
  </mc:AlternateContent>
  <xr:revisionPtr revIDLastSave="20" documentId="13_ncr:1_{B7725698-2B54-44B0-8735-05B0A99AA83C}" xr6:coauthVersionLast="47" xr6:coauthVersionMax="47" xr10:uidLastSave="{10962BE8-C2B1-4EE9-9600-975A2366AF44}"/>
  <bookViews>
    <workbookView xWindow="29070" yWindow="780" windowWidth="27630" windowHeight="13950" xr2:uid="{FDD8571C-124D-43DB-90B0-B2AB892D6BF3}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2" l="1"/>
  <c r="AH10" i="2"/>
  <c r="AD10" i="2"/>
  <c r="AH9" i="2"/>
  <c r="AD9" i="2"/>
  <c r="AH8" i="2"/>
  <c r="AD8" i="2"/>
  <c r="AH7" i="2"/>
  <c r="AD7" i="2"/>
  <c r="AH6" i="2"/>
  <c r="AD6" i="2"/>
  <c r="AH14" i="2"/>
  <c r="AH13" i="2"/>
  <c r="AH16" i="2"/>
  <c r="AH15" i="2"/>
  <c r="AH12" i="2"/>
  <c r="AH19" i="2" l="1"/>
</calcChain>
</file>

<file path=xl/sharedStrings.xml><?xml version="1.0" encoding="utf-8"?>
<sst xmlns="http://schemas.openxmlformats.org/spreadsheetml/2006/main" count="269" uniqueCount="80">
  <si>
    <t>School ID &amp; Project Name</t>
  </si>
  <si>
    <t>(Q149) P.S. 149 - QUEENS</t>
  </si>
  <si>
    <t>00906704-02</t>
  </si>
  <si>
    <t>WO#</t>
  </si>
  <si>
    <t>93-11 34 AVENUE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</si>
  <si>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</si>
  <si>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</si>
  <si>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</si>
  <si>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</si>
  <si>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</si>
  <si>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</si>
  <si>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</si>
  <si>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</si>
  <si>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</si>
  <si>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</si>
  <si>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</si>
  <si>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</si>
  <si>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</si>
  <si>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</si>
  <si>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</si>
  <si>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</si>
  <si>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</si>
  <si>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</si>
  <si>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</si>
  <si>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Address</t>
  </si>
  <si>
    <t xml:space="preserve">Zip Code </t>
  </si>
  <si>
    <t>Attention To: (Custodian)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</si>
  <si>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</si>
  <si>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</si>
  <si>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</si>
  <si>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</si>
  <si>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</si>
  <si>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</si>
  <si>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</si>
  <si>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</si>
  <si>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</si>
  <si>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</si>
  <si>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Q149 ACM TESTING</t>
  </si>
  <si>
    <t>KAM CONSULTANTS CORP.</t>
  </si>
  <si>
    <t>35-40 36th Street</t>
  </si>
  <si>
    <t>Long Island City</t>
  </si>
  <si>
    <t>New York</t>
  </si>
  <si>
    <t>QUEENS</t>
  </si>
  <si>
    <t>NY</t>
  </si>
  <si>
    <t>Patrick Roberts</t>
  </si>
  <si>
    <t>718-898-3630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</si>
  <si>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</si>
  <si>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</si>
  <si>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</si>
  <si>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</si>
  <si>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</si>
  <si>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</si>
  <si>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</si>
  <si>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</si>
  <si>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 xml:space="preserve">Q149 ACM TESTING </t>
  </si>
  <si>
    <t>00906704-03 - A-PLM Analysis -24 Hr TAT</t>
  </si>
  <si>
    <t>00906704-03- B-PLM NOB Analysis - 24 Hr TAT")</t>
  </si>
  <si>
    <t>00906704-03 - C-TEM NOB Analysis - 24 Hr TAT")</t>
  </si>
  <si>
    <t>00906704-03 " - F-Asbestos Inspector / Hour")</t>
  </si>
  <si>
    <t>00906704-03 " - I-Project Manager / Hour")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</si>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</sst>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8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0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3" fillId="0" borderId="16" xfId="1" applyFont="1" applyBorder="1"/>
    <xf numFmtId="0" fontId="3" fillId="8" borderId="17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14" fontId="3" fillId="0" borderId="17" xfId="1" applyNumberFormat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8" borderId="20" xfId="1" applyFont="1" applyFill="1" applyBorder="1" applyAlignment="1">
      <alignment horizontal="center" vertical="center"/>
    </xf>
    <xf numFmtId="0" fontId="3" fillId="8" borderId="19" xfId="1" applyFont="1" applyFill="1" applyBorder="1" applyAlignment="1">
      <alignment horizontal="center" vertical="center"/>
    </xf>
    <xf numFmtId="0" fontId="3" fillId="0" borderId="20" xfId="1" applyFont="1" applyBorder="1" applyAlignment="1">
      <alignment horizontal="left" vertical="center"/>
    </xf>
    <xf numFmtId="1" fontId="5" fillId="0" borderId="17" xfId="1" applyNumberFormat="1" applyFont="1" applyBorder="1" applyAlignment="1">
      <alignment horizontal="center" vertical="center" shrinkToFit="1"/>
    </xf>
    <xf numFmtId="164" fontId="6" fillId="8" borderId="17" xfId="2" applyNumberFormat="1" applyFont="1" applyFill="1" applyBorder="1" applyAlignment="1">
      <alignment horizontal="center" vertical="center" shrinkToFit="1"/>
    </xf>
    <xf numFmtId="164" fontId="6" fillId="0" borderId="18" xfId="2" applyNumberFormat="1" applyFont="1" applyFill="1" applyBorder="1" applyAlignment="1">
      <alignment horizontal="center" vertical="center" shrinkToFit="1"/>
    </xf>
    <xf numFmtId="0" fontId="3" fillId="9" borderId="21" xfId="1" applyFont="1" applyFill="1" applyBorder="1" applyAlignment="1">
      <alignment horizontal="left" wrapText="1"/>
    </xf>
    <xf numFmtId="0" fontId="3" fillId="0" borderId="22" xfId="1" applyFont="1" applyBorder="1"/>
    <xf numFmtId="0" fontId="3" fillId="8" borderId="23" xfId="1" applyFont="1" applyFill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14" fontId="3" fillId="0" borderId="23" xfId="1" applyNumberFormat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8" borderId="26" xfId="1" applyFont="1" applyFill="1" applyBorder="1" applyAlignment="1">
      <alignment horizontal="center" vertical="center"/>
    </xf>
    <xf numFmtId="0" fontId="3" fillId="8" borderId="25" xfId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left"/>
    </xf>
    <xf numFmtId="1" fontId="5" fillId="0" borderId="23" xfId="1" applyNumberFormat="1" applyFont="1" applyBorder="1" applyAlignment="1">
      <alignment horizontal="center" vertical="center" shrinkToFit="1"/>
    </xf>
    <xf numFmtId="164" fontId="6" fillId="8" borderId="23" xfId="2" applyNumberFormat="1" applyFont="1" applyFill="1" applyBorder="1" applyAlignment="1">
      <alignment horizontal="center" vertical="center" shrinkToFit="1"/>
    </xf>
    <xf numFmtId="164" fontId="6" fillId="0" borderId="24" xfId="2" applyNumberFormat="1" applyFont="1" applyFill="1" applyBorder="1" applyAlignment="1">
      <alignment horizontal="center" vertical="center" shrinkToFit="1"/>
    </xf>
    <xf numFmtId="0" fontId="3" fillId="9" borderId="27" xfId="1" applyFont="1" applyFill="1" applyBorder="1" applyAlignment="1">
      <alignment horizontal="left" wrapText="1"/>
    </xf>
    <xf numFmtId="0" fontId="3" fillId="0" borderId="26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3" fillId="7" borderId="33" xfId="1" applyFont="1" applyFill="1" applyBorder="1" applyAlignment="1">
      <alignment horizontal="left" wrapText="1"/>
    </xf>
    <xf numFmtId="0" fontId="3" fillId="9" borderId="35" xfId="1" applyFont="1" applyFill="1" applyBorder="1" applyAlignment="1">
      <alignment horizontal="left" wrapText="1"/>
    </xf>
    <xf numFmtId="0" fontId="3" fillId="7" borderId="36" xfId="1" applyFont="1" applyFill="1" applyBorder="1" applyAlignment="1">
      <alignment horizontal="left" wrapText="1"/>
    </xf>
    <xf numFmtId="0" fontId="3" fillId="7" borderId="37" xfId="1" applyFont="1" applyFill="1" applyBorder="1"/>
    <xf numFmtId="0" fontId="3" fillId="7" borderId="38" xfId="1" applyFont="1" applyFill="1" applyBorder="1" applyAlignment="1">
      <alignment horizontal="center" vertical="center"/>
    </xf>
    <xf numFmtId="0" fontId="3" fillId="7" borderId="39" xfId="1" applyFont="1" applyFill="1" applyBorder="1" applyAlignment="1">
      <alignment horizontal="center" vertical="center"/>
    </xf>
    <xf numFmtId="1" fontId="5" fillId="7" borderId="38" xfId="1" applyNumberFormat="1" applyFont="1" applyFill="1" applyBorder="1" applyAlignment="1">
      <alignment horizontal="center" vertical="center" shrinkToFit="1"/>
    </xf>
    <xf numFmtId="164" fontId="6" fillId="7" borderId="38" xfId="2" applyNumberFormat="1" applyFont="1" applyFill="1" applyBorder="1" applyAlignment="1">
      <alignment horizontal="center" vertical="center" shrinkToFit="1"/>
    </xf>
    <xf numFmtId="164" fontId="6" fillId="0" borderId="19" xfId="2" applyNumberFormat="1" applyFont="1" applyFill="1" applyBorder="1" applyAlignment="1">
      <alignment horizontal="center" vertical="center" shrinkToFit="1"/>
    </xf>
    <xf numFmtId="164" fontId="6" fillId="0" borderId="25" xfId="2" applyNumberFormat="1" applyFont="1" applyFill="1" applyBorder="1" applyAlignment="1">
      <alignment horizontal="center" vertical="center" shrinkToFit="1"/>
    </xf>
    <xf numFmtId="0" fontId="3" fillId="7" borderId="29" xfId="1" applyFont="1" applyFill="1" applyBorder="1"/>
    <xf numFmtId="0" fontId="3" fillId="7" borderId="30" xfId="1" applyFont="1" applyFill="1" applyBorder="1" applyAlignment="1">
      <alignment horizontal="center" vertical="center"/>
    </xf>
    <xf numFmtId="1" fontId="5" fillId="7" borderId="30" xfId="1" applyNumberFormat="1" applyFont="1" applyFill="1" applyBorder="1" applyAlignment="1">
      <alignment horizontal="center" vertical="center" shrinkToFit="1"/>
    </xf>
    <xf numFmtId="164" fontId="6" fillId="7" borderId="30" xfId="2" applyNumberFormat="1" applyFont="1" applyFill="1" applyBorder="1" applyAlignment="1">
      <alignment horizontal="center" vertical="center" shrinkToFit="1"/>
    </xf>
    <xf numFmtId="7" fontId="4" fillId="7" borderId="31" xfId="2" applyNumberFormat="1" applyFont="1" applyFill="1" applyBorder="1" applyAlignment="1">
      <alignment horizontal="center" vertical="center" wrapText="1"/>
    </xf>
    <xf numFmtId="0" fontId="3" fillId="7" borderId="29" xfId="1" applyFont="1" applyFill="1" applyBorder="1" applyAlignment="1">
      <alignment horizontal="center" vertical="center"/>
    </xf>
    <xf numFmtId="0" fontId="3" fillId="7" borderId="31" xfId="1" applyFont="1" applyFill="1" applyBorder="1" applyAlignment="1">
      <alignment horizontal="center" vertical="center"/>
    </xf>
    <xf numFmtId="0" fontId="3" fillId="7" borderId="34" xfId="1" applyFont="1" applyFill="1" applyBorder="1" applyAlignment="1">
      <alignment horizontal="center" vertical="center"/>
    </xf>
    <xf numFmtId="0" fontId="3" fillId="7" borderId="40" xfId="1" applyFont="1" applyFill="1" applyBorder="1" applyAlignment="1">
      <alignment horizontal="center" vertical="center"/>
    </xf>
    <xf numFmtId="0" fontId="3" fillId="7" borderId="40" xfId="1" applyFont="1" applyFill="1" applyBorder="1" applyAlignment="1">
      <alignment horizontal="center" vertical="center" wrapText="1"/>
    </xf>
    <xf numFmtId="7" fontId="4" fillId="7" borderId="41" xfId="2" applyNumberFormat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left" wrapText="1"/>
    </xf>
    <xf numFmtId="0" fontId="3" fillId="7" borderId="43" xfId="1" applyFont="1" applyFill="1" applyBorder="1" applyAlignment="1">
      <alignment horizontal="center" vertical="center"/>
    </xf>
    <xf numFmtId="0" fontId="3" fillId="7" borderId="44" xfId="1" applyFont="1" applyFill="1" applyBorder="1" applyAlignment="1">
      <alignment horizontal="center" vertical="center"/>
    </xf>
    <xf numFmtId="0" fontId="3" fillId="7" borderId="45" xfId="1" applyFont="1" applyFill="1" applyBorder="1" applyAlignment="1">
      <alignment horizontal="center" vertical="center"/>
    </xf>
    <xf numFmtId="0" fontId="3" fillId="7" borderId="41" xfId="1" applyFont="1" applyFill="1" applyBorder="1" applyAlignment="1">
      <alignment horizontal="center" vertical="center"/>
    </xf>
    <xf numFmtId="0" fontId="3" fillId="7" borderId="39" xfId="1" applyFont="1" applyFill="1" applyBorder="1" applyAlignment="1">
      <alignment horizontal="center" vertical="center" wrapText="1"/>
    </xf>
    <xf numFmtId="0" fontId="3" fillId="0" borderId="46" xfId="1" applyFont="1" applyBorder="1" applyAlignment="1">
      <alignment horizontal="center" vertical="center"/>
    </xf>
    <xf numFmtId="0" fontId="3" fillId="0" borderId="47" xfId="1" applyFont="1" applyBorder="1" applyAlignment="1">
      <alignment horizontal="center" vertical="center"/>
    </xf>
    <xf numFmtId="0" fontId="3" fillId="8" borderId="47" xfId="1" applyFont="1" applyFill="1" applyBorder="1" applyAlignment="1">
      <alignment horizontal="center" vertical="center"/>
    </xf>
    <xf numFmtId="0" fontId="3" fillId="8" borderId="48" xfId="1" applyFont="1" applyFill="1" applyBorder="1" applyAlignment="1">
      <alignment horizontal="center" vertical="center"/>
    </xf>
    <xf numFmtId="14" fontId="3" fillId="0" borderId="47" xfId="1" applyNumberFormat="1" applyFont="1" applyBorder="1" applyAlignment="1">
      <alignment horizontal="center" vertical="center"/>
    </xf>
    <xf numFmtId="0" fontId="3" fillId="0" borderId="48" xfId="1" applyFont="1" applyBorder="1" applyAlignment="1">
      <alignment horizontal="center" vertical="center"/>
    </xf>
    <xf numFmtId="0" fontId="4" fillId="2" borderId="21" xfId="1" applyFont="1" applyFill="1" applyBorder="1"/>
    <xf numFmtId="0" fontId="4" fillId="2" borderId="27" xfId="1" applyFont="1" applyFill="1" applyBorder="1"/>
    <xf numFmtId="0" fontId="4" fillId="2" borderId="32" xfId="1" applyFont="1" applyFill="1" applyBorder="1"/>
  </cellXfs>
  <cellStyles count="3">
    <cellStyle name="Comma 2" xfId="2" xr:uid="{339F6094-3801-43F0-BDE8-81129D0F561F}"/>
    <cellStyle name="Normal" xfId="0" builtinId="0"/>
    <cellStyle name="Normal 2" xfId="1" xr:uid="{927465E6-54F6-4BCD-A708-1CD4429F80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C2B-5CD4-4306-ADE3-395EBED64246}">
  <dimension ref="B1:XFD34"/>
  <sheetViews>
    <sheetView tabSelected="1" topLeftCell="I1" zoomScale="130" zoomScaleNormal="130" workbookViewId="0">
      <selection activeCell="X5" sqref="X5"/>
    </sheetView>
  </sheetViews>
  <sheetFormatPr defaultColWidth="9.140625" defaultRowHeight="10.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>
      <c r="B1" s="101" t="s">
        <v>0</v>
      </c>
    </row>
    <row r="2" spans="2:35 16384:16384">
      <c r="B2" s="102" t="s">
        <v>1</v>
      </c>
      <c r="AD2" s="21" t="s">
        <v>2</v>
      </c>
      <c r="AE2" s="21" t="s">
        <v>3</v>
      </c>
    </row>
    <row r="3" spans="2:35 16384:16384">
      <c r="B3" s="103" t="s">
        <v>4</v>
      </c>
    </row>
    <row r="4" spans="2:35 16384:16384" s="5" customFormat="1" ht="13.5" customHeight="1">
      <c r="B4" s="52" t="s">
        <v>5</v>
      </c>
      <c r="C4" s="53"/>
      <c r="D4" s="53"/>
      <c r="E4" s="54"/>
      <c r="F4" s="57" t="s">
        <v>6</v>
      </c>
      <c r="G4" s="58"/>
      <c r="H4" s="58"/>
      <c r="I4" s="58"/>
      <c r="J4" s="58"/>
      <c r="K4" s="58"/>
      <c r="L4" s="58"/>
      <c r="M4" s="58"/>
      <c r="N4" s="59"/>
      <c r="O4" s="57" t="s">
        <v>7</v>
      </c>
      <c r="P4" s="58"/>
      <c r="Q4" s="58"/>
      <c r="R4" s="58"/>
      <c r="S4" s="58"/>
      <c r="T4" s="58"/>
      <c r="U4" s="58"/>
      <c r="V4" s="59"/>
      <c r="W4" s="60" t="s">
        <v>8</v>
      </c>
      <c r="X4" s="61"/>
      <c r="Y4" s="61"/>
      <c r="Z4" s="61"/>
      <c r="AA4" s="61"/>
      <c r="AB4" s="61"/>
      <c r="AC4" s="62"/>
      <c r="AD4" s="63" t="s">
        <v>9</v>
      </c>
      <c r="AE4" s="64"/>
      <c r="AF4" s="64"/>
      <c r="AG4" s="64"/>
      <c r="AH4" s="65"/>
      <c r="AI4" s="55" t="s">
        <v>10</v>
      </c>
    </row>
    <row r="5" spans="2:35 16384:16384" s="5" customFormat="1" ht="32.25">
      <c r="B5" s="10" t="s">
        <v>5</v>
      </c>
      <c r="C5" s="11" t="s">
        <v>11</v>
      </c>
      <c r="D5" s="11" t="s">
        <v>12</v>
      </c>
      <c r="E5" s="12" t="s">
        <v>13</v>
      </c>
      <c r="F5" s="13" t="s">
        <v>14</v>
      </c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19</v>
      </c>
      <c r="L5" s="11" t="s">
        <v>20</v>
      </c>
      <c r="M5" s="11" t="s">
        <v>21</v>
      </c>
      <c r="N5" s="12" t="s">
        <v>22</v>
      </c>
      <c r="O5" s="13" t="s">
        <v>23</v>
      </c>
      <c r="P5" s="11" t="s">
        <v>24</v>
      </c>
      <c r="Q5" s="11" t="s">
        <v>20</v>
      </c>
      <c r="R5" s="11" t="s">
        <v>21</v>
      </c>
      <c r="S5" s="11" t="s">
        <v>25</v>
      </c>
      <c r="T5" s="11" t="s">
        <v>26</v>
      </c>
      <c r="U5" s="11" t="s">
        <v>27</v>
      </c>
      <c r="V5" s="12" t="s">
        <v>28</v>
      </c>
      <c r="W5" s="13" t="s">
        <v>29</v>
      </c>
      <c r="X5" s="11" t="s">
        <v>24</v>
      </c>
      <c r="Y5" s="11" t="s">
        <v>20</v>
      </c>
      <c r="Z5" s="11" t="s">
        <v>21</v>
      </c>
      <c r="AA5" s="11" t="s">
        <v>25</v>
      </c>
      <c r="AB5" s="11" t="s">
        <v>30</v>
      </c>
      <c r="AC5" s="12" t="s">
        <v>31</v>
      </c>
      <c r="AD5" s="66" t="s">
        <v>32</v>
      </c>
      <c r="AE5" s="13" t="s">
        <v>33</v>
      </c>
      <c r="AF5" s="67" t="s">
        <v>34</v>
      </c>
      <c r="AG5" s="66" t="s">
        <v>35</v>
      </c>
      <c r="AH5" s="66" t="s">
        <v>36</v>
      </c>
      <c r="AI5" s="56"/>
    </row>
    <row r="6" spans="2:35 16384:16384">
      <c r="B6" s="22" t="s">
        <v>37</v>
      </c>
      <c r="C6" s="23"/>
      <c r="D6" s="23">
        <v>132439</v>
      </c>
      <c r="E6" s="24"/>
      <c r="F6" s="25">
        <v>113068255</v>
      </c>
      <c r="G6" s="26"/>
      <c r="H6" s="26">
        <v>10832</v>
      </c>
      <c r="I6" s="27">
        <v>45657</v>
      </c>
      <c r="J6" s="26" t="s">
        <v>38</v>
      </c>
      <c r="K6" s="26" t="s">
        <v>39</v>
      </c>
      <c r="L6" s="26" t="s">
        <v>40</v>
      </c>
      <c r="M6" s="26" t="s">
        <v>41</v>
      </c>
      <c r="N6" s="28">
        <v>11106</v>
      </c>
      <c r="O6" s="29" t="s">
        <v>1</v>
      </c>
      <c r="P6" s="26" t="s">
        <v>4</v>
      </c>
      <c r="Q6" s="26" t="s">
        <v>42</v>
      </c>
      <c r="R6" s="26" t="s">
        <v>43</v>
      </c>
      <c r="S6" s="26">
        <v>11372</v>
      </c>
      <c r="T6" s="23" t="s">
        <v>44</v>
      </c>
      <c r="U6" s="23" t="s">
        <v>45</v>
      </c>
      <c r="V6" s="24" t="s">
        <v>46</v>
      </c>
      <c r="W6" s="25" t="s">
        <v>47</v>
      </c>
      <c r="X6" s="26" t="s">
        <v>48</v>
      </c>
      <c r="Y6" s="26" t="s">
        <v>49</v>
      </c>
      <c r="Z6" s="26" t="s">
        <v>43</v>
      </c>
      <c r="AA6" s="26">
        <v>11101</v>
      </c>
      <c r="AB6" s="23" t="s">
        <v>50</v>
      </c>
      <c r="AC6" s="30" t="s">
        <v>51</v>
      </c>
      <c r="AD6" s="31" t="str">
        <f>_xlfn.CONCAT(AD2, " - A-PLM Analysis -24 Hr TAT")</f>
        <v>00906704-02 - A-PLM Analysis -24 Hr TAT</v>
      </c>
      <c r="AE6" s="32">
        <v>1</v>
      </c>
      <c r="AF6" s="26" t="s">
        <v>52</v>
      </c>
      <c r="AG6" s="33">
        <v>46.72</v>
      </c>
      <c r="AH6" s="34">
        <f>AG6</f>
        <v>46.72</v>
      </c>
      <c r="AI6" s="35" t="s">
        <v>53</v>
      </c>
      <c r="XFD6" s="6"/>
    </row>
    <row r="7" spans="2:35 16384:16384" ht="12.75" customHeight="1">
      <c r="B7" s="36" t="s">
        <v>37</v>
      </c>
      <c r="C7" s="37"/>
      <c r="D7" s="37">
        <v>132439</v>
      </c>
      <c r="E7" s="38"/>
      <c r="F7" s="39">
        <v>113068255</v>
      </c>
      <c r="G7" s="40"/>
      <c r="H7" s="40">
        <v>10832</v>
      </c>
      <c r="I7" s="41">
        <v>45657</v>
      </c>
      <c r="J7" s="40" t="s">
        <v>38</v>
      </c>
      <c r="K7" s="40" t="s">
        <v>39</v>
      </c>
      <c r="L7" s="40" t="s">
        <v>40</v>
      </c>
      <c r="M7" s="40" t="s">
        <v>41</v>
      </c>
      <c r="N7" s="42">
        <v>11106</v>
      </c>
      <c r="O7" s="43" t="s">
        <v>1</v>
      </c>
      <c r="P7" s="40" t="s">
        <v>4</v>
      </c>
      <c r="Q7" s="40" t="s">
        <v>42</v>
      </c>
      <c r="R7" s="40" t="s">
        <v>43</v>
      </c>
      <c r="S7" s="40">
        <v>11372</v>
      </c>
      <c r="T7" s="37" t="s">
        <v>44</v>
      </c>
      <c r="U7" s="37" t="s">
        <v>45</v>
      </c>
      <c r="V7" s="38" t="s">
        <v>46</v>
      </c>
      <c r="W7" s="39" t="s">
        <v>47</v>
      </c>
      <c r="X7" s="40" t="s">
        <v>48</v>
      </c>
      <c r="Y7" s="40" t="s">
        <v>49</v>
      </c>
      <c r="Z7" s="40" t="s">
        <v>43</v>
      </c>
      <c r="AA7" s="40">
        <v>11101</v>
      </c>
      <c r="AB7" s="37" t="s">
        <v>50</v>
      </c>
      <c r="AC7" s="44" t="s">
        <v>51</v>
      </c>
      <c r="AD7" s="45" t="str">
        <f>_xlfn.CONCAT(AD2, " - B-PLM NOB Analysis - 24 Hr TAT")</f>
        <v>00906704-02 - B-PLM NOB Analysis - 24 Hr TAT</v>
      </c>
      <c r="AE7" s="46">
        <v>1</v>
      </c>
      <c r="AF7" s="40" t="s">
        <v>52</v>
      </c>
      <c r="AG7" s="47">
        <v>9.6</v>
      </c>
      <c r="AH7" s="48">
        <f>AG7</f>
        <v>9.6</v>
      </c>
      <c r="AI7" s="49" t="s">
        <v>53</v>
      </c>
    </row>
    <row r="8" spans="2:35 16384:16384">
      <c r="B8" s="36" t="s">
        <v>37</v>
      </c>
      <c r="C8" s="37"/>
      <c r="D8" s="37">
        <v>132439</v>
      </c>
      <c r="E8" s="38"/>
      <c r="F8" s="39">
        <v>113068255</v>
      </c>
      <c r="G8" s="40"/>
      <c r="H8" s="40">
        <v>10832</v>
      </c>
      <c r="I8" s="41">
        <v>45657</v>
      </c>
      <c r="J8" s="40" t="s">
        <v>38</v>
      </c>
      <c r="K8" s="40" t="s">
        <v>39</v>
      </c>
      <c r="L8" s="40" t="s">
        <v>40</v>
      </c>
      <c r="M8" s="40" t="s">
        <v>41</v>
      </c>
      <c r="N8" s="42">
        <v>11106</v>
      </c>
      <c r="O8" s="43" t="s">
        <v>1</v>
      </c>
      <c r="P8" s="40" t="s">
        <v>4</v>
      </c>
      <c r="Q8" s="40" t="s">
        <v>42</v>
      </c>
      <c r="R8" s="40" t="s">
        <v>43</v>
      </c>
      <c r="S8" s="40">
        <v>11372</v>
      </c>
      <c r="T8" s="37" t="s">
        <v>44</v>
      </c>
      <c r="U8" s="37" t="s">
        <v>45</v>
      </c>
      <c r="V8" s="38" t="s">
        <v>46</v>
      </c>
      <c r="W8" s="39" t="s">
        <v>47</v>
      </c>
      <c r="X8" s="40" t="s">
        <v>48</v>
      </c>
      <c r="Y8" s="40" t="s">
        <v>49</v>
      </c>
      <c r="Z8" s="40" t="s">
        <v>43</v>
      </c>
      <c r="AA8" s="40">
        <v>11101</v>
      </c>
      <c r="AB8" s="37" t="s">
        <v>50</v>
      </c>
      <c r="AC8" s="44" t="s">
        <v>51</v>
      </c>
      <c r="AD8" s="50" t="str">
        <f>_xlfn.CONCAT(AD2, " - C-TEM NOB Analysis - 24 Hr TAT")</f>
        <v>00906704-02 - C-TEM NOB Analysis - 24 Hr TAT</v>
      </c>
      <c r="AE8" s="46">
        <v>1</v>
      </c>
      <c r="AF8" s="40" t="s">
        <v>52</v>
      </c>
      <c r="AG8" s="47">
        <v>9.6</v>
      </c>
      <c r="AH8" s="48">
        <f>AG8</f>
        <v>9.6</v>
      </c>
      <c r="AI8" s="49" t="s">
        <v>53</v>
      </c>
    </row>
    <row r="9" spans="2:35 16384:16384" ht="12.75" customHeight="1">
      <c r="B9" s="36" t="s">
        <v>37</v>
      </c>
      <c r="C9" s="37"/>
      <c r="D9" s="37">
        <v>132439</v>
      </c>
      <c r="E9" s="38"/>
      <c r="F9" s="39">
        <v>113068255</v>
      </c>
      <c r="G9" s="40"/>
      <c r="H9" s="40">
        <v>10832</v>
      </c>
      <c r="I9" s="41">
        <v>45657</v>
      </c>
      <c r="J9" s="40" t="s">
        <v>38</v>
      </c>
      <c r="K9" s="40" t="s">
        <v>39</v>
      </c>
      <c r="L9" s="40" t="s">
        <v>40</v>
      </c>
      <c r="M9" s="40" t="s">
        <v>41</v>
      </c>
      <c r="N9" s="42">
        <v>11106</v>
      </c>
      <c r="O9" s="43" t="s">
        <v>1</v>
      </c>
      <c r="P9" s="40" t="s">
        <v>4</v>
      </c>
      <c r="Q9" s="40" t="s">
        <v>42</v>
      </c>
      <c r="R9" s="40" t="s">
        <v>43</v>
      </c>
      <c r="S9" s="40">
        <v>11372</v>
      </c>
      <c r="T9" s="37" t="s">
        <v>44</v>
      </c>
      <c r="U9" s="37" t="s">
        <v>45</v>
      </c>
      <c r="V9" s="38" t="s">
        <v>46</v>
      </c>
      <c r="W9" s="39" t="s">
        <v>47</v>
      </c>
      <c r="X9" s="40" t="s">
        <v>48</v>
      </c>
      <c r="Y9" s="40" t="s">
        <v>49</v>
      </c>
      <c r="Z9" s="40" t="s">
        <v>43</v>
      </c>
      <c r="AA9" s="40">
        <v>11101</v>
      </c>
      <c r="AB9" s="37" t="s">
        <v>50</v>
      </c>
      <c r="AC9" s="44" t="s">
        <v>51</v>
      </c>
      <c r="AD9" s="51" t="str">
        <f>_xlfn.CONCAT(AD2, " - F-Asbestos Inspector / Hour")</f>
        <v>00906704-02 - F-Asbestos Inspector / Hour</v>
      </c>
      <c r="AE9" s="46">
        <v>1</v>
      </c>
      <c r="AF9" s="40" t="s">
        <v>52</v>
      </c>
      <c r="AG9" s="47">
        <v>1576.58</v>
      </c>
      <c r="AH9" s="48">
        <f>AG9</f>
        <v>1576.58</v>
      </c>
      <c r="AI9" s="49" t="s">
        <v>53</v>
      </c>
    </row>
    <row r="10" spans="2:35 16384:16384" s="2" customFormat="1" ht="12.75" customHeight="1">
      <c r="B10" s="36" t="s">
        <v>37</v>
      </c>
      <c r="C10" s="37"/>
      <c r="D10" s="37">
        <v>132439</v>
      </c>
      <c r="E10" s="38"/>
      <c r="F10" s="39">
        <v>113068255</v>
      </c>
      <c r="G10" s="40"/>
      <c r="H10" s="40">
        <v>10832</v>
      </c>
      <c r="I10" s="41">
        <v>45657</v>
      </c>
      <c r="J10" s="40" t="s">
        <v>38</v>
      </c>
      <c r="K10" s="40" t="s">
        <v>39</v>
      </c>
      <c r="L10" s="40" t="s">
        <v>40</v>
      </c>
      <c r="M10" s="40" t="s">
        <v>41</v>
      </c>
      <c r="N10" s="42">
        <v>11106</v>
      </c>
      <c r="O10" s="43" t="s">
        <v>1</v>
      </c>
      <c r="P10" s="40" t="s">
        <v>4</v>
      </c>
      <c r="Q10" s="40" t="s">
        <v>42</v>
      </c>
      <c r="R10" s="40" t="s">
        <v>43</v>
      </c>
      <c r="S10" s="40">
        <v>11372</v>
      </c>
      <c r="T10" s="37" t="s">
        <v>44</v>
      </c>
      <c r="U10" s="37" t="s">
        <v>45</v>
      </c>
      <c r="V10" s="38" t="s">
        <v>46</v>
      </c>
      <c r="W10" s="39" t="s">
        <v>47</v>
      </c>
      <c r="X10" s="40" t="s">
        <v>48</v>
      </c>
      <c r="Y10" s="40" t="s">
        <v>49</v>
      </c>
      <c r="Z10" s="40" t="s">
        <v>43</v>
      </c>
      <c r="AA10" s="40">
        <v>11101</v>
      </c>
      <c r="AB10" s="37" t="s">
        <v>50</v>
      </c>
      <c r="AC10" s="44" t="s">
        <v>51</v>
      </c>
      <c r="AD10" s="51" t="str">
        <f>_xlfn.CONCAT(AD2, " - I-Project Manager / Hour")</f>
        <v>00906704-02 - I-Project Manager / Hour</v>
      </c>
      <c r="AE10" s="46">
        <v>1</v>
      </c>
      <c r="AF10" s="40" t="s">
        <v>52</v>
      </c>
      <c r="AG10" s="47">
        <v>1358.11</v>
      </c>
      <c r="AH10" s="48">
        <f>AG10</f>
        <v>1358.11</v>
      </c>
      <c r="AI10" s="49" t="s">
        <v>53</v>
      </c>
    </row>
    <row r="11" spans="2:35 16384:16384" s="2" customFormat="1" ht="12.75" customHeight="1">
      <c r="B11" s="71"/>
      <c r="C11" s="72"/>
      <c r="D11" s="72"/>
      <c r="E11" s="93"/>
      <c r="F11" s="90"/>
      <c r="G11" s="91"/>
      <c r="H11" s="91"/>
      <c r="I11" s="91"/>
      <c r="J11" s="91"/>
      <c r="K11" s="91"/>
      <c r="L11" s="91"/>
      <c r="M11" s="91"/>
      <c r="N11" s="92"/>
      <c r="O11" s="73"/>
      <c r="P11" s="72"/>
      <c r="Q11" s="72"/>
      <c r="R11" s="72"/>
      <c r="S11" s="72"/>
      <c r="T11" s="72"/>
      <c r="U11" s="72"/>
      <c r="V11" s="93"/>
      <c r="W11" s="90"/>
      <c r="X11" s="91"/>
      <c r="Y11" s="91"/>
      <c r="Z11" s="91"/>
      <c r="AA11" s="91"/>
      <c r="AB11" s="91"/>
      <c r="AC11" s="92"/>
      <c r="AD11" s="94"/>
      <c r="AE11" s="74"/>
      <c r="AF11" s="72"/>
      <c r="AG11" s="75"/>
      <c r="AH11" s="88"/>
      <c r="AI11" s="68"/>
    </row>
    <row r="12" spans="2:35 16384:16384" s="2" customFormat="1">
      <c r="B12" s="22" t="s">
        <v>54</v>
      </c>
      <c r="C12" s="23"/>
      <c r="D12" s="23">
        <v>132439</v>
      </c>
      <c r="E12" s="24"/>
      <c r="F12" s="95">
        <v>113068255</v>
      </c>
      <c r="G12" s="96"/>
      <c r="H12" s="96">
        <v>10832</v>
      </c>
      <c r="I12" s="99">
        <v>45657</v>
      </c>
      <c r="J12" s="96" t="s">
        <v>38</v>
      </c>
      <c r="K12" s="96" t="s">
        <v>39</v>
      </c>
      <c r="L12" s="96" t="s">
        <v>40</v>
      </c>
      <c r="M12" s="96" t="s">
        <v>41</v>
      </c>
      <c r="N12" s="100">
        <v>11106</v>
      </c>
      <c r="O12" s="29" t="s">
        <v>1</v>
      </c>
      <c r="P12" s="26" t="s">
        <v>4</v>
      </c>
      <c r="Q12" s="26" t="s">
        <v>42</v>
      </c>
      <c r="R12" s="26" t="s">
        <v>43</v>
      </c>
      <c r="S12" s="26">
        <v>11372</v>
      </c>
      <c r="T12" s="23" t="s">
        <v>44</v>
      </c>
      <c r="U12" s="23" t="s">
        <v>45</v>
      </c>
      <c r="V12" s="24" t="s">
        <v>46</v>
      </c>
      <c r="W12" s="95" t="s">
        <v>47</v>
      </c>
      <c r="X12" s="96" t="s">
        <v>48</v>
      </c>
      <c r="Y12" s="96" t="s">
        <v>49</v>
      </c>
      <c r="Z12" s="96" t="s">
        <v>43</v>
      </c>
      <c r="AA12" s="96">
        <v>11101</v>
      </c>
      <c r="AB12" s="97" t="s">
        <v>50</v>
      </c>
      <c r="AC12" s="98" t="s">
        <v>51</v>
      </c>
      <c r="AD12" s="31" t="s">
        <v>55</v>
      </c>
      <c r="AE12" s="32">
        <v>1</v>
      </c>
      <c r="AF12" s="26" t="s">
        <v>52</v>
      </c>
      <c r="AG12" s="33">
        <v>5.76</v>
      </c>
      <c r="AH12" s="76">
        <f>AG12</f>
        <v>5.76</v>
      </c>
      <c r="AI12" s="89" t="s">
        <v>53</v>
      </c>
      <c r="XFD12" s="6"/>
    </row>
    <row r="13" spans="2:35 16384:16384" s="2" customFormat="1" ht="12.75" customHeight="1">
      <c r="B13" s="36" t="s">
        <v>54</v>
      </c>
      <c r="C13" s="37"/>
      <c r="D13" s="37">
        <v>132439</v>
      </c>
      <c r="E13" s="38"/>
      <c r="F13" s="39">
        <v>113068255</v>
      </c>
      <c r="G13" s="40"/>
      <c r="H13" s="40">
        <v>10832</v>
      </c>
      <c r="I13" s="41">
        <v>45657</v>
      </c>
      <c r="J13" s="40" t="s">
        <v>38</v>
      </c>
      <c r="K13" s="40" t="s">
        <v>39</v>
      </c>
      <c r="L13" s="40" t="s">
        <v>40</v>
      </c>
      <c r="M13" s="40" t="s">
        <v>41</v>
      </c>
      <c r="N13" s="42">
        <v>11106</v>
      </c>
      <c r="O13" s="43" t="s">
        <v>1</v>
      </c>
      <c r="P13" s="40" t="s">
        <v>4</v>
      </c>
      <c r="Q13" s="40" t="s">
        <v>42</v>
      </c>
      <c r="R13" s="40" t="s">
        <v>43</v>
      </c>
      <c r="S13" s="40">
        <v>11372</v>
      </c>
      <c r="T13" s="37" t="s">
        <v>44</v>
      </c>
      <c r="U13" s="37" t="s">
        <v>45</v>
      </c>
      <c r="V13" s="38" t="s">
        <v>46</v>
      </c>
      <c r="W13" s="39" t="s">
        <v>47</v>
      </c>
      <c r="X13" s="40" t="s">
        <v>48</v>
      </c>
      <c r="Y13" s="40" t="s">
        <v>49</v>
      </c>
      <c r="Z13" s="40" t="s">
        <v>43</v>
      </c>
      <c r="AA13" s="40">
        <v>11101</v>
      </c>
      <c r="AB13" s="37" t="s">
        <v>50</v>
      </c>
      <c r="AC13" s="44" t="s">
        <v>51</v>
      </c>
      <c r="AD13" s="45" t="s">
        <v>56</v>
      </c>
      <c r="AE13" s="46">
        <v>1</v>
      </c>
      <c r="AF13" s="40" t="s">
        <v>52</v>
      </c>
      <c r="AG13" s="47">
        <v>5.76</v>
      </c>
      <c r="AH13" s="77">
        <f>AG13</f>
        <v>5.76</v>
      </c>
      <c r="AI13" s="69" t="s">
        <v>53</v>
      </c>
    </row>
    <row r="14" spans="2:35 16384:16384" s="2" customFormat="1">
      <c r="B14" s="36" t="s">
        <v>54</v>
      </c>
      <c r="C14" s="37"/>
      <c r="D14" s="37">
        <v>132439</v>
      </c>
      <c r="E14" s="38"/>
      <c r="F14" s="39">
        <v>113068255</v>
      </c>
      <c r="G14" s="40"/>
      <c r="H14" s="40">
        <v>10832</v>
      </c>
      <c r="I14" s="41">
        <v>45657</v>
      </c>
      <c r="J14" s="40" t="s">
        <v>38</v>
      </c>
      <c r="K14" s="40" t="s">
        <v>39</v>
      </c>
      <c r="L14" s="40" t="s">
        <v>40</v>
      </c>
      <c r="M14" s="40" t="s">
        <v>41</v>
      </c>
      <c r="N14" s="42">
        <v>11106</v>
      </c>
      <c r="O14" s="43" t="s">
        <v>1</v>
      </c>
      <c r="P14" s="40" t="s">
        <v>4</v>
      </c>
      <c r="Q14" s="40" t="s">
        <v>42</v>
      </c>
      <c r="R14" s="40" t="s">
        <v>43</v>
      </c>
      <c r="S14" s="40">
        <v>11372</v>
      </c>
      <c r="T14" s="37" t="s">
        <v>44</v>
      </c>
      <c r="U14" s="37" t="s">
        <v>45</v>
      </c>
      <c r="V14" s="38" t="s">
        <v>46</v>
      </c>
      <c r="W14" s="39" t="s">
        <v>47</v>
      </c>
      <c r="X14" s="40" t="s">
        <v>48</v>
      </c>
      <c r="Y14" s="40" t="s">
        <v>49</v>
      </c>
      <c r="Z14" s="40" t="s">
        <v>43</v>
      </c>
      <c r="AA14" s="40">
        <v>11101</v>
      </c>
      <c r="AB14" s="37" t="s">
        <v>50</v>
      </c>
      <c r="AC14" s="44" t="s">
        <v>51</v>
      </c>
      <c r="AD14" s="50" t="s">
        <v>57</v>
      </c>
      <c r="AE14" s="46">
        <v>1</v>
      </c>
      <c r="AF14" s="40" t="s">
        <v>52</v>
      </c>
      <c r="AG14" s="47">
        <v>5.76</v>
      </c>
      <c r="AH14" s="77">
        <f>AG14</f>
        <v>5.76</v>
      </c>
      <c r="AI14" s="69" t="s">
        <v>53</v>
      </c>
    </row>
    <row r="15" spans="2:35 16384:16384" s="2" customFormat="1" ht="12.75" customHeight="1">
      <c r="B15" s="36" t="s">
        <v>54</v>
      </c>
      <c r="C15" s="37"/>
      <c r="D15" s="37">
        <v>132439</v>
      </c>
      <c r="E15" s="38"/>
      <c r="F15" s="39">
        <v>113068255</v>
      </c>
      <c r="G15" s="40"/>
      <c r="H15" s="40">
        <v>10832</v>
      </c>
      <c r="I15" s="41">
        <v>45657</v>
      </c>
      <c r="J15" s="40" t="s">
        <v>38</v>
      </c>
      <c r="K15" s="40" t="s">
        <v>39</v>
      </c>
      <c r="L15" s="40" t="s">
        <v>40</v>
      </c>
      <c r="M15" s="40" t="s">
        <v>41</v>
      </c>
      <c r="N15" s="42">
        <v>11106</v>
      </c>
      <c r="O15" s="43" t="s">
        <v>1</v>
      </c>
      <c r="P15" s="40" t="s">
        <v>4</v>
      </c>
      <c r="Q15" s="40" t="s">
        <v>42</v>
      </c>
      <c r="R15" s="40" t="s">
        <v>43</v>
      </c>
      <c r="S15" s="40">
        <v>11372</v>
      </c>
      <c r="T15" s="37" t="s">
        <v>44</v>
      </c>
      <c r="U15" s="37" t="s">
        <v>45</v>
      </c>
      <c r="V15" s="38" t="s">
        <v>46</v>
      </c>
      <c r="W15" s="39" t="s">
        <v>47</v>
      </c>
      <c r="X15" s="40" t="s">
        <v>48</v>
      </c>
      <c r="Y15" s="40" t="s">
        <v>49</v>
      </c>
      <c r="Z15" s="40" t="s">
        <v>43</v>
      </c>
      <c r="AA15" s="40">
        <v>11101</v>
      </c>
      <c r="AB15" s="37" t="s">
        <v>50</v>
      </c>
      <c r="AC15" s="44" t="s">
        <v>51</v>
      </c>
      <c r="AD15" s="51" t="s">
        <v>58</v>
      </c>
      <c r="AE15" s="46">
        <v>1</v>
      </c>
      <c r="AF15" s="40" t="s">
        <v>52</v>
      </c>
      <c r="AG15" s="47">
        <v>458.64</v>
      </c>
      <c r="AH15" s="77">
        <f>AG15</f>
        <v>458.64</v>
      </c>
      <c r="AI15" s="69" t="s">
        <v>53</v>
      </c>
    </row>
    <row r="16" spans="2:35 16384:16384" s="2" customFormat="1" ht="12.75" customHeight="1">
      <c r="B16" s="36" t="s">
        <v>54</v>
      </c>
      <c r="C16" s="37"/>
      <c r="D16" s="37">
        <v>132439</v>
      </c>
      <c r="E16" s="38"/>
      <c r="F16" s="39">
        <v>113068255</v>
      </c>
      <c r="G16" s="40"/>
      <c r="H16" s="40">
        <v>10832</v>
      </c>
      <c r="I16" s="41">
        <v>45657</v>
      </c>
      <c r="J16" s="40" t="s">
        <v>38</v>
      </c>
      <c r="K16" s="40" t="s">
        <v>39</v>
      </c>
      <c r="L16" s="40" t="s">
        <v>40</v>
      </c>
      <c r="M16" s="40" t="s">
        <v>41</v>
      </c>
      <c r="N16" s="42">
        <v>11106</v>
      </c>
      <c r="O16" s="43" t="s">
        <v>1</v>
      </c>
      <c r="P16" s="40" t="s">
        <v>4</v>
      </c>
      <c r="Q16" s="40" t="s">
        <v>42</v>
      </c>
      <c r="R16" s="40" t="s">
        <v>43</v>
      </c>
      <c r="S16" s="40">
        <v>11372</v>
      </c>
      <c r="T16" s="37" t="s">
        <v>44</v>
      </c>
      <c r="U16" s="37" t="s">
        <v>45</v>
      </c>
      <c r="V16" s="38" t="s">
        <v>46</v>
      </c>
      <c r="W16" s="39" t="s">
        <v>47</v>
      </c>
      <c r="X16" s="40" t="s">
        <v>48</v>
      </c>
      <c r="Y16" s="40" t="s">
        <v>49</v>
      </c>
      <c r="Z16" s="40" t="s">
        <v>43</v>
      </c>
      <c r="AA16" s="40">
        <v>11101</v>
      </c>
      <c r="AB16" s="37" t="s">
        <v>50</v>
      </c>
      <c r="AC16" s="44" t="s">
        <v>51</v>
      </c>
      <c r="AD16" s="51" t="s">
        <v>59</v>
      </c>
      <c r="AE16" s="46">
        <v>1</v>
      </c>
      <c r="AF16" s="40" t="s">
        <v>52</v>
      </c>
      <c r="AG16" s="47">
        <v>1410.35</v>
      </c>
      <c r="AH16" s="77">
        <f>AG16</f>
        <v>1410.35</v>
      </c>
      <c r="AI16" s="69" t="s">
        <v>53</v>
      </c>
    </row>
    <row r="17" spans="2:35" s="2" customFormat="1" ht="12.75" customHeight="1">
      <c r="B17" s="78"/>
      <c r="C17" s="79"/>
      <c r="D17" s="79"/>
      <c r="E17" s="85"/>
      <c r="F17" s="83"/>
      <c r="G17" s="79"/>
      <c r="H17" s="79"/>
      <c r="I17" s="79"/>
      <c r="J17" s="79"/>
      <c r="K17" s="79"/>
      <c r="L17" s="79"/>
      <c r="M17" s="79"/>
      <c r="N17" s="84"/>
      <c r="O17" s="86"/>
      <c r="P17" s="79"/>
      <c r="Q17" s="79"/>
      <c r="R17" s="79"/>
      <c r="S17" s="79"/>
      <c r="T17" s="79"/>
      <c r="U17" s="79"/>
      <c r="V17" s="85"/>
      <c r="W17" s="83"/>
      <c r="X17" s="79"/>
      <c r="Y17" s="79"/>
      <c r="Z17" s="79"/>
      <c r="AA17" s="79"/>
      <c r="AB17" s="79"/>
      <c r="AC17" s="84"/>
      <c r="AD17" s="87"/>
      <c r="AE17" s="80"/>
      <c r="AF17" s="79"/>
      <c r="AG17" s="81"/>
      <c r="AH17" s="82"/>
      <c r="AI17" s="70"/>
    </row>
    <row r="18" spans="2:35" s="2" customFormat="1" ht="12.75" customHeight="1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5" t="s">
        <v>60</v>
      </c>
      <c r="AE18" s="14"/>
      <c r="AF18" s="6"/>
      <c r="AG18" s="17">
        <f>SUM(AG6:AG17)</f>
        <v>4886.88</v>
      </c>
      <c r="AH18" s="18"/>
      <c r="AI18" s="4"/>
    </row>
    <row r="19" spans="2:35" s="2" customFormat="1" ht="11.25" thickBot="1">
      <c r="B19" s="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6" t="s">
        <v>61</v>
      </c>
      <c r="AE19" s="9"/>
      <c r="AF19" s="9"/>
      <c r="AG19" s="19"/>
      <c r="AH19" s="20">
        <f>SUM(AH6:AH18)</f>
        <v>4886.88</v>
      </c>
      <c r="AI19" s="6"/>
    </row>
    <row r="20" spans="2:35" s="2" customFormat="1" ht="11.25" thickTop="1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8"/>
      <c r="AH20" s="8"/>
      <c r="AI20" s="6"/>
    </row>
    <row r="27" spans="2:35" s="2" customFormat="1" ht="10.5" customHeight="1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8"/>
      <c r="AH27" s="8"/>
      <c r="AI27" s="6"/>
    </row>
    <row r="33" spans="3:35" s="2" customFormat="1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8"/>
      <c r="AH33" s="8"/>
      <c r="AI33" s="6"/>
    </row>
    <row r="34" spans="3:35" s="2" customFormat="1" ht="9" customHeight="1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8"/>
      <c r="AH34" s="8"/>
      <c r="AI34" s="6"/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88AC-5B7F-4B58-A062-A0ED82C8674C}">
  <dimension ref="A1:A18"/>
  <sheetViews>
    <sheetView workbookViewId="0">
      <selection sqref="A1:A18"/>
    </sheetView>
  </sheetViews>
  <sheetFormatPr defaultColWidth="8.85546875" defaultRowHeight="15"/>
  <sheetData>
    <row r="1" spans="1:1">
      <c r="A1" s="1" t="s">
        <v>62</v>
      </c>
    </row>
    <row r="2" spans="1:1">
      <c r="A2" s="1" t="s">
        <v>63</v>
      </c>
    </row>
    <row r="3" spans="1:1">
      <c r="A3" s="1" t="s">
        <v>64</v>
      </c>
    </row>
    <row r="4" spans="1:1">
      <c r="A4" s="1" t="s">
        <v>65</v>
      </c>
    </row>
    <row r="5" spans="1:1">
      <c r="A5" s="1" t="s">
        <v>66</v>
      </c>
    </row>
    <row r="6" spans="1:1">
      <c r="A6" s="1" t="s">
        <v>67</v>
      </c>
    </row>
    <row r="7" spans="1:1">
      <c r="A7" s="1" t="s">
        <v>68</v>
      </c>
    </row>
    <row r="8" spans="1:1">
      <c r="A8" s="1" t="s">
        <v>69</v>
      </c>
    </row>
    <row r="9" spans="1:1">
      <c r="A9" s="1" t="s">
        <v>70</v>
      </c>
    </row>
    <row r="10" spans="1:1">
      <c r="A10" s="1" t="s">
        <v>71</v>
      </c>
    </row>
    <row r="11" spans="1:1">
      <c r="A11" s="1" t="s">
        <v>72</v>
      </c>
    </row>
    <row r="12" spans="1:1">
      <c r="A12" s="1" t="s">
        <v>73</v>
      </c>
    </row>
    <row r="13" spans="1:1">
      <c r="A13" s="1" t="s">
        <v>74</v>
      </c>
    </row>
    <row r="14" spans="1:1">
      <c r="A14" s="1" t="s">
        <v>75</v>
      </c>
    </row>
    <row r="15" spans="1:1">
      <c r="A15" s="1" t="s">
        <v>76</v>
      </c>
    </row>
    <row r="16" spans="1:1">
      <c r="A16" s="1" t="s">
        <v>77</v>
      </c>
    </row>
    <row r="17" spans="1:1">
      <c r="A17" s="1" t="s">
        <v>78</v>
      </c>
    </row>
    <row r="18" spans="1:1">
      <c r="A18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Cristina Carreras</cp:lastModifiedBy>
  <cp:revision/>
  <dcterms:created xsi:type="dcterms:W3CDTF">2024-10-11T12:02:37Z</dcterms:created>
  <dcterms:modified xsi:type="dcterms:W3CDTF">2025-03-11T13:39:52Z</dcterms:modified>
  <cp:category/>
  <cp:contentStatus/>
</cp:coreProperties>
</file>