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20 3pm\excel\add-on\"/>
    </mc:Choice>
  </mc:AlternateContent>
  <bookViews>
    <workbookView xWindow="29070" yWindow="6840" windowWidth="28365" windowHeight="8415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B6" i="1" l="1"/>
  <c r="AA6" i="1"/>
  <c r="P6" i="1"/>
  <c r="C6" i="1" l="1"/>
  <c r="AI6" i="1" l="1"/>
  <c r="AI15" i="1" l="1"/>
</calcChain>
</file>

<file path=xl/sharedStrings.xml><?xml version="1.0" encoding="utf-8"?>
<sst xmlns="http://schemas.openxmlformats.org/spreadsheetml/2006/main" count="99" uniqueCount="92">
  <si>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</si>
  <si>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</si>
  <si>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</si>
  <si>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</si>
  <si>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</si>
  <si>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</si>
  <si>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</si>
  <si>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</si>
  <si>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</si>
  <si>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</si>
  <si>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</si>
  <si>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</si>
  <si>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</si>
  <si>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</si>
  <si>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</si>
  <si>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</si>
  <si>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</si>
  <si>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</si>
  <si>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</si>
  <si>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</si>
  <si>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</si>
  <si>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</si>
  <si>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</si>
  <si>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</si>
  <si>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</si>
  <si>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</si>
  <si>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</si>
  <si>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</si>
  <si>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</si>
  <si>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</si>
  <si>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</si>
  <si>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</si>
  <si>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LLW</t>
  </si>
  <si>
    <t>Accumulated Hours Jul-Nov</t>
  </si>
  <si>
    <t>CTF Close Out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</si>
  <si>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</si>
  <si>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</si>
  <si>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</si>
  <si>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</si>
  <si>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</si>
  <si>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</si>
  <si>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</si>
  <si>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</si>
  <si>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</si>
  <si>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</si>
  <si>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</si>
  <si>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</si>
  <si>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</si>
  <si>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</si>
  <si>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</si>
  <si>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</si>
  <si>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</si>
  <si>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</si>
  <si>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</si>
  <si>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</si>
  <si>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</si>
  <si>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</si>
  <si>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Aramis Rodriguez</t>
  </si>
  <si>
    <t>718-349-5737</t>
  </si>
  <si>
    <t>K296</t>
  </si>
  <si>
    <t>046438</t>
  </si>
  <si>
    <t>125 COVERT STREET</t>
  </si>
  <si>
    <t>Richard E Ubiera</t>
  </si>
  <si>
    <t>718-455-0180</t>
  </si>
  <si>
    <t>Request For Payment</t>
  </si>
  <si>
    <t>Previous Amount Certified</t>
  </si>
  <si>
    <t>Remaining Balance</t>
  </si>
  <si>
    <t>Prevous Amount Certifed</t>
  </si>
  <si>
    <t>Full Purchase Amount</t>
  </si>
  <si>
    <t>RMCONV07</t>
  </si>
  <si>
    <t>06NSKTA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</si>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</sst>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  <numFmt numFmtId="166" formatCode="&quot;$&quot;#,##0.00"/>
  </numFmts>
  <fonts count="8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top"/>
    </xf>
    <xf numFmtId="44" fontId="2" fillId="0" borderId="0" applyFont="0" applyFill="0" applyBorder="0" applyAlignment="0" applyProtection="0">
      <alignment vertical="top"/>
    </xf>
    <xf numFmtId="0" fontId="1" fillId="0" borderId="0">
      <alignment vertical="top"/>
    </xf>
    <xf numFmtId="44" fontId="1" fillId="0" borderId="0" applyFont="0" applyFill="0" applyBorder="0" applyAlignment="0" applyProtection="0">
      <alignment vertical="top"/>
    </xf>
    <xf numFmtId="44" fontId="1" fillId="0" borderId="0" applyFont="0" applyFill="0" applyBorder="0" applyAlignment="0" applyProtection="0">
      <alignment vertical="top"/>
    </xf>
  </cellStyleXfs>
  <cellXfs count="35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8" borderId="0" xfId="0" applyFill="1">
      <alignment vertical="top"/>
    </xf>
    <xf numFmtId="0" fontId="4" fillId="2" borderId="1" xfId="0" applyFont="1" applyFill="1" applyBorder="1" applyAlignment="1">
      <alignment horizontal="left" vertical="top" wrapText="1" readingOrder="1"/>
    </xf>
    <xf numFmtId="0" fontId="5" fillId="0" borderId="1" xfId="0" applyFont="1" applyBorder="1">
      <alignment vertical="top"/>
    </xf>
    <xf numFmtId="0" fontId="4" fillId="2" borderId="1" xfId="0" quotePrefix="1" applyFont="1" applyFill="1" applyBorder="1" applyAlignment="1">
      <alignment horizontal="left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3" borderId="1" xfId="0" applyFont="1" applyFill="1" applyBorder="1" applyAlignment="1">
      <alignment horizontal="center" vertical="top" wrapText="1" readingOrder="1"/>
    </xf>
    <xf numFmtId="0" fontId="5" fillId="0" borderId="1" xfId="0" applyFont="1" applyBorder="1" applyAlignment="1">
      <alignment horizontal="left" vertical="top"/>
    </xf>
    <xf numFmtId="0" fontId="5" fillId="0" borderId="1" xfId="0" quotePrefix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 readingOrder="1"/>
    </xf>
    <xf numFmtId="165" fontId="5" fillId="0" borderId="1" xfId="0" applyNumberFormat="1" applyFont="1" applyBorder="1" applyAlignment="1">
      <alignment horizontal="right" vertical="top"/>
    </xf>
    <xf numFmtId="164" fontId="5" fillId="0" borderId="1" xfId="0" applyNumberFormat="1" applyFont="1" applyBorder="1" applyAlignment="1">
      <alignment horizontal="right" vertical="top"/>
    </xf>
    <xf numFmtId="0" fontId="5" fillId="0" borderId="1" xfId="2" applyFont="1" applyBorder="1">
      <alignment vertical="top"/>
    </xf>
    <xf numFmtId="0" fontId="4" fillId="0" borderId="1" xfId="0" applyFont="1" applyBorder="1" applyAlignment="1">
      <alignment horizontal="left" vertical="top" wrapText="1" readingOrder="1"/>
    </xf>
    <xf numFmtId="164" fontId="4" fillId="0" borderId="1" xfId="0" applyNumberFormat="1" applyFont="1" applyBorder="1" applyAlignment="1">
      <alignment horizontal="right" vertical="top"/>
    </xf>
    <xf numFmtId="0" fontId="4" fillId="8" borderId="1" xfId="0" applyFont="1" applyFill="1" applyBorder="1">
      <alignment vertical="top"/>
    </xf>
    <xf numFmtId="0" fontId="5" fillId="8" borderId="1" xfId="0" applyFont="1" applyFill="1" applyBorder="1">
      <alignment vertical="top"/>
    </xf>
    <xf numFmtId="166" fontId="4" fillId="8" borderId="1" xfId="0" applyNumberFormat="1" applyFont="1" applyFill="1" applyBorder="1">
      <alignment vertical="top"/>
    </xf>
    <xf numFmtId="0" fontId="4" fillId="3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2" borderId="1" xfId="0" applyFont="1" applyFill="1" applyBorder="1" applyAlignment="1">
      <alignment horizontal="center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43" fontId="6" fillId="0" borderId="2" xfId="0" applyNumberFormat="1" applyFont="1" applyBorder="1" applyAlignment="1">
      <alignment vertical="center" wrapText="1"/>
    </xf>
    <xf numFmtId="43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</cellXfs>
  <cellStyles count="5">
    <cellStyle name="Currency" xfId="1" builtinId="4"/>
    <cellStyle name="Currency 2" xfId="4"/>
    <cellStyle name="Currency 3" xfId="3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6"/>
  <sheetViews>
    <sheetView showGridLines="0" tabSelected="1" topLeftCell="AB1" zoomScaleNormal="100" workbookViewId="0">
      <selection activeCell="AJ25" sqref="AJ25"/>
    </sheetView>
  </sheetViews>
  <sheetFormatPr defaultRowHeight="12.75" customHeight="1" x14ac:dyDescent="0.2"/>
  <cols>
    <col min="1" max="1" width="15.7109375" style="7" customWidth="1"/>
    <col min="2" max="2" width="9" style="7" customWidth="1"/>
    <col min="3" max="3" width="9.7109375" style="7" customWidth="1"/>
    <col min="4" max="4" width="6.85546875" style="7" bestFit="1" customWidth="1"/>
    <col min="5" max="5" width="12.85546875" style="7" customWidth="1"/>
    <col min="6" max="6" width="15.42578125" style="7" bestFit="1" customWidth="1"/>
    <col min="7" max="7" width="11.5703125" style="7" bestFit="1" customWidth="1"/>
    <col min="8" max="8" width="23.5703125" style="7" bestFit="1" customWidth="1"/>
    <col min="9" max="9" width="13.5703125" style="7" bestFit="1" customWidth="1"/>
    <col min="10" max="10" width="15.42578125" style="7" bestFit="1" customWidth="1"/>
    <col min="11" max="11" width="9" style="7" bestFit="1" customWidth="1"/>
    <col min="12" max="12" width="5.7109375" style="7" bestFit="1" customWidth="1"/>
    <col min="13" max="13" width="9" style="7" bestFit="1" customWidth="1"/>
    <col min="14" max="14" width="18.7109375" style="7" customWidth="1"/>
    <col min="15" max="15" width="30.7109375" style="7" bestFit="1" customWidth="1"/>
    <col min="16" max="16" width="15" style="7" customWidth="1"/>
    <col min="17" max="17" width="7.5703125" style="7" customWidth="1"/>
    <col min="18" max="18" width="10.7109375" style="7" customWidth="1"/>
    <col min="19" max="19" width="23.140625" style="7" customWidth="1"/>
    <col min="20" max="20" width="32.85546875" style="7" customWidth="1"/>
    <col min="21" max="21" width="13.5703125" style="7" customWidth="1"/>
    <col min="22" max="22" width="10.42578125" style="7" customWidth="1"/>
    <col min="23" max="23" width="23.140625" style="7" customWidth="1"/>
    <col min="24" max="24" width="17.42578125" style="7" customWidth="1"/>
    <col min="25" max="25" width="8" style="7" customWidth="1"/>
    <col min="26" max="26" width="14" style="7" customWidth="1"/>
    <col min="27" max="27" width="29.85546875" style="7" customWidth="1"/>
    <col min="28" max="28" width="33.42578125" style="7" customWidth="1"/>
    <col min="29" max="29" width="38.5703125" style="7" bestFit="1" customWidth="1"/>
    <col min="30" max="30" width="8.5703125" style="7" bestFit="1" customWidth="1"/>
    <col min="31" max="31" width="8" style="7" customWidth="1"/>
    <col min="32" max="35" width="15.140625" style="7" customWidth="1"/>
    <col min="36" max="36" width="54.28515625" style="7" bestFit="1" customWidth="1"/>
    <col min="37" max="256" width="6.85546875" style="7" customWidth="1"/>
    <col min="257" max="16384" width="9.140625" style="7"/>
  </cols>
  <sheetData>
    <row r="1" spans="1:36" ht="15" customHeight="1" x14ac:dyDescent="0.2">
      <c r="A1" s="6" t="s">
        <v>59</v>
      </c>
    </row>
    <row r="2" spans="1:36" ht="15" customHeight="1" x14ac:dyDescent="0.2">
      <c r="A2" s="8" t="s">
        <v>60</v>
      </c>
    </row>
    <row r="3" spans="1:36" ht="15" customHeight="1" x14ac:dyDescent="0.2">
      <c r="A3" s="6" t="s">
        <v>1</v>
      </c>
    </row>
    <row r="4" spans="1:36" ht="14.25" customHeight="1" x14ac:dyDescent="0.2">
      <c r="A4" s="24" t="s">
        <v>2</v>
      </c>
      <c r="B4" s="24"/>
      <c r="C4" s="24"/>
      <c r="D4" s="24"/>
      <c r="E4" s="25" t="s">
        <v>3</v>
      </c>
      <c r="F4" s="25"/>
      <c r="G4" s="25"/>
      <c r="H4" s="25"/>
      <c r="I4" s="25"/>
      <c r="J4" s="25"/>
      <c r="K4" s="25"/>
      <c r="L4" s="25"/>
      <c r="M4" s="25"/>
      <c r="N4" s="26" t="s">
        <v>71</v>
      </c>
      <c r="O4" s="26"/>
      <c r="P4" s="26"/>
      <c r="Q4" s="26"/>
      <c r="R4" s="26"/>
      <c r="S4" s="26"/>
      <c r="T4" s="26"/>
      <c r="U4" s="26"/>
      <c r="V4" s="27" t="s">
        <v>72</v>
      </c>
      <c r="W4" s="27"/>
      <c r="X4" s="27"/>
      <c r="Y4" s="27"/>
      <c r="Z4" s="27"/>
      <c r="AA4" s="27"/>
      <c r="AB4" s="27"/>
      <c r="AC4" s="28" t="s">
        <v>4</v>
      </c>
      <c r="AD4" s="28"/>
      <c r="AE4" s="28"/>
      <c r="AF4" s="28"/>
      <c r="AG4" s="28"/>
      <c r="AH4" s="28"/>
      <c r="AI4" s="28"/>
    </row>
    <row r="5" spans="1:36" ht="20.25" customHeight="1" x14ac:dyDescent="0.2">
      <c r="A5" s="33" t="s">
        <v>75</v>
      </c>
      <c r="B5" s="30" t="s">
        <v>5</v>
      </c>
      <c r="C5" s="30" t="s">
        <v>32</v>
      </c>
      <c r="D5" s="30" t="s">
        <v>6</v>
      </c>
      <c r="E5" s="30" t="s">
        <v>7</v>
      </c>
      <c r="F5" s="30" t="s">
        <v>8</v>
      </c>
      <c r="G5" s="30" t="s">
        <v>76</v>
      </c>
      <c r="H5" s="30" t="s">
        <v>77</v>
      </c>
      <c r="I5" s="30" t="s">
        <v>9</v>
      </c>
      <c r="J5" s="30" t="s">
        <v>10</v>
      </c>
      <c r="K5" s="30" t="s">
        <v>78</v>
      </c>
      <c r="L5" s="30" t="s">
        <v>79</v>
      </c>
      <c r="M5" s="30" t="s">
        <v>80</v>
      </c>
      <c r="N5" s="30" t="s">
        <v>81</v>
      </c>
      <c r="O5" s="30" t="s">
        <v>82</v>
      </c>
      <c r="P5" s="30" t="s">
        <v>83</v>
      </c>
      <c r="Q5" s="30" t="s">
        <v>84</v>
      </c>
      <c r="R5" s="30" t="s">
        <v>85</v>
      </c>
      <c r="S5" s="30" t="s">
        <v>86</v>
      </c>
      <c r="T5" s="30" t="s">
        <v>87</v>
      </c>
      <c r="U5" s="30" t="s">
        <v>0</v>
      </c>
      <c r="V5" s="30" t="s">
        <v>11</v>
      </c>
      <c r="W5" s="30" t="s">
        <v>88</v>
      </c>
      <c r="X5" s="30" t="s">
        <v>89</v>
      </c>
      <c r="Y5" s="30" t="s">
        <v>90</v>
      </c>
      <c r="Z5" s="30" t="s">
        <v>91</v>
      </c>
      <c r="AA5" s="34" t="s">
        <v>12</v>
      </c>
      <c r="AB5" s="34" t="s">
        <v>36</v>
      </c>
      <c r="AC5" s="29" t="s">
        <v>13</v>
      </c>
      <c r="AD5" s="30" t="s">
        <v>14</v>
      </c>
      <c r="AE5" s="30" t="s">
        <v>15</v>
      </c>
      <c r="AF5" s="31" t="s">
        <v>73</v>
      </c>
      <c r="AG5" s="9" t="s">
        <v>65</v>
      </c>
      <c r="AH5" s="9" t="s">
        <v>66</v>
      </c>
      <c r="AI5" s="32" t="s">
        <v>74</v>
      </c>
      <c r="AJ5" s="10" t="s">
        <v>16</v>
      </c>
    </row>
    <row r="6" spans="1:36" ht="15" customHeight="1" x14ac:dyDescent="0.2">
      <c r="A6" s="11" t="s">
        <v>34</v>
      </c>
      <c r="B6" s="7" t="s">
        <v>69</v>
      </c>
      <c r="C6" s="12" t="str">
        <f>A2</f>
        <v>046438</v>
      </c>
      <c r="D6" s="7" t="s">
        <v>70</v>
      </c>
      <c r="E6" s="13" t="s">
        <v>17</v>
      </c>
      <c r="F6" s="13" t="s">
        <v>17</v>
      </c>
      <c r="G6" s="13" t="s">
        <v>28</v>
      </c>
      <c r="H6" s="13" t="s">
        <v>18</v>
      </c>
      <c r="I6" s="13" t="s">
        <v>1</v>
      </c>
      <c r="J6" s="13" t="s">
        <v>19</v>
      </c>
      <c r="K6" s="13" t="s">
        <v>20</v>
      </c>
      <c r="L6" s="13" t="s">
        <v>21</v>
      </c>
      <c r="M6" s="13" t="s">
        <v>22</v>
      </c>
      <c r="N6" s="14" t="s">
        <v>59</v>
      </c>
      <c r="O6" s="11" t="s">
        <v>61</v>
      </c>
      <c r="P6" s="11" t="str">
        <f>VLOOKUP(Sheet2!A1,Sheet2!A6:D11,4,FALSE)</f>
        <v>Brooklyn</v>
      </c>
      <c r="Q6" s="13" t="s">
        <v>23</v>
      </c>
      <c r="R6" s="11">
        <v>11207</v>
      </c>
      <c r="S6" s="7" t="s">
        <v>62</v>
      </c>
      <c r="T6" s="7" t="s">
        <v>63</v>
      </c>
      <c r="U6" s="13" t="s">
        <v>35</v>
      </c>
      <c r="V6" s="13" t="s">
        <v>24</v>
      </c>
      <c r="W6" s="15" t="s">
        <v>25</v>
      </c>
      <c r="X6" s="13" t="s">
        <v>26</v>
      </c>
      <c r="Y6" s="13" t="s">
        <v>23</v>
      </c>
      <c r="Z6" s="13" t="s">
        <v>27</v>
      </c>
      <c r="AA6" s="7" t="str">
        <f>VLOOKUP(Sheet2!A1,Sheet2!A6:D11,2,FALSE)</f>
        <v>Carmine Franzese</v>
      </c>
      <c r="AB6" s="7" t="str">
        <f>VLOOKUP(Sheet2!A1,Sheet2!A6:D11,3,FALSE)</f>
        <v>718-349-5659</v>
      </c>
      <c r="AC6" s="15" t="s">
        <v>33</v>
      </c>
      <c r="AD6" s="13">
        <v>2</v>
      </c>
      <c r="AE6" s="7" t="s">
        <v>31</v>
      </c>
      <c r="AF6" s="16">
        <v>135.69749999999999</v>
      </c>
      <c r="AG6" s="16"/>
      <c r="AH6" s="16"/>
      <c r="AI6" s="17">
        <f>AF6*AD6</f>
        <v>271.39499999999998</v>
      </c>
      <c r="AJ6" s="7" t="s">
        <v>64</v>
      </c>
    </row>
    <row r="7" spans="1:36" ht="15" customHeight="1" x14ac:dyDescent="0.2">
      <c r="A7" s="11"/>
      <c r="C7" s="12"/>
      <c r="E7" s="13"/>
      <c r="F7" s="13"/>
      <c r="G7" s="13"/>
      <c r="H7" s="13"/>
      <c r="I7" s="13"/>
      <c r="J7" s="13"/>
      <c r="K7" s="13"/>
      <c r="L7" s="13"/>
      <c r="M7" s="13"/>
      <c r="N7" s="14"/>
      <c r="O7" s="11"/>
      <c r="P7" s="11"/>
      <c r="Q7" s="13"/>
      <c r="R7" s="11"/>
      <c r="U7" s="13"/>
      <c r="V7" s="13"/>
      <c r="W7" s="15"/>
      <c r="X7" s="13"/>
      <c r="Y7" s="13"/>
      <c r="Z7" s="13"/>
      <c r="AC7" s="18"/>
      <c r="AD7" s="13"/>
      <c r="AF7" s="16"/>
      <c r="AG7" s="16"/>
      <c r="AH7" s="16"/>
      <c r="AI7" s="17"/>
      <c r="AJ7" s="18"/>
    </row>
    <row r="8" spans="1:36" ht="15" customHeight="1" x14ac:dyDescent="0.2">
      <c r="A8" s="11"/>
      <c r="C8" s="12"/>
      <c r="E8" s="13"/>
      <c r="F8" s="13"/>
      <c r="G8" s="13"/>
      <c r="H8" s="13"/>
      <c r="I8" s="13"/>
      <c r="J8" s="13"/>
      <c r="K8" s="13"/>
      <c r="L8" s="13"/>
      <c r="M8" s="13"/>
      <c r="N8" s="14"/>
      <c r="O8" s="11"/>
      <c r="P8" s="11"/>
      <c r="Q8" s="13"/>
      <c r="R8" s="11"/>
      <c r="U8" s="13"/>
      <c r="V8" s="13"/>
      <c r="W8" s="15"/>
      <c r="X8" s="13"/>
      <c r="Y8" s="13"/>
      <c r="Z8" s="13"/>
      <c r="AD8" s="13"/>
      <c r="AF8" s="16"/>
      <c r="AG8" s="16"/>
      <c r="AH8" s="16"/>
      <c r="AI8" s="17"/>
    </row>
    <row r="9" spans="1:36" ht="15" customHeight="1" x14ac:dyDescent="0.2">
      <c r="AD9" s="13"/>
      <c r="AF9" s="17"/>
      <c r="AG9" s="17"/>
      <c r="AH9" s="17"/>
    </row>
    <row r="10" spans="1:36" ht="15" customHeight="1" x14ac:dyDescent="0.2"/>
    <row r="11" spans="1:36" ht="15" customHeight="1" x14ac:dyDescent="0.2"/>
    <row r="12" spans="1:36" ht="10.5" x14ac:dyDescent="0.2">
      <c r="AC12" s="19" t="s">
        <v>29</v>
      </c>
      <c r="AF12" s="20"/>
      <c r="AG12" s="20"/>
      <c r="AH12" s="20"/>
    </row>
    <row r="13" spans="1:36" ht="10.5" x14ac:dyDescent="0.2">
      <c r="AC13" s="19" t="s">
        <v>67</v>
      </c>
      <c r="AF13" s="20"/>
      <c r="AG13" s="20"/>
      <c r="AH13" s="20">
        <v>0</v>
      </c>
    </row>
    <row r="14" spans="1:36" ht="10.5" x14ac:dyDescent="0.2">
      <c r="AC14" s="19" t="s">
        <v>66</v>
      </c>
      <c r="AF14" s="20"/>
      <c r="AG14" s="20"/>
      <c r="AH14" s="20">
        <v>0</v>
      </c>
    </row>
    <row r="15" spans="1:36" ht="10.5" x14ac:dyDescent="0.2">
      <c r="AC15" s="19" t="s">
        <v>30</v>
      </c>
      <c r="AI15" s="20">
        <f>SUM(AI6:AI12)</f>
        <v>271.39499999999998</v>
      </c>
    </row>
    <row r="16" spans="1:36" ht="12.75" customHeight="1" x14ac:dyDescent="0.2">
      <c r="AC16" s="21" t="s">
        <v>68</v>
      </c>
      <c r="AD16" s="22"/>
      <c r="AE16" s="22"/>
      <c r="AF16" s="22"/>
      <c r="AG16" s="22"/>
      <c r="AH16" s="22"/>
      <c r="AI16" s="23">
        <v>271</v>
      </c>
    </row>
  </sheetData>
  <mergeCells count="5">
    <mergeCell ref="A4:D4"/>
    <mergeCell ref="E4:M4"/>
    <mergeCell ref="N4:U4"/>
    <mergeCell ref="V4:AB4"/>
    <mergeCell ref="AC4:AI4"/>
  </mergeCells>
  <phoneticPr fontId="3" type="noConversion"/>
  <pageMargins left="0.25" right="0.25" top="0.25" bottom="0.25" header="0" footer="0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B12" sqref="B12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5" t="str">
        <f>MID(Sheet1!A1,1,1)</f>
        <v>K</v>
      </c>
    </row>
    <row r="6" spans="1:4" x14ac:dyDescent="0.2">
      <c r="A6" s="3" t="s">
        <v>48</v>
      </c>
      <c r="B6" t="s">
        <v>42</v>
      </c>
      <c r="C6" t="s">
        <v>43</v>
      </c>
      <c r="D6" s="4" t="s">
        <v>41</v>
      </c>
    </row>
    <row r="7" spans="1:4" x14ac:dyDescent="0.2">
      <c r="A7" s="3" t="s">
        <v>47</v>
      </c>
      <c r="B7" t="s">
        <v>38</v>
      </c>
      <c r="C7" t="s">
        <v>39</v>
      </c>
      <c r="D7" s="4" t="s">
        <v>37</v>
      </c>
    </row>
    <row r="8" spans="1:4" x14ac:dyDescent="0.2">
      <c r="A8" s="3" t="s">
        <v>49</v>
      </c>
      <c r="B8" s="3" t="s">
        <v>55</v>
      </c>
      <c r="C8" s="3" t="s">
        <v>56</v>
      </c>
      <c r="D8" s="4" t="s">
        <v>40</v>
      </c>
    </row>
    <row r="9" spans="1:4" x14ac:dyDescent="0.2">
      <c r="A9" s="3" t="s">
        <v>49</v>
      </c>
      <c r="B9" s="3" t="s">
        <v>57</v>
      </c>
      <c r="C9" s="3" t="s">
        <v>58</v>
      </c>
      <c r="D9" s="4" t="s">
        <v>40</v>
      </c>
    </row>
    <row r="10" spans="1:4" x14ac:dyDescent="0.2">
      <c r="A10" s="3" t="s">
        <v>50</v>
      </c>
      <c r="B10" s="3" t="s">
        <v>45</v>
      </c>
      <c r="C10" t="s">
        <v>46</v>
      </c>
      <c r="D10" s="4" t="s">
        <v>44</v>
      </c>
    </row>
    <row r="11" spans="1:4" x14ac:dyDescent="0.2">
      <c r="A11" s="3" t="s">
        <v>51</v>
      </c>
      <c r="B11" s="3" t="s">
        <v>52</v>
      </c>
      <c r="C11" s="3" t="s">
        <v>53</v>
      </c>
      <c r="D11" s="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2025-05-28T18:53:11Z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