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5.19 10.30am\Excel\"/>
    </mc:Choice>
  </mc:AlternateContent>
  <bookViews>
    <workbookView xWindow="4125" yWindow="3075" windowWidth="21600" windowHeight="11295" tabRatio="5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/>
  <c r="P7" i="1" l="1"/>
  <c r="S8" i="1"/>
  <c r="R8" i="1"/>
  <c r="S9" i="1" l="1"/>
  <c r="O8" i="1" l="1"/>
  <c r="AB9" i="1" l="1"/>
  <c r="AB8" i="1"/>
  <c r="AA9" i="1"/>
  <c r="AA8" i="1"/>
  <c r="T9" i="1"/>
  <c r="T8" i="1"/>
  <c r="R9" i="1"/>
  <c r="P8" i="1"/>
  <c r="P9" i="1" s="1"/>
  <c r="O9" i="1"/>
  <c r="G21" i="2" l="1"/>
  <c r="G20" i="2"/>
  <c r="E17" i="2"/>
  <c r="G17" i="2" s="1"/>
  <c r="AG14" i="1" l="1"/>
</calcChain>
</file>

<file path=xl/sharedStrings.xml><?xml version="1.0" encoding="utf-8"?>
<sst xmlns="http://schemas.openxmlformats.org/spreadsheetml/2006/main" count="153" uniqueCount="100">
  <si>
    <t>K500</t>
  </si>
  <si>
    <t>Org.ID</t>
  </si>
  <si>
    <t>K500 Gordian -CTF Room  Conversion</t>
  </si>
  <si>
    <t>Gordian</t>
  </si>
  <si>
    <t>Project</t>
  </si>
  <si>
    <t>Vendor Information</t>
  </si>
  <si>
    <t>Delivery to Information (School where work performed)</t>
  </si>
  <si>
    <t>Invoice To Information</t>
  </si>
  <si>
    <t>Items to be purchased</t>
  </si>
  <si>
    <t>FMS ID</t>
  </si>
  <si>
    <t>Award</t>
  </si>
  <si>
    <t>Vendor ID</t>
  </si>
  <si>
    <t>Vendor Number</t>
  </si>
  <si>
    <t>Vendor Name</t>
  </si>
  <si>
    <t>Vendor Address</t>
  </si>
  <si>
    <t>Title</t>
  </si>
  <si>
    <t>Agency</t>
  </si>
  <si>
    <t>Attention To (Borough Director)</t>
  </si>
  <si>
    <t>Attention To Phone No. (Borough Director)</t>
  </si>
  <si>
    <t>Description</t>
  </si>
  <si>
    <t>Quantity</t>
  </si>
  <si>
    <t>Unit</t>
  </si>
  <si>
    <t>Amount Owed</t>
  </si>
  <si>
    <t>Comments</t>
  </si>
  <si>
    <t xml:space="preserve">CTF Room Conversion </t>
  </si>
  <si>
    <t>RMCONV07</t>
  </si>
  <si>
    <t>048203</t>
  </si>
  <si>
    <t>07SSKTA</t>
  </si>
  <si>
    <t>581900371</t>
  </si>
  <si>
    <t>R106401</t>
  </si>
  <si>
    <t>11/30/2025</t>
  </si>
  <si>
    <t>30 Patewood Dr</t>
  </si>
  <si>
    <t xml:space="preserve">Greenville    </t>
  </si>
  <si>
    <t>SC</t>
  </si>
  <si>
    <t>29615</t>
  </si>
  <si>
    <t>1600 ROCKAWAY PARKWAY</t>
  </si>
  <si>
    <t>NY</t>
  </si>
  <si>
    <t>John Ferrara</t>
  </si>
  <si>
    <t>718-290-8600</t>
  </si>
  <si>
    <t>Custodian</t>
  </si>
  <si>
    <t>DSF</t>
  </si>
  <si>
    <t>44-36 Vernon Boulevard</t>
  </si>
  <si>
    <t>Long Island City</t>
  </si>
  <si>
    <t>11101</t>
  </si>
  <si>
    <t>Aramis Rodriguez</t>
  </si>
  <si>
    <t>718-349-5737</t>
  </si>
  <si>
    <t>Accumulated Hours Jul-Nov</t>
  </si>
  <si>
    <t>Each</t>
  </si>
  <si>
    <t>Work Completed  Full Payment Requested</t>
  </si>
  <si>
    <t>Accumulated Hours Dec-Mar</t>
  </si>
  <si>
    <t>Projected Hours</t>
  </si>
  <si>
    <t>Total Work order</t>
  </si>
  <si>
    <t>Total Work outstanding billed &amp; unbilled</t>
  </si>
  <si>
    <t>Full PO Amount</t>
  </si>
  <si>
    <t>M</t>
  </si>
  <si>
    <t>John Rodriguez</t>
  </si>
  <si>
    <t>718-349-5541</t>
  </si>
  <si>
    <t>Manhattan</t>
  </si>
  <si>
    <t>X</t>
  </si>
  <si>
    <t>Robert Williams</t>
  </si>
  <si>
    <t>718-610-0250</t>
  </si>
  <si>
    <t>Bronx</t>
  </si>
  <si>
    <t>K</t>
  </si>
  <si>
    <t>Brooklyn</t>
  </si>
  <si>
    <t>Q</t>
  </si>
  <si>
    <t>Mark Harri</t>
  </si>
  <si>
    <t>718-610-3154</t>
  </si>
  <si>
    <t>Queens</t>
  </si>
  <si>
    <t>R</t>
  </si>
  <si>
    <t>Anthony Salvadore</t>
  </si>
  <si>
    <t>718-420-5776</t>
  </si>
  <si>
    <t>Staten Island</t>
  </si>
  <si>
    <t>Maximum Not-to-</t>
  </si>
  <si>
    <t>CPI Adjustment</t>
  </si>
  <si>
    <t>New Not-to-Exceed</t>
  </si>
  <si>
    <t>Multiplier</t>
  </si>
  <si>
    <t>Billable Hourly Rate</t>
  </si>
  <si>
    <t>Exceed Hourly Rate</t>
  </si>
  <si>
    <t>(5th Year)</t>
  </si>
  <si>
    <t>Hourly Rate (5th Year)</t>
  </si>
  <si>
    <t>Construction Manager General</t>
  </si>
  <si>
    <t xml:space="preserve"> $ Unit Price </t>
  </si>
  <si>
    <t>Project Name</t>
  </si>
  <si>
    <t>LLW</t>
  </si>
  <si>
    <t xml:space="preserve">Contract No </t>
  </si>
  <si>
    <t xml:space="preserve">Contract Expiration Date </t>
  </si>
  <si>
    <t>City1</t>
  </si>
  <si>
    <t>State1</t>
  </si>
  <si>
    <t>Zip Code1</t>
  </si>
  <si>
    <t>School ID / Name</t>
  </si>
  <si>
    <t>Address1</t>
  </si>
  <si>
    <t xml:space="preserve">City2 </t>
  </si>
  <si>
    <t>State2</t>
  </si>
  <si>
    <t xml:space="preserve">Zip Code2 </t>
  </si>
  <si>
    <t>Attention To: (Custodain)</t>
  </si>
  <si>
    <t>Attention To Phone No. (Custodian)</t>
  </si>
  <si>
    <t>Address2</t>
  </si>
  <si>
    <t xml:space="preserve">City3 </t>
  </si>
  <si>
    <t>State3</t>
  </si>
  <si>
    <t xml:space="preserve">Zip Code3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</si>
</sst>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$-409]#,##0.00"/>
    <numFmt numFmtId="165" formatCode="&quot;$&quot;#,##0.0000_);[Red]\(&quot;$&quot;#,##0.0000\)"/>
    <numFmt numFmtId="166" formatCode="0.0000"/>
    <numFmt numFmtId="167" formatCode="0.00000"/>
    <numFmt numFmtId="168" formatCode="&quot;$&quot;#,##0.00"/>
  </numFmts>
  <fonts count="15"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2"/>
      <color theme="5"/>
      <name val="Aptos Narrow"/>
      <family val="2"/>
    </font>
    <font>
      <b/>
      <sz val="11"/>
      <color rgb="FFFF0000"/>
      <name val="Aptos Narrow"/>
      <family val="2"/>
    </font>
    <font>
      <b/>
      <sz val="16"/>
      <color rgb="FF000000"/>
      <name val="Aptos Narrow"/>
      <family val="2"/>
    </font>
    <font>
      <b/>
      <sz val="10"/>
      <color rgb="FFC00000"/>
      <name val="Arial"/>
      <family val="2"/>
    </font>
    <font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name val="Tahoma"/>
      <family val="2"/>
    </font>
    <font>
      <b/>
      <sz val="7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indexed="12"/>
      </patternFill>
    </fill>
    <fill>
      <patternFill patternType="solid">
        <fgColor rgb="FFCAEDFB"/>
        <bgColor indexed="64"/>
      </patternFill>
    </fill>
    <fill>
      <patternFill patternType="solid">
        <fgColor rgb="FF94DCF8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top"/>
    </xf>
    <xf numFmtId="44" fontId="3" fillId="0" borderId="0" applyFont="0" applyFill="0" applyBorder="0" applyAlignment="0" applyProtection="0">
      <alignment vertical="top"/>
    </xf>
  </cellStyleXfs>
  <cellXfs count="58">
    <xf numFmtId="0" fontId="0" fillId="0" borderId="0" xfId="0">
      <alignment vertical="top"/>
    </xf>
    <xf numFmtId="2" fontId="0" fillId="0" borderId="0" xfId="1" applyNumberFormat="1" applyFont="1">
      <alignment vertical="top"/>
    </xf>
    <xf numFmtId="2" fontId="0" fillId="0" borderId="0" xfId="0" applyNumberFormat="1">
      <alignment vertical="top"/>
    </xf>
    <xf numFmtId="167" fontId="6" fillId="0" borderId="2" xfId="1" applyNumberFormat="1" applyFont="1" applyBorder="1" applyAlignment="1">
      <alignment horizontal="right" vertical="center"/>
    </xf>
    <xf numFmtId="0" fontId="0" fillId="10" borderId="0" xfId="0" applyFill="1">
      <alignment vertical="top"/>
    </xf>
    <xf numFmtId="2" fontId="5" fillId="0" borderId="2" xfId="1" applyNumberFormat="1" applyFont="1" applyFill="1" applyBorder="1" applyAlignment="1">
      <alignment horizontal="right" vertical="center"/>
    </xf>
    <xf numFmtId="165" fontId="6" fillId="9" borderId="2" xfId="0" applyNumberFormat="1" applyFont="1" applyFill="1" applyBorder="1" applyAlignment="1">
      <alignment horizontal="right" vertical="center"/>
    </xf>
    <xf numFmtId="165" fontId="6" fillId="10" borderId="2" xfId="0" applyNumberFormat="1" applyFont="1" applyFill="1" applyBorder="1" applyAlignment="1">
      <alignment horizontal="right" vertical="center"/>
    </xf>
    <xf numFmtId="165" fontId="0" fillId="10" borderId="0" xfId="0" applyNumberFormat="1" applyFill="1">
      <alignment vertical="top"/>
    </xf>
    <xf numFmtId="0" fontId="5" fillId="8" borderId="5" xfId="0" applyFont="1" applyFill="1" applyBorder="1" applyAlignment="1">
      <alignment horizontal="left" vertical="top" wrapText="1"/>
    </xf>
    <xf numFmtId="0" fontId="5" fillId="8" borderId="1" xfId="0" applyFont="1" applyFill="1" applyBorder="1" applyAlignment="1">
      <alignment horizontal="left" vertical="top" wrapText="1"/>
    </xf>
    <xf numFmtId="0" fontId="6" fillId="9" borderId="6" xfId="0" applyFont="1" applyFill="1" applyBorder="1" applyAlignment="1">
      <alignment vertical="center"/>
    </xf>
    <xf numFmtId="0" fontId="5" fillId="8" borderId="3" xfId="0" applyFont="1" applyFill="1" applyBorder="1" applyAlignment="1">
      <alignment horizontal="left" vertical="top"/>
    </xf>
    <xf numFmtId="0" fontId="5" fillId="8" borderId="4" xfId="0" applyFont="1" applyFill="1" applyBorder="1" applyAlignment="1">
      <alignment horizontal="left" vertical="top"/>
    </xf>
    <xf numFmtId="165" fontId="7" fillId="10" borderId="2" xfId="0" applyNumberFormat="1" applyFont="1" applyFill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6" fontId="5" fillId="0" borderId="2" xfId="0" applyNumberFormat="1" applyFont="1" applyBorder="1" applyAlignment="1">
      <alignment horizontal="right" vertical="center"/>
    </xf>
    <xf numFmtId="165" fontId="6" fillId="0" borderId="2" xfId="0" applyNumberFormat="1" applyFont="1" applyBorder="1" applyAlignment="1">
      <alignment horizontal="right" vertical="center"/>
    </xf>
    <xf numFmtId="165" fontId="9" fillId="9" borderId="2" xfId="0" applyNumberFormat="1" applyFont="1" applyFill="1" applyBorder="1" applyAlignment="1">
      <alignment horizontal="right" vertical="center"/>
    </xf>
    <xf numFmtId="166" fontId="8" fillId="0" borderId="2" xfId="0" applyNumberFormat="1" applyFont="1" applyBorder="1" applyAlignment="1">
      <alignment horizontal="right" vertical="center"/>
    </xf>
    <xf numFmtId="0" fontId="0" fillId="0" borderId="2" xfId="0" applyBorder="1">
      <alignment vertical="top"/>
    </xf>
    <xf numFmtId="0" fontId="2" fillId="3" borderId="2" xfId="0" applyFont="1" applyFill="1" applyBorder="1" applyAlignment="1">
      <alignment horizontal="center" vertical="top" wrapText="1" readingOrder="1"/>
    </xf>
    <xf numFmtId="0" fontId="2" fillId="7" borderId="2" xfId="0" applyFont="1" applyFill="1" applyBorder="1" applyAlignment="1">
      <alignment horizontal="center" vertical="top" wrapText="1" readingOrder="1"/>
    </xf>
    <xf numFmtId="0" fontId="2" fillId="0" borderId="2" xfId="0" applyFont="1" applyBorder="1" applyAlignment="1">
      <alignment horizontal="left" vertical="top" wrapText="1" readingOrder="1"/>
    </xf>
    <xf numFmtId="164" fontId="2" fillId="0" borderId="2" xfId="0" applyNumberFormat="1" applyFont="1" applyBorder="1" applyAlignment="1">
      <alignment horizontal="right" vertical="top"/>
    </xf>
    <xf numFmtId="0" fontId="1" fillId="0" borderId="0" xfId="0" applyFont="1">
      <alignment vertical="top"/>
    </xf>
    <xf numFmtId="2" fontId="1" fillId="0" borderId="0" xfId="0" applyNumberFormat="1" applyFont="1">
      <alignment vertical="top"/>
    </xf>
    <xf numFmtId="0" fontId="0" fillId="11" borderId="0" xfId="0" applyFill="1">
      <alignment vertical="top"/>
    </xf>
    <xf numFmtId="0" fontId="0" fillId="12" borderId="2" xfId="0" applyFill="1" applyBorder="1">
      <alignment vertical="top"/>
    </xf>
    <xf numFmtId="0" fontId="1" fillId="12" borderId="2" xfId="0" applyFont="1" applyFill="1" applyBorder="1">
      <alignment vertical="top"/>
    </xf>
    <xf numFmtId="0" fontId="0" fillId="13" borderId="2" xfId="0" applyFill="1" applyBorder="1">
      <alignment vertical="top"/>
    </xf>
    <xf numFmtId="0" fontId="10" fillId="11" borderId="2" xfId="0" applyFont="1" applyFill="1" applyBorder="1">
      <alignment vertical="top"/>
    </xf>
    <xf numFmtId="8" fontId="10" fillId="11" borderId="2" xfId="0" applyNumberFormat="1" applyFont="1" applyFill="1" applyBorder="1">
      <alignment vertical="top"/>
    </xf>
    <xf numFmtId="0" fontId="11" fillId="0" borderId="2" xfId="0" applyFont="1" applyBorder="1" applyAlignment="1">
      <alignment horizontal="left" vertical="top"/>
    </xf>
    <xf numFmtId="0" fontId="11" fillId="0" borderId="2" xfId="0" applyFont="1" applyBorder="1">
      <alignment vertical="top"/>
    </xf>
    <xf numFmtId="0" fontId="11" fillId="0" borderId="2" xfId="0" applyFont="1" applyBorder="1" applyAlignment="1">
      <alignment horizontal="center" vertical="top" wrapText="1" readingOrder="1"/>
    </xf>
    <xf numFmtId="0" fontId="11" fillId="0" borderId="2" xfId="0" applyFont="1" applyBorder="1" applyAlignment="1">
      <alignment horizontal="center" vertical="top"/>
    </xf>
    <xf numFmtId="0" fontId="11" fillId="0" borderId="2" xfId="0" applyFont="1" applyBorder="1" applyAlignment="1">
      <alignment horizontal="left" vertical="top" wrapText="1" readingOrder="1"/>
    </xf>
    <xf numFmtId="164" fontId="11" fillId="0" borderId="2" xfId="0" applyNumberFormat="1" applyFont="1" applyBorder="1" applyAlignment="1">
      <alignment horizontal="right" vertical="top"/>
    </xf>
    <xf numFmtId="168" fontId="11" fillId="0" borderId="2" xfId="0" applyNumberFormat="1" applyFont="1" applyBorder="1" applyAlignment="1">
      <alignment horizontal="right" vertical="top"/>
    </xf>
    <xf numFmtId="0" fontId="12" fillId="2" borderId="2" xfId="0" applyFont="1" applyFill="1" applyBorder="1" applyAlignment="1">
      <alignment horizontal="left" vertical="center" wrapText="1" readingOrder="1"/>
    </xf>
    <xf numFmtId="0" fontId="12" fillId="2" borderId="2" xfId="0" quotePrefix="1" applyFont="1" applyFill="1" applyBorder="1" applyAlignment="1">
      <alignment horizontal="left" vertical="center" wrapText="1" readingOrder="1"/>
    </xf>
    <xf numFmtId="0" fontId="11" fillId="11" borderId="2" xfId="0" applyFont="1" applyFill="1" applyBorder="1" applyAlignment="1">
      <alignment horizontal="center" vertical="top"/>
    </xf>
    <xf numFmtId="49" fontId="11" fillId="0" borderId="2" xfId="0" quotePrefix="1" applyNumberFormat="1" applyFont="1" applyBorder="1" applyAlignment="1">
      <alignment horizontal="center" vertical="top"/>
    </xf>
    <xf numFmtId="0" fontId="1" fillId="12" borderId="2" xfId="0" applyFont="1" applyFill="1" applyBorder="1" applyAlignment="1">
      <alignment horizontal="center" vertical="top" wrapText="1" readingOrder="1"/>
    </xf>
    <xf numFmtId="164" fontId="1" fillId="12" borderId="2" xfId="0" applyNumberFormat="1" applyFont="1" applyFill="1" applyBorder="1" applyAlignment="1">
      <alignment horizontal="right" vertical="top"/>
    </xf>
    <xf numFmtId="0" fontId="2" fillId="3" borderId="2" xfId="0" applyFont="1" applyFill="1" applyBorder="1" applyAlignment="1">
      <alignment horizontal="center" vertical="top" wrapText="1" readingOrder="1"/>
    </xf>
    <xf numFmtId="0" fontId="2" fillId="4" borderId="2" xfId="0" applyFont="1" applyFill="1" applyBorder="1" applyAlignment="1">
      <alignment horizontal="center" vertical="top" wrapText="1" readingOrder="1"/>
    </xf>
    <xf numFmtId="0" fontId="2" fillId="5" borderId="2" xfId="0" applyFont="1" applyFill="1" applyBorder="1" applyAlignment="1">
      <alignment horizontal="center" vertical="top" wrapText="1" readingOrder="1"/>
    </xf>
    <xf numFmtId="0" fontId="2" fillId="2" borderId="2" xfId="0" applyFont="1" applyFill="1" applyBorder="1" applyAlignment="1">
      <alignment horizontal="center" vertical="top" wrapText="1" readingOrder="1"/>
    </xf>
    <xf numFmtId="0" fontId="2" fillId="6" borderId="2" xfId="0" applyFont="1" applyFill="1" applyBorder="1" applyAlignment="1">
      <alignment horizontal="center" vertical="top" wrapText="1" readingOrder="1"/>
    </xf>
    <xf numFmtId="0" fontId="5" fillId="8" borderId="3" xfId="0" applyFont="1" applyFill="1" applyBorder="1" applyAlignment="1">
      <alignment horizontal="left" vertical="top" wrapText="1"/>
    </xf>
    <xf numFmtId="0" fontId="5" fillId="8" borderId="4" xfId="0" applyFont="1" applyFill="1" applyBorder="1" applyAlignment="1">
      <alignment horizontal="left" vertical="top" wrapText="1"/>
    </xf>
    <xf numFmtId="0" fontId="13" fillId="0" borderId="2" xfId="0" applyFont="1" applyBorder="1" applyAlignment="1">
      <alignment vertical="center" wrapText="1"/>
    </xf>
    <xf numFmtId="0" fontId="13" fillId="0" borderId="7" xfId="0" applyFont="1" applyBorder="1" applyAlignment="1">
      <alignment horizontal="center" vertical="center" wrapText="1"/>
    </xf>
    <xf numFmtId="43" fontId="13" fillId="0" borderId="7" xfId="0" applyNumberFormat="1" applyFont="1" applyBorder="1" applyAlignment="1">
      <alignment vertical="center" wrapText="1"/>
    </xf>
    <xf numFmtId="0" fontId="13" fillId="0" borderId="2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B7C4D9"/>
      <rgbColor rgb="00D1D9E7"/>
      <rgbColor rgb="00DADAD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AH16"/>
  <sheetViews>
    <sheetView showGridLines="0" tabSelected="1" zoomScaleNormal="100" workbookViewId="0">
      <selection activeCell="H8" sqref="H8"/>
    </sheetView>
  </sheetViews>
  <sheetFormatPr defaultColWidth="9.140625" defaultRowHeight="12.75" customHeight="1"/>
  <cols>
    <col min="1" max="1" width="31.28515625" style="20" customWidth="1"/>
    <col min="2" max="2" width="10.140625" style="20" customWidth="1"/>
    <col min="3" max="3" width="9.7109375" style="20" customWidth="1"/>
    <col min="4" max="4" width="8" style="20" customWidth="1"/>
    <col min="5" max="5" width="10" style="20" bestFit="1" customWidth="1"/>
    <col min="6" max="6" width="15.42578125" style="20" bestFit="1" customWidth="1"/>
    <col min="7" max="7" width="11.5703125" style="20" bestFit="1" customWidth="1"/>
    <col min="8" max="8" width="23.5703125" style="20" bestFit="1" customWidth="1"/>
    <col min="9" max="9" width="13.5703125" style="20" bestFit="1" customWidth="1"/>
    <col min="10" max="10" width="15.42578125" style="20" bestFit="1" customWidth="1"/>
    <col min="11" max="11" width="7.7109375" style="20" bestFit="1" customWidth="1"/>
    <col min="12" max="12" width="5.7109375" style="20" bestFit="1" customWidth="1"/>
    <col min="13" max="13" width="8.7109375" style="20" bestFit="1" customWidth="1"/>
    <col min="14" max="14" width="6.7109375" style="20" bestFit="1" customWidth="1"/>
    <col min="15" max="15" width="20.85546875" style="20" bestFit="1" customWidth="1"/>
    <col min="16" max="16" width="8.140625" style="20" bestFit="1" customWidth="1"/>
    <col min="17" max="17" width="7.5703125" style="20" customWidth="1"/>
    <col min="18" max="18" width="10.7109375" style="20" customWidth="1"/>
    <col min="19" max="19" width="23.140625" style="20" bestFit="1" customWidth="1"/>
    <col min="20" max="20" width="32.85546875" style="20" bestFit="1" customWidth="1"/>
    <col min="21" max="21" width="9.140625" style="20" bestFit="1" customWidth="1"/>
    <col min="22" max="22" width="7.7109375" style="20" bestFit="1" customWidth="1"/>
    <col min="23" max="23" width="20.85546875" style="20" bestFit="1" customWidth="1"/>
    <col min="24" max="24" width="17.42578125" style="20" customWidth="1"/>
    <col min="25" max="25" width="8" style="20" customWidth="1"/>
    <col min="26" max="26" width="9" style="20" bestFit="1" customWidth="1"/>
    <col min="27" max="27" width="29.85546875" style="20" bestFit="1" customWidth="1"/>
    <col min="28" max="28" width="40.140625" style="20" bestFit="1" customWidth="1"/>
    <col min="29" max="29" width="36.7109375" style="20" bestFit="1" customWidth="1"/>
    <col min="30" max="30" width="8.5703125" style="20" bestFit="1" customWidth="1"/>
    <col min="31" max="31" width="8" style="20" customWidth="1"/>
    <col min="32" max="33" width="15.140625" style="20" customWidth="1"/>
    <col min="34" max="34" width="54.28515625" style="20" bestFit="1" customWidth="1"/>
    <col min="35" max="254" width="6.85546875" style="20" customWidth="1"/>
    <col min="255" max="16384" width="9.140625" style="20"/>
  </cols>
  <sheetData>
    <row r="1" spans="1:34" ht="18" customHeight="1">
      <c r="A1" s="40" t="s">
        <v>0</v>
      </c>
    </row>
    <row r="2" spans="1:34" ht="17.25" customHeight="1">
      <c r="A2" s="41" t="s">
        <v>1</v>
      </c>
    </row>
    <row r="3" spans="1:34" ht="19.5" customHeight="1">
      <c r="A3" s="41" t="s">
        <v>2</v>
      </c>
    </row>
    <row r="4" spans="1:34" ht="17.25" customHeight="1">
      <c r="A4" s="40" t="s">
        <v>3</v>
      </c>
    </row>
    <row r="5" spans="1:34" ht="14.25" customHeight="1">
      <c r="A5" s="46" t="s">
        <v>4</v>
      </c>
      <c r="B5" s="46"/>
      <c r="C5" s="46"/>
      <c r="D5" s="46"/>
      <c r="E5" s="47" t="s">
        <v>5</v>
      </c>
      <c r="F5" s="47"/>
      <c r="G5" s="47"/>
      <c r="H5" s="47"/>
      <c r="I5" s="47"/>
      <c r="J5" s="47"/>
      <c r="K5" s="47"/>
      <c r="L5" s="47"/>
      <c r="M5" s="47"/>
      <c r="N5" s="48" t="s">
        <v>6</v>
      </c>
      <c r="O5" s="48"/>
      <c r="P5" s="48"/>
      <c r="Q5" s="48"/>
      <c r="R5" s="48"/>
      <c r="S5" s="48"/>
      <c r="T5" s="48"/>
      <c r="U5" s="48"/>
      <c r="V5" s="49" t="s">
        <v>7</v>
      </c>
      <c r="W5" s="49"/>
      <c r="X5" s="49"/>
      <c r="Y5" s="49"/>
      <c r="Z5" s="49"/>
      <c r="AA5" s="49"/>
      <c r="AB5" s="49"/>
      <c r="AC5" s="50" t="s">
        <v>8</v>
      </c>
      <c r="AD5" s="50"/>
      <c r="AE5" s="50"/>
      <c r="AF5" s="50"/>
      <c r="AG5" s="50"/>
      <c r="AH5" s="30"/>
    </row>
    <row r="6" spans="1:34" ht="20.25" customHeight="1">
      <c r="A6" s="56" t="s">
        <v>82</v>
      </c>
      <c r="B6" s="54" t="s">
        <v>9</v>
      </c>
      <c r="C6" s="54" t="s">
        <v>83</v>
      </c>
      <c r="D6" s="54" t="s">
        <v>10</v>
      </c>
      <c r="E6" s="54" t="s">
        <v>11</v>
      </c>
      <c r="F6" s="54" t="s">
        <v>12</v>
      </c>
      <c r="G6" s="54" t="s">
        <v>84</v>
      </c>
      <c r="H6" s="54" t="s">
        <v>85</v>
      </c>
      <c r="I6" s="54" t="s">
        <v>13</v>
      </c>
      <c r="J6" s="54" t="s">
        <v>14</v>
      </c>
      <c r="K6" s="54" t="s">
        <v>86</v>
      </c>
      <c r="L6" s="54" t="s">
        <v>87</v>
      </c>
      <c r="M6" s="54" t="s">
        <v>88</v>
      </c>
      <c r="N6" s="54" t="s">
        <v>89</v>
      </c>
      <c r="O6" s="54" t="s">
        <v>90</v>
      </c>
      <c r="P6" s="54" t="s">
        <v>91</v>
      </c>
      <c r="Q6" s="54" t="s">
        <v>92</v>
      </c>
      <c r="R6" s="54" t="s">
        <v>93</v>
      </c>
      <c r="S6" s="54" t="s">
        <v>94</v>
      </c>
      <c r="T6" s="54" t="s">
        <v>95</v>
      </c>
      <c r="U6" s="54" t="s">
        <v>15</v>
      </c>
      <c r="V6" s="54" t="s">
        <v>16</v>
      </c>
      <c r="W6" s="54" t="s">
        <v>96</v>
      </c>
      <c r="X6" s="54" t="s">
        <v>97</v>
      </c>
      <c r="Y6" s="54" t="s">
        <v>98</v>
      </c>
      <c r="Z6" s="54" t="s">
        <v>99</v>
      </c>
      <c r="AA6" s="57" t="s">
        <v>17</v>
      </c>
      <c r="AB6" s="57" t="s">
        <v>18</v>
      </c>
      <c r="AC6" s="53" t="s">
        <v>19</v>
      </c>
      <c r="AD6" s="54" t="s">
        <v>20</v>
      </c>
      <c r="AE6" s="54" t="s">
        <v>21</v>
      </c>
      <c r="AF6" s="55" t="s">
        <v>81</v>
      </c>
      <c r="AG6" s="22" t="s">
        <v>22</v>
      </c>
      <c r="AH6" s="21" t="s">
        <v>23</v>
      </c>
    </row>
    <row r="7" spans="1:34" ht="15" customHeight="1">
      <c r="A7" s="33" t="s">
        <v>24</v>
      </c>
      <c r="B7" s="36" t="s">
        <v>25</v>
      </c>
      <c r="C7" s="43" t="s">
        <v>26</v>
      </c>
      <c r="D7" s="34" t="s">
        <v>27</v>
      </c>
      <c r="E7" s="35" t="s">
        <v>28</v>
      </c>
      <c r="F7" s="35" t="s">
        <v>28</v>
      </c>
      <c r="G7" s="35" t="s">
        <v>29</v>
      </c>
      <c r="H7" s="35" t="s">
        <v>30</v>
      </c>
      <c r="I7" s="35" t="s">
        <v>3</v>
      </c>
      <c r="J7" s="35" t="s">
        <v>31</v>
      </c>
      <c r="K7" s="35" t="s">
        <v>32</v>
      </c>
      <c r="L7" s="35" t="s">
        <v>33</v>
      </c>
      <c r="M7" s="35" t="s">
        <v>34</v>
      </c>
      <c r="N7" s="36" t="s">
        <v>0</v>
      </c>
      <c r="O7" s="36" t="s">
        <v>35</v>
      </c>
      <c r="P7" s="36" t="str">
        <f>VLOOKUP(Sheet2!A1,Sheet2!A6:D10,4,FALSE)</f>
        <v>Brooklyn</v>
      </c>
      <c r="Q7" s="35" t="s">
        <v>36</v>
      </c>
      <c r="R7" s="36">
        <v>11236</v>
      </c>
      <c r="S7" s="36" t="s">
        <v>37</v>
      </c>
      <c r="T7" s="36" t="s">
        <v>38</v>
      </c>
      <c r="U7" s="35" t="s">
        <v>39</v>
      </c>
      <c r="V7" s="35" t="s">
        <v>40</v>
      </c>
      <c r="W7" s="35" t="s">
        <v>41</v>
      </c>
      <c r="X7" s="35" t="s">
        <v>42</v>
      </c>
      <c r="Y7" s="35" t="s">
        <v>36</v>
      </c>
      <c r="Z7" s="35" t="s">
        <v>43</v>
      </c>
      <c r="AA7" s="36" t="s">
        <v>44</v>
      </c>
      <c r="AB7" s="36" t="s">
        <v>45</v>
      </c>
      <c r="AC7" s="37" t="s">
        <v>46</v>
      </c>
      <c r="AD7" s="35">
        <v>1</v>
      </c>
      <c r="AE7" s="36" t="s">
        <v>47</v>
      </c>
      <c r="AF7" s="39">
        <v>542.79</v>
      </c>
      <c r="AG7" s="38">
        <v>2883.57</v>
      </c>
      <c r="AH7" s="42" t="s">
        <v>48</v>
      </c>
    </row>
    <row r="8" spans="1:34" ht="15" customHeight="1">
      <c r="A8" s="33" t="s">
        <v>24</v>
      </c>
      <c r="B8" s="36" t="s">
        <v>25</v>
      </c>
      <c r="C8" s="43" t="s">
        <v>26</v>
      </c>
      <c r="D8" s="34" t="s">
        <v>27</v>
      </c>
      <c r="E8" s="35" t="s">
        <v>28</v>
      </c>
      <c r="F8" s="35" t="s">
        <v>28</v>
      </c>
      <c r="G8" s="35" t="s">
        <v>29</v>
      </c>
      <c r="H8" s="35" t="s">
        <v>30</v>
      </c>
      <c r="I8" s="35" t="s">
        <v>3</v>
      </c>
      <c r="J8" s="35" t="s">
        <v>31</v>
      </c>
      <c r="K8" s="35" t="s">
        <v>32</v>
      </c>
      <c r="L8" s="35" t="s">
        <v>33</v>
      </c>
      <c r="M8" s="35" t="s">
        <v>34</v>
      </c>
      <c r="N8" s="36" t="s">
        <v>0</v>
      </c>
      <c r="O8" s="36" t="str">
        <f>O7</f>
        <v>1600 ROCKAWAY PARKWAY</v>
      </c>
      <c r="P8" s="36" t="str">
        <f>P7</f>
        <v>Brooklyn</v>
      </c>
      <c r="Q8" s="35" t="s">
        <v>36</v>
      </c>
      <c r="R8" s="36">
        <f>R7</f>
        <v>11236</v>
      </c>
      <c r="S8" s="36" t="str">
        <f>S7</f>
        <v>John Ferrara</v>
      </c>
      <c r="T8" s="36" t="str">
        <f>T7</f>
        <v>718-290-8600</v>
      </c>
      <c r="U8" s="35" t="s">
        <v>39</v>
      </c>
      <c r="V8" s="35" t="s">
        <v>40</v>
      </c>
      <c r="W8" s="35" t="s">
        <v>41</v>
      </c>
      <c r="X8" s="35" t="s">
        <v>42</v>
      </c>
      <c r="Y8" s="35" t="s">
        <v>36</v>
      </c>
      <c r="Z8" s="35" t="s">
        <v>43</v>
      </c>
      <c r="AA8" s="36" t="str">
        <f>AA7</f>
        <v>Aramis Rodriguez</v>
      </c>
      <c r="AB8" s="36" t="str">
        <f>AB7</f>
        <v>718-349-5737</v>
      </c>
      <c r="AC8" s="37" t="s">
        <v>49</v>
      </c>
      <c r="AD8" s="35">
        <v>1</v>
      </c>
      <c r="AE8" s="36" t="s">
        <v>47</v>
      </c>
      <c r="AF8" s="39">
        <v>144.11000000000001</v>
      </c>
      <c r="AG8" s="38">
        <v>792.63</v>
      </c>
      <c r="AH8" s="42" t="s">
        <v>48</v>
      </c>
    </row>
    <row r="9" spans="1:34" ht="15" customHeight="1">
      <c r="A9" s="33" t="s">
        <v>24</v>
      </c>
      <c r="B9" s="36" t="s">
        <v>25</v>
      </c>
      <c r="C9" s="43" t="s">
        <v>26</v>
      </c>
      <c r="D9" s="34" t="s">
        <v>27</v>
      </c>
      <c r="E9" s="35" t="s">
        <v>28</v>
      </c>
      <c r="F9" s="35" t="s">
        <v>28</v>
      </c>
      <c r="G9" s="35" t="s">
        <v>29</v>
      </c>
      <c r="H9" s="35" t="s">
        <v>30</v>
      </c>
      <c r="I9" s="35" t="s">
        <v>3</v>
      </c>
      <c r="J9" s="35" t="s">
        <v>31</v>
      </c>
      <c r="K9" s="35" t="s">
        <v>32</v>
      </c>
      <c r="L9" s="35" t="s">
        <v>33</v>
      </c>
      <c r="M9" s="35" t="s">
        <v>34</v>
      </c>
      <c r="N9" s="36" t="s">
        <v>0</v>
      </c>
      <c r="O9" s="36" t="str">
        <f>O8</f>
        <v>1600 ROCKAWAY PARKWAY</v>
      </c>
      <c r="P9" s="36" t="str">
        <f>P8</f>
        <v>Brooklyn</v>
      </c>
      <c r="Q9" s="35" t="s">
        <v>36</v>
      </c>
      <c r="R9" s="36">
        <f>R7</f>
        <v>11236</v>
      </c>
      <c r="S9" s="36" t="str">
        <f>S7</f>
        <v>John Ferrara</v>
      </c>
      <c r="T9" s="36" t="str">
        <f>T7</f>
        <v>718-290-8600</v>
      </c>
      <c r="U9" s="35" t="s">
        <v>39</v>
      </c>
      <c r="V9" s="35" t="s">
        <v>40</v>
      </c>
      <c r="W9" s="35" t="s">
        <v>41</v>
      </c>
      <c r="X9" s="35" t="s">
        <v>42</v>
      </c>
      <c r="Y9" s="35" t="s">
        <v>36</v>
      </c>
      <c r="Z9" s="35" t="s">
        <v>43</v>
      </c>
      <c r="AA9" s="36" t="str">
        <f>AA7</f>
        <v>Aramis Rodriguez</v>
      </c>
      <c r="AB9" s="36" t="str">
        <f>AB7</f>
        <v>718-349-5737</v>
      </c>
      <c r="AC9" s="34" t="s">
        <v>50</v>
      </c>
      <c r="AD9" s="35">
        <v>1</v>
      </c>
      <c r="AE9" s="36" t="s">
        <v>47</v>
      </c>
      <c r="AF9" s="39">
        <v>2882.28</v>
      </c>
      <c r="AG9" s="38">
        <v>2882.28</v>
      </c>
      <c r="AH9" s="42" t="s">
        <v>48</v>
      </c>
    </row>
    <row r="10" spans="1:34" ht="15" customHeight="1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44"/>
      <c r="AE10" s="29"/>
      <c r="AF10" s="45"/>
      <c r="AG10" s="28"/>
      <c r="AH10" s="28"/>
    </row>
    <row r="11" spans="1:34" ht="15" customHeight="1"/>
    <row r="12" spans="1:34" ht="15" customHeight="1"/>
    <row r="13" spans="1:34">
      <c r="AC13" s="23" t="s">
        <v>51</v>
      </c>
      <c r="AF13" s="24"/>
    </row>
    <row r="14" spans="1:34" ht="25.5">
      <c r="AC14" s="23" t="s">
        <v>52</v>
      </c>
      <c r="AG14" s="24">
        <f>SUM(AG7:AG13)</f>
        <v>6558.4800000000005</v>
      </c>
    </row>
    <row r="16" spans="1:34" ht="12.75" customHeight="1">
      <c r="AC16" s="31" t="s">
        <v>53</v>
      </c>
      <c r="AD16" s="31"/>
      <c r="AE16" s="31"/>
      <c r="AF16" s="31"/>
      <c r="AG16" s="32">
        <v>6558.48</v>
      </c>
    </row>
  </sheetData>
  <mergeCells count="5">
    <mergeCell ref="A5:D5"/>
    <mergeCell ref="E5:M5"/>
    <mergeCell ref="N5:U5"/>
    <mergeCell ref="V5:AB5"/>
    <mergeCell ref="AC5:AG5"/>
  </mergeCells>
  <phoneticPr fontId="4" type="noConversion"/>
  <pageMargins left="0.25" right="0.25" top="0.25" bottom="0.25" header="0" footer="0"/>
  <pageSetup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15" zoomScaleNormal="115" workbookViewId="0">
      <selection activeCell="A2" sqref="A2"/>
    </sheetView>
  </sheetViews>
  <sheetFormatPr defaultRowHeight="12.75"/>
  <cols>
    <col min="2" max="3" width="33.42578125" customWidth="1"/>
    <col min="4" max="4" width="19.5703125" style="2" customWidth="1"/>
    <col min="5" max="5" width="19.5703125" customWidth="1"/>
    <col min="6" max="6" width="19.5703125" style="1" customWidth="1"/>
    <col min="7" max="7" width="19.5703125" customWidth="1"/>
  </cols>
  <sheetData>
    <row r="1" spans="1:7">
      <c r="A1" s="27" t="str">
        <f>MID(Sheet1!A1,1,1)</f>
        <v>K</v>
      </c>
    </row>
    <row r="6" spans="1:7">
      <c r="A6" s="25" t="s">
        <v>54</v>
      </c>
      <c r="B6" t="s">
        <v>55</v>
      </c>
      <c r="C6" t="s">
        <v>56</v>
      </c>
      <c r="D6" s="26" t="s">
        <v>57</v>
      </c>
    </row>
    <row r="7" spans="1:7">
      <c r="A7" s="25" t="s">
        <v>58</v>
      </c>
      <c r="B7" t="s">
        <v>59</v>
      </c>
      <c r="C7" t="s">
        <v>60</v>
      </c>
      <c r="D7" s="26" t="s">
        <v>61</v>
      </c>
    </row>
    <row r="8" spans="1:7">
      <c r="A8" s="25" t="s">
        <v>62</v>
      </c>
      <c r="B8" s="25" t="s">
        <v>44</v>
      </c>
      <c r="C8" s="25" t="s">
        <v>45</v>
      </c>
      <c r="D8" s="26" t="s">
        <v>63</v>
      </c>
      <c r="E8" s="4"/>
    </row>
    <row r="9" spans="1:7">
      <c r="A9" s="25" t="s">
        <v>64</v>
      </c>
      <c r="B9" s="25" t="s">
        <v>65</v>
      </c>
      <c r="C9" t="s">
        <v>66</v>
      </c>
      <c r="D9" s="26" t="s">
        <v>67</v>
      </c>
      <c r="E9" s="4"/>
    </row>
    <row r="10" spans="1:7">
      <c r="A10" s="25" t="s">
        <v>68</v>
      </c>
      <c r="B10" s="25" t="s">
        <v>69</v>
      </c>
      <c r="C10" s="25" t="s">
        <v>70</v>
      </c>
      <c r="D10" s="26" t="s">
        <v>71</v>
      </c>
      <c r="E10" s="4"/>
    </row>
    <row r="11" spans="1:7">
      <c r="E11" s="4"/>
    </row>
    <row r="12" spans="1:7">
      <c r="E12" s="4"/>
    </row>
    <row r="13" spans="1:7">
      <c r="E13" s="4"/>
    </row>
    <row r="14" spans="1:7" ht="13.5" thickBot="1">
      <c r="E14" s="4"/>
    </row>
    <row r="15" spans="1:7" ht="18" customHeight="1">
      <c r="B15" s="12" t="s">
        <v>15</v>
      </c>
      <c r="C15" s="9" t="s">
        <v>72</v>
      </c>
      <c r="D15" s="9" t="s">
        <v>73</v>
      </c>
      <c r="E15" s="9" t="s">
        <v>74</v>
      </c>
      <c r="F15" s="51" t="s">
        <v>75</v>
      </c>
      <c r="G15" s="51" t="s">
        <v>76</v>
      </c>
    </row>
    <row r="16" spans="1:7" ht="18" customHeight="1" thickBot="1">
      <c r="B16" s="13"/>
      <c r="C16" s="10" t="s">
        <v>77</v>
      </c>
      <c r="D16" s="10" t="s">
        <v>78</v>
      </c>
      <c r="E16" s="10" t="s">
        <v>79</v>
      </c>
      <c r="F16" s="52"/>
      <c r="G16" s="52"/>
    </row>
    <row r="17" spans="2:7" ht="30" customHeight="1" thickBot="1">
      <c r="B17" s="11" t="s">
        <v>80</v>
      </c>
      <c r="C17" s="17">
        <v>52.63</v>
      </c>
      <c r="D17" s="19">
        <v>1.2170000000000001</v>
      </c>
      <c r="E17" s="7">
        <f>C17*D17</f>
        <v>64.050710000000009</v>
      </c>
      <c r="F17" s="3">
        <v>2.25</v>
      </c>
      <c r="G17" s="18">
        <f>E17*F17</f>
        <v>144.11409750000001</v>
      </c>
    </row>
    <row r="18" spans="2:7" ht="13.5" thickTop="1">
      <c r="E18" s="8"/>
    </row>
    <row r="19" spans="2:7">
      <c r="E19" s="8"/>
    </row>
    <row r="20" spans="2:7" ht="29.25" customHeight="1">
      <c r="C20" s="15">
        <v>52.63</v>
      </c>
      <c r="D20" s="16">
        <v>1.2174</v>
      </c>
      <c r="E20" s="14">
        <v>64.071762000000007</v>
      </c>
      <c r="F20" s="5">
        <v>2.25</v>
      </c>
      <c r="G20" s="6">
        <f>E20*F20</f>
        <v>144.16146450000002</v>
      </c>
    </row>
    <row r="21" spans="2:7" ht="29.25" customHeight="1">
      <c r="C21" s="15">
        <v>52.63</v>
      </c>
      <c r="D21" s="16">
        <v>1.2174</v>
      </c>
      <c r="E21" s="14">
        <v>64.069999999999993</v>
      </c>
      <c r="F21" s="5">
        <v>2.25</v>
      </c>
      <c r="G21" s="6">
        <f>E21*F21</f>
        <v>144.15749999999997</v>
      </c>
    </row>
    <row r="22" spans="2:7">
      <c r="E22" s="4"/>
    </row>
    <row r="23" spans="2:7">
      <c r="E23" s="4"/>
    </row>
    <row r="24" spans="2:7">
      <c r="E24" s="4"/>
    </row>
    <row r="25" spans="2:7">
      <c r="E25" s="4"/>
    </row>
    <row r="26" spans="2:7">
      <c r="E26" s="4"/>
    </row>
  </sheetData>
  <mergeCells count="2">
    <mergeCell ref="F15:F16"/>
    <mergeCell ref="G15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subject/>
  <dc:creator>Crystal Decisions</dc:creator>
  <cp:keywords/>
  <dc:description>Powered by Crystal</dc:description>
  <cp:lastModifiedBy>New York City Department of Education</cp:lastModifiedBy>
  <cp:revision/>
  <dcterms:created xsi:type="dcterms:W3CDTF">2025-04-17T21:52:49Z</dcterms:created>
  <dcterms:modified xsi:type="dcterms:W3CDTF">2025-05-19T15:08:27Z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A0B44A456053326E0775961CF3DF6AA6106814766B7D95BFF47B07AF7343C5A0483B1916570F6A509A9EB94200C57BE6B9710D3806942B41F9CCCC4D5522392B2E32DC3BC4E3E2F14F8DF1A6376E3A7702757773558BFE8061D641B0CBC214090107EA5237AE46508992032A4C69D76847452B400ADC8E543924A3D7906AE36</vt:lpwstr>
  </property>
  <property fmtid="{D5CDD505-2E9C-101B-9397-08002B2CF9AE}" pid="8" name="Business Objects Context Information6">
    <vt:lpwstr>83BCA46503D979EC34F554CA56DD7B094A0892AFCCCD06B007BF4CC56C9AE0A24E787804619640CABD013D4CEB909B893BA09810</vt:lpwstr>
  </property>
</Properties>
</file>