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05" yWindow="-105" windowWidth="23250" windowHeight="1245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8" i="1" l="1"/>
  <c r="S9" i="1" l="1"/>
  <c r="O8" i="1" l="1"/>
  <c r="AB9" i="1" l="1"/>
  <c r="AB8" i="1"/>
  <c r="AA9" i="1"/>
  <c r="AA8" i="1"/>
  <c r="T9" i="1"/>
  <c r="T8" i="1"/>
  <c r="R9" i="1"/>
  <c r="P8" i="1"/>
  <c r="P9" i="1" s="1"/>
  <c r="O9" i="1"/>
  <c r="G21" i="2" l="1"/>
  <c r="G20" i="2"/>
  <c r="E17" i="2"/>
  <c r="G17" i="2" s="1"/>
  <c r="AG8" i="1" l="1"/>
  <c r="AG9" i="1"/>
  <c r="AG7" i="1"/>
  <c r="AG14" i="1" l="1"/>
</calcChain>
</file>

<file path=xl/sharedStrings.xml><?xml version="1.0" encoding="utf-8"?>
<sst xmlns="http://schemas.openxmlformats.org/spreadsheetml/2006/main" count="133" uniqueCount="82">
  <si>
    <t>Title</t>
  </si>
  <si>
    <t>Gordian</t>
  </si>
  <si>
    <t>Project</t>
  </si>
  <si>
    <t>Vendor Information</t>
  </si>
  <si>
    <t>Delivery to Information (School where work performed)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</si>
  <si>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</si>
  <si>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</si>
  <si>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</si>
  <si>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</si>
  <si>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</si>
  <si>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</si>
  <si>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</si>
  <si>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</si>
  <si>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</si>
  <si>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</si>
  <si>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</si>
  <si>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</si>
  <si>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</si>
  <si>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</si>
  <si>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</si>
  <si>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</si>
  <si>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</si>
  <si>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</si>
  <si>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</si>
  <si>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</si>
  <si>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</si>
  <si>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</si>
  <si>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</si>
  <si>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</si>
  <si>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</si>
  <si>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</si>
  <si>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</si>
  <si>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</si>
  <si>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</si>
  <si>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</si>
  <si>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</si>
  <si>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</si>
  <si>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</si>
  <si>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</si>
  <si>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</si>
  <si>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</si>
  <si>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</si>
  <si>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</si>
  <si>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</si>
  <si>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</si>
  <si>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</si>
  <si>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</si>
  <si>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</si>
  <si>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Queens</t>
  </si>
  <si>
    <t>Mark Harri</t>
  </si>
  <si>
    <t>718-610-3154</t>
  </si>
  <si>
    <t>044534</t>
  </si>
  <si>
    <t>Q480</t>
  </si>
  <si>
    <t>101-01 Rockaway Boulevard</t>
  </si>
  <si>
    <t>Robert Wick</t>
  </si>
  <si>
    <t>718-322-0537</t>
  </si>
  <si>
    <t>Q480 Gordian CTF Room Conversion</t>
  </si>
  <si>
    <t xml:space="preserve">CTF Room Conversion </t>
  </si>
  <si>
    <t>RMCONV06</t>
  </si>
  <si>
    <t>05NSKTA,06NSKTA</t>
  </si>
  <si>
    <t>Full PO Amount</t>
  </si>
  <si>
    <t>Work Completed Request for Payment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</si>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</sst>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00_);[Red]\(&quot;$&quot;#,##0.0000\)"/>
    <numFmt numFmtId="167" formatCode="0.0000"/>
    <numFmt numFmtId="168" formatCode="0.00000"/>
    <numFmt numFmtId="169" formatCode="&quot;$&quot;#,##0.00"/>
  </numFmts>
  <fonts count="14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10"/>
      <color rgb="FFC0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58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8" fontId="7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6" fillId="0" borderId="2" xfId="1" applyNumberFormat="1" applyFont="1" applyFill="1" applyBorder="1" applyAlignment="1">
      <alignment horizontal="right" vertical="center"/>
    </xf>
    <xf numFmtId="166" fontId="7" fillId="9" borderId="2" xfId="0" applyNumberFormat="1" applyFont="1" applyFill="1" applyBorder="1" applyAlignment="1">
      <alignment horizontal="right" vertical="center"/>
    </xf>
    <xf numFmtId="166" fontId="7" fillId="10" borderId="2" xfId="0" applyNumberFormat="1" applyFont="1" applyFill="1" applyBorder="1" applyAlignment="1">
      <alignment horizontal="right" vertical="center"/>
    </xf>
    <xf numFmtId="166" fontId="0" fillId="10" borderId="0" xfId="0" applyNumberFormat="1" applyFill="1">
      <alignment vertical="top"/>
    </xf>
    <xf numFmtId="0" fontId="6" fillId="8" borderId="5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7" fillId="9" borderId="6" xfId="0" applyFont="1" applyFill="1" applyBorder="1" applyAlignment="1">
      <alignment vertical="center"/>
    </xf>
    <xf numFmtId="0" fontId="6" fillId="8" borderId="3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166" fontId="8" fillId="10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167" fontId="6" fillId="0" borderId="2" xfId="0" applyNumberFormat="1" applyFont="1" applyBorder="1" applyAlignment="1">
      <alignment horizontal="right" vertical="center"/>
    </xf>
    <xf numFmtId="166" fontId="7" fillId="0" borderId="2" xfId="0" applyNumberFormat="1" applyFont="1" applyBorder="1" applyAlignment="1">
      <alignment horizontal="right" vertical="center"/>
    </xf>
    <xf numFmtId="166" fontId="10" fillId="9" borderId="2" xfId="0" applyNumberFormat="1" applyFont="1" applyFill="1" applyBorder="1" applyAlignment="1">
      <alignment horizontal="right" vertical="center"/>
    </xf>
    <xf numFmtId="167" fontId="9" fillId="0" borderId="2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top" wrapText="1" readingOrder="1"/>
    </xf>
    <xf numFmtId="0" fontId="0" fillId="0" borderId="2" xfId="0" applyBorder="1">
      <alignment vertical="top"/>
    </xf>
    <xf numFmtId="0" fontId="2" fillId="3" borderId="2" xfId="0" applyFont="1" applyFill="1" applyBorder="1" applyAlignment="1">
      <alignment horizontal="center" vertical="top" wrapText="1" readingOrder="1"/>
    </xf>
    <xf numFmtId="0" fontId="2" fillId="7" borderId="2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 wrapText="1" readingOrder="1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 readingOrder="1"/>
    </xf>
    <xf numFmtId="0" fontId="1" fillId="0" borderId="2" xfId="0" applyFont="1" applyBorder="1">
      <alignment vertical="top"/>
    </xf>
    <xf numFmtId="165" fontId="3" fillId="0" borderId="2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left" vertical="top" wrapText="1" readingOrder="1"/>
    </xf>
    <xf numFmtId="164" fontId="2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center" vertical="top"/>
    </xf>
    <xf numFmtId="0" fontId="2" fillId="2" borderId="2" xfId="0" quotePrefix="1" applyFont="1" applyFill="1" applyBorder="1" applyAlignment="1">
      <alignment horizontal="left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0" fillId="11" borderId="2" xfId="0" applyFill="1" applyBorder="1">
      <alignment vertical="top"/>
    </xf>
    <xf numFmtId="0" fontId="3" fillId="11" borderId="2" xfId="0" applyFont="1" applyFill="1" applyBorder="1" applyAlignment="1">
      <alignment horizontal="center" vertical="top" wrapText="1" readingOrder="1"/>
    </xf>
    <xf numFmtId="0" fontId="1" fillId="11" borderId="2" xfId="0" applyFont="1" applyFill="1" applyBorder="1">
      <alignment vertical="top"/>
    </xf>
    <xf numFmtId="164" fontId="3" fillId="11" borderId="2" xfId="0" applyNumberFormat="1" applyFont="1" applyFill="1" applyBorder="1" applyAlignment="1">
      <alignment horizontal="right" vertical="top"/>
    </xf>
    <xf numFmtId="49" fontId="1" fillId="0" borderId="2" xfId="0" quotePrefix="1" applyNumberFormat="1" applyFont="1" applyBorder="1" applyAlignment="1">
      <alignment horizontal="center" vertical="top"/>
    </xf>
    <xf numFmtId="0" fontId="0" fillId="11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12" borderId="2" xfId="0" applyFill="1" applyBorder="1">
      <alignment vertical="top"/>
    </xf>
    <xf numFmtId="0" fontId="11" fillId="12" borderId="2" xfId="0" applyFont="1" applyFill="1" applyBorder="1" applyAlignment="1">
      <alignment vertical="center"/>
    </xf>
    <xf numFmtId="169" fontId="11" fillId="12" borderId="2" xfId="0" applyNumberFormat="1" applyFont="1" applyFill="1" applyBorder="1">
      <alignment vertical="top"/>
    </xf>
    <xf numFmtId="0" fontId="2" fillId="3" borderId="2" xfId="0" applyFont="1" applyFill="1" applyBorder="1" applyAlignment="1">
      <alignment horizontal="center" vertical="top" wrapText="1" readingOrder="1"/>
    </xf>
    <xf numFmtId="0" fontId="2" fillId="4" borderId="2" xfId="0" applyFont="1" applyFill="1" applyBorder="1" applyAlignment="1">
      <alignment horizontal="center" vertical="top" wrapText="1" readingOrder="1"/>
    </xf>
    <xf numFmtId="0" fontId="2" fillId="5" borderId="2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top" wrapText="1" readingOrder="1"/>
    </xf>
    <xf numFmtId="0" fontId="2" fillId="6" borderId="2" xfId="0" applyFont="1" applyFill="1" applyBorder="1" applyAlignment="1">
      <alignment horizontal="center" vertical="top" wrapText="1" readingOrder="1"/>
    </xf>
    <xf numFmtId="0" fontId="6" fillId="8" borderId="3" xfId="0" applyFont="1" applyFill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43" fontId="12" fillId="0" borderId="7" xfId="0" applyNumberFormat="1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topLeftCell="Y3" zoomScaleNormal="100" workbookViewId="0">
      <selection activeCell="AG25" sqref="AG25"/>
    </sheetView>
  </sheetViews>
  <sheetFormatPr defaultColWidth="9.140625" defaultRowHeight="12.75" customHeight="1"/>
  <cols>
    <col min="1" max="1" width="41.140625" style="21" customWidth="1"/>
    <col min="2" max="2" width="12.7109375" style="21" customWidth="1"/>
    <col min="3" max="3" width="9.7109375" style="21" customWidth="1"/>
    <col min="4" max="4" width="19.28515625" style="21" customWidth="1"/>
    <col min="5" max="5" width="12.85546875" style="2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12.5703125" style="21" customWidth="1"/>
    <col min="15" max="15" width="26" style="21" customWidth="1"/>
    <col min="16" max="16" width="18.28515625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8.5703125" style="21" bestFit="1" customWidth="1"/>
    <col min="30" max="30" width="8.5703125" style="21" bestFit="1" customWidth="1"/>
    <col min="31" max="31" width="8" style="21" customWidth="1"/>
    <col min="32" max="33" width="15.140625" style="21" customWidth="1"/>
    <col min="34" max="34" width="54.28515625" style="21" bestFit="1" customWidth="1"/>
    <col min="35" max="254" width="6.85546875" style="21" customWidth="1"/>
    <col min="255" max="16384" width="9.140625" style="21"/>
  </cols>
  <sheetData>
    <row r="1" spans="1:34" ht="15" customHeight="1">
      <c r="A1" s="20" t="s">
        <v>52</v>
      </c>
    </row>
    <row r="2" spans="1:34" ht="15" customHeight="1">
      <c r="A2" s="20"/>
    </row>
    <row r="3" spans="1:34" ht="15" customHeight="1">
      <c r="A3" s="34" t="s">
        <v>56</v>
      </c>
    </row>
    <row r="4" spans="1:34" ht="15" customHeight="1">
      <c r="A4" s="20" t="s">
        <v>1</v>
      </c>
    </row>
    <row r="5" spans="1:34" ht="14.25" customHeight="1">
      <c r="A5" s="46" t="s">
        <v>2</v>
      </c>
      <c r="B5" s="46"/>
      <c r="C5" s="46"/>
      <c r="D5" s="46"/>
      <c r="E5" s="47" t="s">
        <v>3</v>
      </c>
      <c r="F5" s="47"/>
      <c r="G5" s="47"/>
      <c r="H5" s="47"/>
      <c r="I5" s="47"/>
      <c r="J5" s="47"/>
      <c r="K5" s="47"/>
      <c r="L5" s="47"/>
      <c r="M5" s="47"/>
      <c r="N5" s="48" t="s">
        <v>4</v>
      </c>
      <c r="O5" s="48"/>
      <c r="P5" s="48"/>
      <c r="Q5" s="48"/>
      <c r="R5" s="48"/>
      <c r="S5" s="48"/>
      <c r="T5" s="48"/>
      <c r="U5" s="48"/>
      <c r="V5" s="49" t="s">
        <v>62</v>
      </c>
      <c r="W5" s="49"/>
      <c r="X5" s="49"/>
      <c r="Y5" s="49"/>
      <c r="Z5" s="49"/>
      <c r="AA5" s="49"/>
      <c r="AB5" s="49"/>
      <c r="AC5" s="50" t="s">
        <v>5</v>
      </c>
      <c r="AD5" s="50"/>
      <c r="AE5" s="50"/>
      <c r="AF5" s="50"/>
      <c r="AG5" s="50"/>
    </row>
    <row r="6" spans="1:34" ht="20.25" customHeight="1">
      <c r="A6" s="56" t="s">
        <v>64</v>
      </c>
      <c r="B6" s="54" t="s">
        <v>6</v>
      </c>
      <c r="C6" s="54" t="s">
        <v>65</v>
      </c>
      <c r="D6" s="54" t="s">
        <v>7</v>
      </c>
      <c r="E6" s="54" t="s">
        <v>8</v>
      </c>
      <c r="F6" s="54" t="s">
        <v>9</v>
      </c>
      <c r="G6" s="54" t="s">
        <v>66</v>
      </c>
      <c r="H6" s="54" t="s">
        <v>67</v>
      </c>
      <c r="I6" s="54" t="s">
        <v>10</v>
      </c>
      <c r="J6" s="54" t="s">
        <v>11</v>
      </c>
      <c r="K6" s="54" t="s">
        <v>68</v>
      </c>
      <c r="L6" s="54" t="s">
        <v>69</v>
      </c>
      <c r="M6" s="54" t="s">
        <v>70</v>
      </c>
      <c r="N6" s="54" t="s">
        <v>71</v>
      </c>
      <c r="O6" s="54" t="s">
        <v>72</v>
      </c>
      <c r="P6" s="54" t="s">
        <v>73</v>
      </c>
      <c r="Q6" s="54" t="s">
        <v>74</v>
      </c>
      <c r="R6" s="54" t="s">
        <v>75</v>
      </c>
      <c r="S6" s="54" t="s">
        <v>76</v>
      </c>
      <c r="T6" s="54" t="s">
        <v>77</v>
      </c>
      <c r="U6" s="54" t="s">
        <v>0</v>
      </c>
      <c r="V6" s="54" t="s">
        <v>12</v>
      </c>
      <c r="W6" s="54" t="s">
        <v>78</v>
      </c>
      <c r="X6" s="54" t="s">
        <v>79</v>
      </c>
      <c r="Y6" s="54" t="s">
        <v>80</v>
      </c>
      <c r="Z6" s="54" t="s">
        <v>81</v>
      </c>
      <c r="AA6" s="57" t="s">
        <v>13</v>
      </c>
      <c r="AB6" s="57" t="s">
        <v>47</v>
      </c>
      <c r="AC6" s="53" t="s">
        <v>14</v>
      </c>
      <c r="AD6" s="54" t="s">
        <v>15</v>
      </c>
      <c r="AE6" s="54" t="s">
        <v>16</v>
      </c>
      <c r="AF6" s="55" t="s">
        <v>63</v>
      </c>
      <c r="AG6" s="23" t="s">
        <v>17</v>
      </c>
      <c r="AH6" s="22" t="s">
        <v>18</v>
      </c>
    </row>
    <row r="7" spans="1:34" ht="15" customHeight="1">
      <c r="A7" s="24" t="s">
        <v>57</v>
      </c>
      <c r="B7" s="21" t="s">
        <v>58</v>
      </c>
      <c r="C7" s="40" t="s">
        <v>51</v>
      </c>
      <c r="D7" s="33" t="s">
        <v>59</v>
      </c>
      <c r="E7" s="25" t="s">
        <v>19</v>
      </c>
      <c r="F7" s="25" t="s">
        <v>19</v>
      </c>
      <c r="G7" s="25" t="s">
        <v>30</v>
      </c>
      <c r="H7" s="25" t="s">
        <v>20</v>
      </c>
      <c r="I7" s="25" t="s">
        <v>1</v>
      </c>
      <c r="J7" s="25" t="s">
        <v>21</v>
      </c>
      <c r="K7" s="25" t="s">
        <v>22</v>
      </c>
      <c r="L7" s="25" t="s">
        <v>23</v>
      </c>
      <c r="M7" s="25" t="s">
        <v>24</v>
      </c>
      <c r="N7" s="33" t="s">
        <v>52</v>
      </c>
      <c r="O7" s="33" t="s">
        <v>53</v>
      </c>
      <c r="P7" s="33" t="s">
        <v>48</v>
      </c>
      <c r="Q7" s="25" t="s">
        <v>25</v>
      </c>
      <c r="R7" s="26">
        <v>11417</v>
      </c>
      <c r="S7" s="33" t="s">
        <v>54</v>
      </c>
      <c r="T7" s="33" t="s">
        <v>55</v>
      </c>
      <c r="U7" s="35" t="s">
        <v>46</v>
      </c>
      <c r="V7" s="25" t="s">
        <v>26</v>
      </c>
      <c r="W7" s="35" t="s">
        <v>27</v>
      </c>
      <c r="X7" s="25" t="s">
        <v>28</v>
      </c>
      <c r="Y7" s="25" t="s">
        <v>25</v>
      </c>
      <c r="Z7" s="25" t="s">
        <v>29</v>
      </c>
      <c r="AA7" s="33" t="s">
        <v>49</v>
      </c>
      <c r="AB7" s="33" t="s">
        <v>50</v>
      </c>
      <c r="AC7" s="27" t="s">
        <v>35</v>
      </c>
      <c r="AD7" s="25">
        <v>1</v>
      </c>
      <c r="AE7" s="28" t="s">
        <v>33</v>
      </c>
      <c r="AF7" s="29">
        <v>135.69749999999999</v>
      </c>
      <c r="AG7" s="30">
        <f>AF7*AD7</f>
        <v>135.69749999999999</v>
      </c>
      <c r="AH7" s="33" t="s">
        <v>61</v>
      </c>
    </row>
    <row r="8" spans="1:34" ht="15" customHeight="1">
      <c r="A8" s="24" t="s">
        <v>57</v>
      </c>
      <c r="B8" s="21" t="s">
        <v>58</v>
      </c>
      <c r="C8" s="40" t="s">
        <v>51</v>
      </c>
      <c r="D8" s="33" t="s">
        <v>59</v>
      </c>
      <c r="E8" s="25" t="s">
        <v>19</v>
      </c>
      <c r="F8" s="25" t="s">
        <v>19</v>
      </c>
      <c r="G8" s="25" t="s">
        <v>30</v>
      </c>
      <c r="H8" s="25" t="s">
        <v>20</v>
      </c>
      <c r="I8" s="25" t="s">
        <v>1</v>
      </c>
      <c r="J8" s="25" t="s">
        <v>21</v>
      </c>
      <c r="K8" s="25" t="s">
        <v>22</v>
      </c>
      <c r="L8" s="25" t="s">
        <v>23</v>
      </c>
      <c r="M8" s="25" t="s">
        <v>24</v>
      </c>
      <c r="N8" s="33" t="s">
        <v>52</v>
      </c>
      <c r="O8" s="33" t="str">
        <f>O7</f>
        <v>101-01 Rockaway Boulevard</v>
      </c>
      <c r="P8" s="33" t="str">
        <f>P7</f>
        <v>Queens</v>
      </c>
      <c r="Q8" s="25" t="s">
        <v>25</v>
      </c>
      <c r="R8" s="26">
        <f>R7</f>
        <v>11417</v>
      </c>
      <c r="S8" s="42" t="str">
        <f>S7</f>
        <v>Robert Wick</v>
      </c>
      <c r="T8" s="42" t="str">
        <f>T7</f>
        <v>718-322-0537</v>
      </c>
      <c r="U8" s="35" t="s">
        <v>46</v>
      </c>
      <c r="V8" s="25" t="s">
        <v>26</v>
      </c>
      <c r="W8" s="25" t="s">
        <v>27</v>
      </c>
      <c r="X8" s="25" t="s">
        <v>28</v>
      </c>
      <c r="Y8" s="25" t="s">
        <v>25</v>
      </c>
      <c r="Z8" s="25" t="s">
        <v>29</v>
      </c>
      <c r="AA8" s="42" t="str">
        <f>AA7</f>
        <v>Mark Harri</v>
      </c>
      <c r="AB8" s="42" t="str">
        <f>AB7</f>
        <v>718-610-3154</v>
      </c>
      <c r="AC8" s="27" t="s">
        <v>36</v>
      </c>
      <c r="AD8" s="25">
        <v>2</v>
      </c>
      <c r="AE8" s="28" t="s">
        <v>33</v>
      </c>
      <c r="AF8" s="29">
        <v>144.11410000000001</v>
      </c>
      <c r="AG8" s="30">
        <f t="shared" ref="AG8:AG9" si="0">AF8*AD8</f>
        <v>288.22820000000002</v>
      </c>
      <c r="AH8" s="33" t="s">
        <v>61</v>
      </c>
    </row>
    <row r="9" spans="1:34" ht="15" customHeight="1">
      <c r="A9" s="24" t="s">
        <v>57</v>
      </c>
      <c r="B9" s="21" t="s">
        <v>58</v>
      </c>
      <c r="C9" s="40" t="s">
        <v>51</v>
      </c>
      <c r="D9" s="33" t="s">
        <v>59</v>
      </c>
      <c r="E9" s="25" t="s">
        <v>19</v>
      </c>
      <c r="F9" s="25" t="s">
        <v>19</v>
      </c>
      <c r="G9" s="25" t="s">
        <v>30</v>
      </c>
      <c r="H9" s="25" t="s">
        <v>20</v>
      </c>
      <c r="I9" s="25" t="s">
        <v>1</v>
      </c>
      <c r="J9" s="25" t="s">
        <v>21</v>
      </c>
      <c r="K9" s="25" t="s">
        <v>22</v>
      </c>
      <c r="L9" s="25" t="s">
        <v>23</v>
      </c>
      <c r="M9" s="25" t="s">
        <v>24</v>
      </c>
      <c r="N9" s="33" t="s">
        <v>52</v>
      </c>
      <c r="O9" s="33" t="str">
        <f>O8</f>
        <v>101-01 Rockaway Boulevard</v>
      </c>
      <c r="P9" s="33" t="str">
        <f>P8</f>
        <v>Queens</v>
      </c>
      <c r="Q9" s="25" t="s">
        <v>25</v>
      </c>
      <c r="R9" s="26">
        <f>R7</f>
        <v>11417</v>
      </c>
      <c r="S9" s="42" t="str">
        <f>S7</f>
        <v>Robert Wick</v>
      </c>
      <c r="T9" s="42" t="str">
        <f>T7</f>
        <v>718-322-0537</v>
      </c>
      <c r="U9" s="35" t="s">
        <v>46</v>
      </c>
      <c r="V9" s="25" t="s">
        <v>26</v>
      </c>
      <c r="W9" s="25" t="s">
        <v>27</v>
      </c>
      <c r="X9" s="25" t="s">
        <v>28</v>
      </c>
      <c r="Y9" s="25" t="s">
        <v>25</v>
      </c>
      <c r="Z9" s="25" t="s">
        <v>29</v>
      </c>
      <c r="AA9" s="42" t="str">
        <f>AA7</f>
        <v>Mark Harri</v>
      </c>
      <c r="AB9" s="42" t="str">
        <f>AB7</f>
        <v>718-610-3154</v>
      </c>
      <c r="AC9" s="28" t="s">
        <v>34</v>
      </c>
      <c r="AD9" s="25">
        <v>30</v>
      </c>
      <c r="AE9" s="28" t="s">
        <v>33</v>
      </c>
      <c r="AF9" s="29">
        <v>144.11410000000001</v>
      </c>
      <c r="AG9" s="30">
        <f t="shared" si="0"/>
        <v>4323.4230000000007</v>
      </c>
      <c r="AH9" s="33" t="s">
        <v>61</v>
      </c>
    </row>
    <row r="10" spans="1:34" ht="1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1"/>
      <c r="P10" s="41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8"/>
      <c r="AF10" s="39"/>
      <c r="AG10" s="36"/>
      <c r="AH10" s="36"/>
    </row>
    <row r="11" spans="1:34" ht="15" customHeight="1"/>
    <row r="12" spans="1:34" ht="15" customHeight="1"/>
    <row r="13" spans="1:34">
      <c r="AC13" s="31" t="s">
        <v>31</v>
      </c>
      <c r="AF13" s="32"/>
    </row>
    <row r="14" spans="1:34">
      <c r="AC14" s="31" t="s">
        <v>32</v>
      </c>
      <c r="AG14" s="32">
        <f>SUM(AG7:AG13)</f>
        <v>4747.3487000000005</v>
      </c>
    </row>
    <row r="16" spans="1:34" ht="26.45" customHeight="1">
      <c r="AC16" s="44" t="s">
        <v>60</v>
      </c>
      <c r="AD16" s="43"/>
      <c r="AE16" s="43"/>
      <c r="AF16" s="43"/>
      <c r="AG16" s="45">
        <v>4747.3500000000004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37</v>
      </c>
      <c r="D15" s="9" t="s">
        <v>39</v>
      </c>
      <c r="E15" s="9" t="s">
        <v>41</v>
      </c>
      <c r="F15" s="51" t="s">
        <v>43</v>
      </c>
      <c r="G15" s="51" t="s">
        <v>45</v>
      </c>
    </row>
    <row r="16" spans="2:7" ht="18" customHeight="1" thickBot="1">
      <c r="B16" s="13"/>
      <c r="C16" s="10" t="s">
        <v>38</v>
      </c>
      <c r="D16" s="10" t="s">
        <v>40</v>
      </c>
      <c r="E16" s="10" t="s">
        <v>42</v>
      </c>
      <c r="F16" s="52"/>
      <c r="G16" s="52"/>
    </row>
    <row r="17" spans="2:7" ht="30" customHeight="1" thickBot="1">
      <c r="B17" s="11" t="s">
        <v>44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