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pivotTables/pivotTable1.xml" ContentType="application/vnd.openxmlformats-officedocument.spreadsheetml.pivotTable+xml"/>
  <Override PartName="/xl/drawings/drawing11.xml" ContentType="application/vnd.openxmlformats-officedocument.drawing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wcps-my.sharepoint.com/personal/maurerjw24_pwcs-edu_org/Documents/"/>
    </mc:Choice>
  </mc:AlternateContent>
  <xr:revisionPtr revIDLastSave="0" documentId="8_{DE645A1C-CA56-4F5B-A618-71F505272B63}" xr6:coauthVersionLast="47" xr6:coauthVersionMax="47" xr10:uidLastSave="{00000000-0000-0000-0000-000000000000}"/>
  <bookViews>
    <workbookView xWindow="-108" yWindow="-108" windowWidth="23256" windowHeight="12576" firstSheet="2" activeTab="1" xr2:uid="{00000000-000D-0000-FFFF-FFFF00000000}"/>
  </bookViews>
  <sheets>
    <sheet name="Raw" sheetId="1" r:id="rId1"/>
    <sheet name="General Stats" sheetId="2" r:id="rId2"/>
    <sheet name="2072X" sheetId="3" r:id="rId3"/>
    <sheet name="1575A" sheetId="4" r:id="rId4"/>
    <sheet name="1575K" sheetId="5" r:id="rId5"/>
    <sheet name="2068B" sheetId="7" r:id="rId6"/>
    <sheet name="2068F" sheetId="8" r:id="rId7"/>
    <sheet name="20164X" sheetId="9" r:id="rId8"/>
    <sheet name="80508X" sheetId="10" r:id="rId9"/>
    <sheet name="343X" sheetId="12" r:id="rId10"/>
    <sheet name="50805H" sheetId="13" r:id="rId11"/>
    <sheet name="Interesting to Look At" sheetId="16" r:id="rId12"/>
    <sheet name="80708Y" sheetId="11" r:id="rId13"/>
    <sheet name="Transformed" sheetId="14" r:id="rId14"/>
  </sheets>
  <definedNames>
    <definedName name="_xlchart.v1.0" hidden="1">'General Stats'!$B$2:$B$100</definedName>
    <definedName name="_xlchart.v1.1" hidden="1">'General Stats'!$C$2:$C$100</definedName>
    <definedName name="_xlchart.v1.10" hidden="1">'2068F'!$A$12</definedName>
    <definedName name="_xlchart.v1.11" hidden="1">'2068F'!$A$13:$A$19</definedName>
    <definedName name="_xlchart.v1.12" hidden="1">'20164X'!$A$12</definedName>
    <definedName name="_xlchart.v1.13" hidden="1">'20164X'!$A$13:$A$19</definedName>
    <definedName name="_xlchart.v1.14" hidden="1">'80508X'!$A$12</definedName>
    <definedName name="_xlchart.v1.15" hidden="1">'80508X'!$A$13:$A$19</definedName>
    <definedName name="_xlchart.v1.16" hidden="1">'343X'!$A$12</definedName>
    <definedName name="_xlchart.v1.17" hidden="1">'343X'!$A$13:$A$19</definedName>
    <definedName name="_xlchart.v1.18" hidden="1">'50805H'!$A$12</definedName>
    <definedName name="_xlchart.v1.19" hidden="1">'50805H'!$A$13:$A$19</definedName>
    <definedName name="_xlchart.v1.2" hidden="1">'2072X'!$A$12</definedName>
    <definedName name="_xlchart.v1.20" hidden="1">'80708Y'!$A$12</definedName>
    <definedName name="_xlchart.v1.21" hidden="1">'80708Y'!$A$13:$A$19</definedName>
    <definedName name="_xlchart.v1.3" hidden="1">'2072X'!$A$13:$A$19</definedName>
    <definedName name="_xlchart.v1.4" hidden="1">'1575A'!$A$12</definedName>
    <definedName name="_xlchart.v1.5" hidden="1">'1575A'!$A$13:$A$19</definedName>
    <definedName name="_xlchart.v1.6" hidden="1">'1575K'!$A$12</definedName>
    <definedName name="_xlchart.v1.7" hidden="1">'1575K'!$A$13:$A$19</definedName>
    <definedName name="_xlchart.v1.8" hidden="1">'2068B'!$A$12</definedName>
    <definedName name="_xlchart.v1.9" hidden="1">'2068B'!$A$13:$A$19</definedName>
  </definedNames>
  <calcPr calcId="191028"/>
  <pivotCaches>
    <pivotCache cacheId="1311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/>
  <c r="A20" i="3"/>
  <c r="O2" i="14" a="1"/>
  <c r="O2" i="14"/>
  <c r="N2" i="14" a="1"/>
  <c r="N2" i="14"/>
  <c r="P14" i="4"/>
  <c r="O14" i="4"/>
  <c r="P14" i="3"/>
  <c r="O14" i="3"/>
  <c r="M8" i="13"/>
  <c r="L8" i="13"/>
  <c r="K8" i="13"/>
  <c r="M7" i="13"/>
  <c r="L7" i="13"/>
  <c r="K7" i="13"/>
  <c r="M6" i="13"/>
  <c r="L6" i="13"/>
  <c r="K6" i="13"/>
  <c r="M5" i="13"/>
  <c r="L5" i="13"/>
  <c r="K5" i="13"/>
  <c r="M4" i="13"/>
  <c r="L4" i="13"/>
  <c r="K4" i="13"/>
  <c r="M3" i="13"/>
  <c r="L3" i="13"/>
  <c r="K3" i="13"/>
  <c r="M2" i="13"/>
  <c r="L2" i="13"/>
  <c r="K2" i="13"/>
  <c r="M8" i="12"/>
  <c r="L8" i="12"/>
  <c r="K8" i="12"/>
  <c r="M7" i="12"/>
  <c r="L7" i="12"/>
  <c r="K7" i="12"/>
  <c r="M6" i="12"/>
  <c r="L6" i="12"/>
  <c r="K6" i="12"/>
  <c r="M5" i="12"/>
  <c r="L5" i="12"/>
  <c r="K5" i="12"/>
  <c r="M4" i="12"/>
  <c r="L4" i="12"/>
  <c r="K4" i="12"/>
  <c r="M3" i="12"/>
  <c r="L3" i="12"/>
  <c r="K3" i="12"/>
  <c r="M2" i="12"/>
  <c r="L2" i="12"/>
  <c r="K2" i="12"/>
  <c r="M8" i="11"/>
  <c r="L8" i="11"/>
  <c r="K8" i="11"/>
  <c r="M7" i="11"/>
  <c r="L7" i="11"/>
  <c r="K7" i="11"/>
  <c r="M6" i="11"/>
  <c r="L6" i="11"/>
  <c r="K6" i="11"/>
  <c r="M5" i="11"/>
  <c r="L5" i="11"/>
  <c r="K5" i="11"/>
  <c r="M4" i="11"/>
  <c r="L4" i="11"/>
  <c r="K4" i="11"/>
  <c r="M3" i="11"/>
  <c r="L3" i="11"/>
  <c r="K3" i="11"/>
  <c r="M2" i="11"/>
  <c r="L2" i="11"/>
  <c r="K2" i="11"/>
  <c r="M8" i="10"/>
  <c r="L8" i="10"/>
  <c r="K8" i="10"/>
  <c r="M7" i="10"/>
  <c r="L7" i="10"/>
  <c r="K7" i="10"/>
  <c r="M6" i="10"/>
  <c r="L6" i="10"/>
  <c r="K6" i="10"/>
  <c r="M5" i="10"/>
  <c r="L5" i="10"/>
  <c r="K5" i="10"/>
  <c r="M4" i="10"/>
  <c r="L4" i="10"/>
  <c r="K4" i="10"/>
  <c r="M3" i="10"/>
  <c r="L3" i="10"/>
  <c r="K3" i="10"/>
  <c r="M2" i="10"/>
  <c r="L2" i="10"/>
  <c r="K2" i="10"/>
  <c r="M8" i="9"/>
  <c r="L8" i="9"/>
  <c r="K8" i="9"/>
  <c r="M7" i="9"/>
  <c r="L7" i="9"/>
  <c r="K7" i="9"/>
  <c r="M6" i="9"/>
  <c r="L6" i="9"/>
  <c r="K6" i="9"/>
  <c r="M5" i="9"/>
  <c r="L5" i="9"/>
  <c r="K5" i="9"/>
  <c r="M4" i="9"/>
  <c r="L4" i="9"/>
  <c r="K4" i="9"/>
  <c r="M3" i="9"/>
  <c r="L3" i="9"/>
  <c r="K3" i="9"/>
  <c r="M2" i="9"/>
  <c r="L2" i="9"/>
  <c r="K2" i="9"/>
  <c r="M8" i="8"/>
  <c r="L8" i="8"/>
  <c r="K8" i="8"/>
  <c r="M7" i="8"/>
  <c r="L7" i="8"/>
  <c r="K7" i="8"/>
  <c r="M6" i="8"/>
  <c r="L6" i="8"/>
  <c r="K6" i="8"/>
  <c r="M5" i="8"/>
  <c r="L5" i="8"/>
  <c r="K5" i="8"/>
  <c r="M4" i="8"/>
  <c r="L4" i="8"/>
  <c r="K4" i="8"/>
  <c r="M3" i="8"/>
  <c r="L3" i="8"/>
  <c r="K3" i="8"/>
  <c r="M2" i="8"/>
  <c r="L2" i="8"/>
  <c r="K2" i="8"/>
  <c r="M8" i="7"/>
  <c r="L8" i="7"/>
  <c r="K8" i="7"/>
  <c r="M7" i="7"/>
  <c r="L7" i="7"/>
  <c r="K7" i="7"/>
  <c r="M6" i="7"/>
  <c r="L6" i="7"/>
  <c r="K6" i="7"/>
  <c r="M5" i="7"/>
  <c r="L5" i="7"/>
  <c r="K5" i="7"/>
  <c r="M4" i="7"/>
  <c r="L4" i="7"/>
  <c r="K4" i="7"/>
  <c r="M3" i="7"/>
  <c r="L3" i="7"/>
  <c r="K3" i="7"/>
  <c r="M2" i="7"/>
  <c r="L2" i="7"/>
  <c r="K2" i="7"/>
  <c r="M8" i="5"/>
  <c r="L8" i="5"/>
  <c r="K8" i="5"/>
  <c r="M7" i="5"/>
  <c r="L7" i="5"/>
  <c r="K7" i="5"/>
  <c r="M6" i="5"/>
  <c r="L6" i="5"/>
  <c r="K6" i="5"/>
  <c r="M5" i="5"/>
  <c r="L5" i="5"/>
  <c r="K5" i="5"/>
  <c r="M4" i="5"/>
  <c r="L4" i="5"/>
  <c r="K4" i="5"/>
  <c r="M3" i="5"/>
  <c r="L3" i="5"/>
  <c r="K3" i="5"/>
  <c r="M2" i="5"/>
  <c r="L2" i="5"/>
  <c r="K2" i="5"/>
  <c r="M8" i="4"/>
  <c r="L8" i="4"/>
  <c r="K8" i="4"/>
  <c r="M7" i="4"/>
  <c r="L7" i="4"/>
  <c r="K7" i="4"/>
  <c r="M6" i="4"/>
  <c r="L6" i="4"/>
  <c r="K6" i="4"/>
  <c r="M5" i="4"/>
  <c r="L5" i="4"/>
  <c r="K5" i="4"/>
  <c r="M4" i="4"/>
  <c r="L4" i="4"/>
  <c r="K4" i="4"/>
  <c r="M3" i="4"/>
  <c r="L3" i="4"/>
  <c r="K3" i="4"/>
  <c r="M2" i="4"/>
  <c r="L2" i="4"/>
  <c r="K2" i="4"/>
  <c r="M8" i="3"/>
  <c r="L8" i="3"/>
  <c r="K8" i="3"/>
  <c r="M7" i="3"/>
  <c r="L7" i="3"/>
  <c r="K7" i="3"/>
  <c r="M6" i="3"/>
  <c r="L6" i="3"/>
  <c r="K6" i="3"/>
  <c r="M5" i="3"/>
  <c r="L5" i="3"/>
  <c r="K5" i="3"/>
  <c r="M4" i="3"/>
  <c r="L4" i="3"/>
  <c r="K4" i="3"/>
  <c r="M3" i="3"/>
  <c r="L3" i="3"/>
  <c r="K3" i="3"/>
  <c r="M2" i="3"/>
  <c r="L2" i="3"/>
  <c r="K2" i="3"/>
  <c r="M19" i="2"/>
  <c r="M18" i="2"/>
  <c r="M17" i="2"/>
  <c r="M16" i="2"/>
  <c r="M15" i="2"/>
  <c r="M14" i="2"/>
  <c r="M13" i="2"/>
  <c r="L19" i="2"/>
  <c r="L18" i="2"/>
  <c r="L17" i="2"/>
  <c r="L16" i="2"/>
  <c r="L15" i="2"/>
  <c r="L3" i="2"/>
  <c r="L14" i="2"/>
  <c r="L13" i="2"/>
  <c r="K19" i="2"/>
  <c r="K18" i="2"/>
  <c r="K17" i="2"/>
  <c r="K16" i="2"/>
  <c r="K15" i="2"/>
  <c r="K14" i="2"/>
  <c r="K13" i="2"/>
  <c r="J19" i="2"/>
  <c r="J18" i="2"/>
  <c r="J17" i="2"/>
  <c r="J16" i="2"/>
  <c r="J15" i="2"/>
  <c r="J14" i="2"/>
  <c r="J13" i="2"/>
  <c r="M8" i="2"/>
  <c r="M7" i="2"/>
  <c r="M6" i="2"/>
  <c r="M5" i="2"/>
  <c r="L8" i="2"/>
  <c r="L7" i="2"/>
  <c r="L6" i="2"/>
  <c r="L5" i="2"/>
  <c r="K8" i="2"/>
  <c r="K7" i="2"/>
  <c r="K6" i="2"/>
  <c r="J8" i="2"/>
  <c r="J7" i="2"/>
  <c r="J6" i="2"/>
  <c r="K5" i="2"/>
  <c r="J5" i="2"/>
  <c r="M4" i="2"/>
  <c r="L4" i="2"/>
  <c r="K4" i="2"/>
  <c r="J4" i="2"/>
  <c r="M3" i="2"/>
  <c r="K3" i="2"/>
  <c r="J3" i="2"/>
  <c r="M2" i="2"/>
  <c r="L2" i="2"/>
  <c r="K2" i="2"/>
  <c r="J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G2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D101" i="2"/>
  <c r="C101" i="2"/>
  <c r="B101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<sst xmlns="http://schemas.openxmlformats.org/spreadsheetml/2006/main" count="2624" uniqueCount="293">
  <si>
    <t>Datetime</t>
  </si>
  <si>
    <t>Match</t>
  </si>
  <si>
    <t>Red Team 1</t>
  </si>
  <si>
    <t>Red Team 2</t>
  </si>
  <si>
    <t>Blue Team 1</t>
  </si>
  <si>
    <t>Blue Team 2</t>
  </si>
  <si>
    <t>Red Score</t>
  </si>
  <si>
    <t>Blue Score</t>
  </si>
  <si>
    <t>Winner</t>
  </si>
  <si>
    <t>11-Nov-2023 08:41 EST</t>
  </si>
  <si>
    <t>Qualifier #1</t>
  </si>
  <si>
    <t>20164T</t>
  </si>
  <si>
    <t>12C</t>
  </si>
  <si>
    <t>46K</t>
  </si>
  <si>
    <t>50805H</t>
  </si>
  <si>
    <t>Blue</t>
  </si>
  <si>
    <t>11-Nov-2023 08:45 EST</t>
  </si>
  <si>
    <t>Qualifier #2</t>
  </si>
  <si>
    <t>56111X</t>
  </si>
  <si>
    <t>1575A</t>
  </si>
  <si>
    <t>343K</t>
  </si>
  <si>
    <t>20164W</t>
  </si>
  <si>
    <t>11-Nov-2023 08:53 EST</t>
  </si>
  <si>
    <t>Qualifier #3</t>
  </si>
  <si>
    <t>46V</t>
  </si>
  <si>
    <t>7122A</t>
  </si>
  <si>
    <t>2068F</t>
  </si>
  <si>
    <t>2068E</t>
  </si>
  <si>
    <t>Red</t>
  </si>
  <si>
    <t>11-Nov-2023 08:57 EST</t>
  </si>
  <si>
    <t>Qualifier #4</t>
  </si>
  <si>
    <t>1481E</t>
  </si>
  <si>
    <t>80208K</t>
  </si>
  <si>
    <t>90999X</t>
  </si>
  <si>
    <t>99157C</t>
  </si>
  <si>
    <t>11-Nov-2023 09:01 EST</t>
  </si>
  <si>
    <t>Qualifier #5</t>
  </si>
  <si>
    <t>62961X</t>
  </si>
  <si>
    <t>6096B</t>
  </si>
  <si>
    <t>99157B</t>
  </si>
  <si>
    <t>60273B</t>
  </si>
  <si>
    <t>11-Nov-2023 09:07 EST</t>
  </si>
  <si>
    <t>Qualifier #6</t>
  </si>
  <si>
    <t>60273D</t>
  </si>
  <si>
    <t>20164X</t>
  </si>
  <si>
    <t>46B</t>
  </si>
  <si>
    <t>80708Y</t>
  </si>
  <si>
    <t>11-Nov-2023 09:11 EST</t>
  </si>
  <si>
    <t>Qualifier #7</t>
  </si>
  <si>
    <t>343G</t>
  </si>
  <si>
    <t>2068B</t>
  </si>
  <si>
    <t>343X</t>
  </si>
  <si>
    <t>60273A</t>
  </si>
  <si>
    <t>11-Nov-2023 09:15 EST</t>
  </si>
  <si>
    <t>Qualifier #8</t>
  </si>
  <si>
    <t>343B</t>
  </si>
  <si>
    <t>46R</t>
  </si>
  <si>
    <t>46C</t>
  </si>
  <si>
    <t>80508X</t>
  </si>
  <si>
    <t>11-Nov-2023 09:21 EST</t>
  </si>
  <si>
    <t>Qualifier #9</t>
  </si>
  <si>
    <t>2068C</t>
  </si>
  <si>
    <t>1575K</t>
  </si>
  <si>
    <t>12E</t>
  </si>
  <si>
    <t>12Y</t>
  </si>
  <si>
    <t>11-Nov-2023 09:25 EST</t>
  </si>
  <si>
    <t>Qualifier #10</t>
  </si>
  <si>
    <t>2068D</t>
  </si>
  <si>
    <t>12X</t>
  </si>
  <si>
    <t>50878X</t>
  </si>
  <si>
    <t>20164M</t>
  </si>
  <si>
    <t>11-Nov-2023 09:34 EST</t>
  </si>
  <si>
    <t>Qualifier #11</t>
  </si>
  <si>
    <t>2072X</t>
  </si>
  <si>
    <t>95332A</t>
  </si>
  <si>
    <t>71999A</t>
  </si>
  <si>
    <t>60273C</t>
  </si>
  <si>
    <t>11-Nov-2023 09:37 EST</t>
  </si>
  <si>
    <t>Qualifier #12</t>
  </si>
  <si>
    <t>12F</t>
  </si>
  <si>
    <t>56111C</t>
  </si>
  <si>
    <t>2872X</t>
  </si>
  <si>
    <t>50805V</t>
  </si>
  <si>
    <t>11-Nov-2023 09:42 EST</t>
  </si>
  <si>
    <t>Qualifier #13</t>
  </si>
  <si>
    <t>11-Nov-2023 09:45 EST</t>
  </si>
  <si>
    <t>Qualifier #14</t>
  </si>
  <si>
    <t>11-Nov-2023 09:51 EST</t>
  </si>
  <si>
    <t>Qualifier #15</t>
  </si>
  <si>
    <t>11-Nov-2023 09:54 EST</t>
  </si>
  <si>
    <t>Qualifier #16</t>
  </si>
  <si>
    <t>11-Nov-2023 09:59 EST</t>
  </si>
  <si>
    <t>Qualifier #17</t>
  </si>
  <si>
    <t>11-Nov-2023 10:02 EST</t>
  </si>
  <si>
    <t>Qualifier #18</t>
  </si>
  <si>
    <t>11-Nov-2023 10:10 EST</t>
  </si>
  <si>
    <t>Qualifier #19</t>
  </si>
  <si>
    <t>11-Nov-2023 10:15 EST</t>
  </si>
  <si>
    <t>Qualifier #20</t>
  </si>
  <si>
    <t>11-Nov-2023 10:20 EST</t>
  </si>
  <si>
    <t>Qualifier #21</t>
  </si>
  <si>
    <t>11-Nov-2023 10:23 EST</t>
  </si>
  <si>
    <t>Qualifier #22</t>
  </si>
  <si>
    <t>11-Nov-2023 10:29 EST</t>
  </si>
  <si>
    <t>Qualifier #23</t>
  </si>
  <si>
    <t>11-Nov-2023 10:32 EST</t>
  </si>
  <si>
    <t>Qualifier #24</t>
  </si>
  <si>
    <t>11-Nov-2023 10:38 EST</t>
  </si>
  <si>
    <t>Qualifier #25</t>
  </si>
  <si>
    <t>11-Nov-2023 10:42 EST</t>
  </si>
  <si>
    <t>Qualifier #26</t>
  </si>
  <si>
    <t>11-Nov-2023 10:45 EST</t>
  </si>
  <si>
    <t>Qualifier #27</t>
  </si>
  <si>
    <t>11-Nov-2023 10:50 EST</t>
  </si>
  <si>
    <t>Qualifier #28</t>
  </si>
  <si>
    <t>11-Nov-2023 10:54 EST</t>
  </si>
  <si>
    <t>Qualifier #29</t>
  </si>
  <si>
    <t>11-Nov-2023 10:59 EST</t>
  </si>
  <si>
    <t>Qualifier #30</t>
  </si>
  <si>
    <t>11-Nov-2023 11:04 EST</t>
  </si>
  <si>
    <t>Qualifier #31</t>
  </si>
  <si>
    <t>11-Nov-2023 11:07 EST</t>
  </si>
  <si>
    <t>Qualifier #32</t>
  </si>
  <si>
    <t>11-Nov-2023 11:11 EST</t>
  </si>
  <si>
    <t>Qualifier #33</t>
  </si>
  <si>
    <t>11-Nov-2023 11:15 EST</t>
  </si>
  <si>
    <t>Qualifier #34</t>
  </si>
  <si>
    <t>11-Nov-2023 11:21 EST</t>
  </si>
  <si>
    <t>Qualifier #35</t>
  </si>
  <si>
    <t>11-Nov-2023 11:23 EST</t>
  </si>
  <si>
    <t>Qualifier #36</t>
  </si>
  <si>
    <t>11-Nov-2023 11:27 EST</t>
  </si>
  <si>
    <t>Qualifier #37</t>
  </si>
  <si>
    <t>11-Nov-2023 11:31 EST</t>
  </si>
  <si>
    <t>Qualifier #38</t>
  </si>
  <si>
    <t>11-Nov-2023 11:35 EST</t>
  </si>
  <si>
    <t>Qualifier #39</t>
  </si>
  <si>
    <t>11-Nov-2023 11:39 EST</t>
  </si>
  <si>
    <t>Qualifier #40</t>
  </si>
  <si>
    <t>11-Nov-2023 11:47 EST</t>
  </si>
  <si>
    <t>Qualifier #41</t>
  </si>
  <si>
    <t>11-Nov-2023 11:50 EST</t>
  </si>
  <si>
    <t>Qualifier #42</t>
  </si>
  <si>
    <t>11-Nov-2023 11:57 EST</t>
  </si>
  <si>
    <t>Qualifier #43</t>
  </si>
  <si>
    <t>11-Nov-2023 12:03 EST</t>
  </si>
  <si>
    <t>Qualifier #44</t>
  </si>
  <si>
    <t>11-Nov-2023 12:07 EST</t>
  </si>
  <si>
    <t>Qualifier #45</t>
  </si>
  <si>
    <t>11-Nov-2023 12:12 EST</t>
  </si>
  <si>
    <t>Qualifier #46</t>
  </si>
  <si>
    <t>11-Nov-2023 12:15 EST</t>
  </si>
  <si>
    <t>Qualifier #47</t>
  </si>
  <si>
    <t>11-Nov-2023 13:07 EST</t>
  </si>
  <si>
    <t>Qualifier #48</t>
  </si>
  <si>
    <t>11-Nov-2023 13:09 EST</t>
  </si>
  <si>
    <t>Qualifier #49</t>
  </si>
  <si>
    <t>11-Nov-2023 13:13 EST</t>
  </si>
  <si>
    <t>Qualifier #50</t>
  </si>
  <si>
    <t>11-Nov-2023 13:17 EST</t>
  </si>
  <si>
    <t>Qualifier #51</t>
  </si>
  <si>
    <t>11-Nov-2023 13:20 EST</t>
  </si>
  <si>
    <t>Qualifier #52</t>
  </si>
  <si>
    <t>11-Nov-2023 13:24 EST</t>
  </si>
  <si>
    <t>Qualifier #53</t>
  </si>
  <si>
    <t>11-Nov-2023 13:27 EST</t>
  </si>
  <si>
    <t>Qualifier #54</t>
  </si>
  <si>
    <t>11-Nov-2023 13:32 EST</t>
  </si>
  <si>
    <t>Qualifier #55</t>
  </si>
  <si>
    <t>11-Nov-2023 13:37 EST</t>
  </si>
  <si>
    <t>Qualifier #56</t>
  </si>
  <si>
    <t>11-Nov-2023 13:42 EST</t>
  </si>
  <si>
    <t>Qualifier #57</t>
  </si>
  <si>
    <t>11-Nov-2023 13:45 EST</t>
  </si>
  <si>
    <t>Qualifier #58</t>
  </si>
  <si>
    <t>11-Nov-2023 13:50 EST</t>
  </si>
  <si>
    <t>Qualifier #59</t>
  </si>
  <si>
    <t>11-Nov-2023 13:54 EST</t>
  </si>
  <si>
    <t>Qualifier #60</t>
  </si>
  <si>
    <t>11-Nov-2023 13:58 EST</t>
  </si>
  <si>
    <t>Qualifier #61</t>
  </si>
  <si>
    <t>11-Nov-2023 15:51 EST</t>
  </si>
  <si>
    <t>Qualifier #62</t>
  </si>
  <si>
    <t>11-Nov-2023 14:10 EST</t>
  </si>
  <si>
    <t>Qualifier #63</t>
  </si>
  <si>
    <t>11-Nov-2023 14:13 EST</t>
  </si>
  <si>
    <t>Qualifier #64</t>
  </si>
  <si>
    <t>11-Nov-2023 14:17 EST</t>
  </si>
  <si>
    <t>Qualifier #65</t>
  </si>
  <si>
    <t>11-Nov-2023 14:22 EST</t>
  </si>
  <si>
    <t>Qualifier #66</t>
  </si>
  <si>
    <t>11-Nov-2023 14:26 EST</t>
  </si>
  <si>
    <t>Qualifier #67</t>
  </si>
  <si>
    <t>11-Nov-2023 14:29 EST</t>
  </si>
  <si>
    <t>Qualifier #68</t>
  </si>
  <si>
    <t>11-Nov-2023 14:36 EST</t>
  </si>
  <si>
    <t>Qualifier #69</t>
  </si>
  <si>
    <t>11-Nov-2023 14:39 EST</t>
  </si>
  <si>
    <t>Qualifier #70</t>
  </si>
  <si>
    <t>11-Nov-2023 14:43 EST</t>
  </si>
  <si>
    <t>Qualifier #71</t>
  </si>
  <si>
    <t>11-Nov-2023 14:47 EST</t>
  </si>
  <si>
    <t>Qualifier #72</t>
  </si>
  <si>
    <t>11-Nov-2023 14:57 EST</t>
  </si>
  <si>
    <t>Qualifier #73</t>
  </si>
  <si>
    <t>11-Nov-2023 14:53 EST</t>
  </si>
  <si>
    <t>Qualifier #74</t>
  </si>
  <si>
    <t>11-Nov-2023 15:06 EST</t>
  </si>
  <si>
    <t>Qualifier #75</t>
  </si>
  <si>
    <t>11-Nov-2023 15:10 EST</t>
  </si>
  <si>
    <t>Qualifier #76</t>
  </si>
  <si>
    <t>11-Nov-2023 15:13 EST</t>
  </si>
  <si>
    <t>Qualifier #77</t>
  </si>
  <si>
    <t>11-Nov-2023 15:18 EST</t>
  </si>
  <si>
    <t>Qualifier #78</t>
  </si>
  <si>
    <t>11-Nov-2023 15:25 EST</t>
  </si>
  <si>
    <t>Qualifier #79</t>
  </si>
  <si>
    <t>11-Nov-2023 15:28 EST</t>
  </si>
  <si>
    <t>Qualifier #80</t>
  </si>
  <si>
    <t>11-Nov-2023 15:33 EST</t>
  </si>
  <si>
    <t>Qualifier #81</t>
  </si>
  <si>
    <t>11-Nov-2023 15:38 EST</t>
  </si>
  <si>
    <t>Qualifier #82</t>
  </si>
  <si>
    <t>11-Nov-2023 15:42 EST</t>
  </si>
  <si>
    <t>Qualifier #83</t>
  </si>
  <si>
    <t>11-Nov-2023 15:46 EST</t>
  </si>
  <si>
    <t>Qualifier #84</t>
  </si>
  <si>
    <t>11-Nov-2023 17:04 EST</t>
  </si>
  <si>
    <t>QF #1-1</t>
  </si>
  <si>
    <t>11-Nov-2023 17:08 EST</t>
  </si>
  <si>
    <t>QF #2-1</t>
  </si>
  <si>
    <t>11-Nov-2023 17:19 EST</t>
  </si>
  <si>
    <t>QF #3-1</t>
  </si>
  <si>
    <t>11-Nov-2023 17:26 EST</t>
  </si>
  <si>
    <t>QF #4-1</t>
  </si>
  <si>
    <t>11-Nov-2023 17:34 EST</t>
  </si>
  <si>
    <t>SF #1-1</t>
  </si>
  <si>
    <t>11-Nov-2023 17:42 EST</t>
  </si>
  <si>
    <t>SF #2-1</t>
  </si>
  <si>
    <t>11-Nov-2023 18:09 EST</t>
  </si>
  <si>
    <t>Final #1-1</t>
  </si>
  <si>
    <t>11-Nov-2023 16:25 EST</t>
  </si>
  <si>
    <t>R16 #1-1</t>
  </si>
  <si>
    <t>11-Nov-2023 16:28 EST</t>
  </si>
  <si>
    <t>R16 #2-1</t>
  </si>
  <si>
    <t>11-Nov-2023 16:35 EST</t>
  </si>
  <si>
    <t>R16 #3-1</t>
  </si>
  <si>
    <t>11-Nov-2023 16:38 EST</t>
  </si>
  <si>
    <t>R16 #4-1</t>
  </si>
  <si>
    <t>11-Nov-2023 16:45 EST</t>
  </si>
  <si>
    <t>R16 #5-1</t>
  </si>
  <si>
    <t>11-Nov-2023 16:48 EST</t>
  </si>
  <si>
    <t>R16 #6-1</t>
  </si>
  <si>
    <t>11-Nov-2023 16:52 EST</t>
  </si>
  <si>
    <t>R16 #7-1</t>
  </si>
  <si>
    <t>11-Nov-2023 16:55 EST</t>
  </si>
  <si>
    <t>R16 #8-1</t>
  </si>
  <si>
    <t>Total Points</t>
  </si>
  <si>
    <t>ratio (red/blue)</t>
  </si>
  <si>
    <t>ratio (red/total)</t>
  </si>
  <si>
    <t>ratio (blue/total)</t>
  </si>
  <si>
    <t>red</t>
  </si>
  <si>
    <t>blue</t>
  </si>
  <si>
    <t>Red+Blue</t>
  </si>
  <si>
    <t>total</t>
  </si>
  <si>
    <t>mean</t>
  </si>
  <si>
    <t>std. dev</t>
  </si>
  <si>
    <t>min</t>
  </si>
  <si>
    <t>Q1</t>
  </si>
  <si>
    <t>median</t>
  </si>
  <si>
    <t>Q3</t>
  </si>
  <si>
    <t>max</t>
  </si>
  <si>
    <t>Qualifiers Only:</t>
  </si>
  <si>
    <t>Totals</t>
  </si>
  <si>
    <t>All. Scores</t>
  </si>
  <si>
    <t>Opp. Scores</t>
  </si>
  <si>
    <t>Match Scores</t>
  </si>
  <si>
    <t>Scores:</t>
  </si>
  <si>
    <t>Percents:</t>
  </si>
  <si>
    <t>alliance</t>
  </si>
  <si>
    <t>opponent</t>
  </si>
  <si>
    <t>Alliance</t>
  </si>
  <si>
    <t>Opponent</t>
  </si>
  <si>
    <t>Avg. Ratio (team/total)</t>
  </si>
  <si>
    <t>On average, 2072X alliance scored 58% of the points in a given match, while thier opponents scored about 41% of the total points</t>
  </si>
  <si>
    <t>Ratios</t>
  </si>
  <si>
    <t>On average, 1575A Scored 61% of the total points in a match while their opponents only scored 38%</t>
  </si>
  <si>
    <t>Sum of Score</t>
  </si>
  <si>
    <t>Team 2</t>
  </si>
  <si>
    <t>team 1</t>
  </si>
  <si>
    <t>Grand Total</t>
  </si>
  <si>
    <t>Team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</si>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</sst>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1" fillId="0" borderId="0" xfId="0" applyFont="1" applyFill="1" applyProtection="1"/>
    <xf numFmtId="0" fontId="0" fillId="0" borderId="0" xfId="0"/>
    <xf numFmtId="0" fontId="0" fillId="2" borderId="0" xfId="0" applyFill="1" applyProtection="1"/>
    <xf numFmtId="0" fontId="0" fillId="0" borderId="1" xfId="0" applyFill="1" applyBorder="1" applyProtection="1"/>
    <xf numFmtId="0" fontId="0" fillId="2" borderId="1" xfId="0" applyFill="1" applyBorder="1" applyProtection="1"/>
    <xf numFmtId="0" fontId="0" fillId="0" borderId="0" xfId="0" pivotButton="1" applyFill="1" applyProtection="1"/>
    <xf numFmtId="0" fontId="0" fillId="3" borderId="0" xfId="0" applyFill="1" applyProtection="1"/>
  </cellXfs>
  <cellStyles count="1">
    <cellStyle name="Normal" xfId="0" builtinId="0"/>
  </cellStyles>
  <dxfs count="54"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none"/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title pos="t" align="ctr" overlay="0">
      <cx:tx>
        <cx:txData>
          <cx:v>Score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Score Distribution</a:t>
          </a:r>
        </a:p>
      </cx:txPr>
    </cx:title>
    <cx:plotArea>
      <cx:plotAreaRegion>
        <cx:series layoutId="clusteredColumn" uniqueId="{9BF9CCC3-C991-4B62-9348-D432858C4D85}" formatIdx="0"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0" value="1"/>
          </cx:dataLabels>
          <cx:dataId val="0"/>
          <cx:layoutPr>
            <cx:binning intervalClosed="r"/>
          </cx:layoutPr>
        </cx:series>
        <cx:series layoutId="clusteredColumn" hidden="1" uniqueId="{9BAA96D8-26FB-4EC5-BF97-D3FE6AB3D8E9}" formatIdx="1">
          <cx:dataId val="1"/>
          <cx:layoutPr>
            <cx:binning intervalClosed="r"/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2072X Score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2072X Score Distribution</a:t>
          </a:r>
        </a:p>
      </cx:txPr>
    </cx:title>
    <cx:plotArea>
      <cx:plotAreaRegion>
        <cx:series layoutId="boxWhisker" uniqueId="{B125B32F-F0C6-478E-BF30-09587D060D1D}">
          <cx:tx>
            <cx:txData>
              <cx:f>_xlchart.v1.2</cx:f>
              <cx:v>alliance</cx:v>
            </cx:txData>
          </cx:tx>
          <cx:dataLabels pos="r"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1575A Score Distribution</cx:v>
        </cx:txData>
      </cx:tx>
    </cx:title>
    <cx:plotArea>
      <cx:plotAreaRegion>
        <cx:series layoutId="boxWhisker" uniqueId="{83367A5F-12FC-4271-BE23-0C029031B190}">
          <cx:tx>
            <cx:txData>
              <cx:f>_xlchart.v1.4</cx:f>
              <cx:v>alliance</cx:v>
            </cx:txData>
          </cx:tx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1575K Score Distribution</cx:v>
        </cx:txData>
      </cx:tx>
    </cx:title>
    <cx:plotArea>
      <cx:plotAreaRegion>
        <cx:series layoutId="boxWhisker" uniqueId="{81CA5BFF-A8CE-4219-AB7F-B049A33B39EA}">
          <cx:tx>
            <cx:txData>
              <cx:f>_xlchart.v1.6</cx:f>
              <cx:v>alliance</cx:v>
            </cx:txData>
          </cx:tx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2068B Score Distribution</cx:v>
        </cx:txData>
      </cx:tx>
    </cx:title>
    <cx:plotArea>
      <cx:plotAreaRegion>
        <cx:series layoutId="boxWhisker" uniqueId="{238B2ECD-3824-4C00-B28A-932FBD9AE85D}">
          <cx:tx>
            <cx:txData>
              <cx:f>_xlchart.v1.8</cx:f>
              <cx:v>alliance</cx:v>
            </cx:txData>
          </cx:tx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2068F Score Distribution</cx:v>
        </cx:txData>
      </cx:tx>
    </cx:title>
    <cx:plotArea>
      <cx:plotAreaRegion>
        <cx:series layoutId="boxWhisker" uniqueId="{F1DBFA97-42A2-4409-A9CD-351CA1C04C9A}">
          <cx:tx>
            <cx:txData>
              <cx:f>_xlchart.v1.10</cx:f>
              <cx:v>alliance</cx:v>
            </cx:txData>
          </cx:tx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20164X Score Distribution</cx:v>
        </cx:txData>
      </cx:tx>
    </cx:title>
    <cx:plotArea>
      <cx:plotAreaRegion>
        <cx:series layoutId="boxWhisker" uniqueId="{23DDC322-6479-4545-B305-71780A4C2E18}">
          <cx:tx>
            <cx:txData>
              <cx:f>_xlchart.v1.12</cx:f>
              <cx:v>alliance</cx:v>
            </cx:txData>
          </cx:tx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txData>
          <cx:v>80508X Score Distribution</cx:v>
        </cx:txData>
      </cx:tx>
    </cx:title>
    <cx:plotArea>
      <cx:plotAreaRegion>
        <cx:series layoutId="boxWhisker" uniqueId="{9402B1B1-B74E-41F9-BAEF-C9D686324E96}">
          <cx:tx>
            <cx:txData>
              <cx:f>_xlchart.v1.14</cx:f>
              <cx:v>alliance</cx:v>
            </cx:txData>
          </cx:tx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>
      <cx:tx>
        <cx:txData>
          <cx:v>343X Score Distribution</cx:v>
        </cx:txData>
      </cx:tx>
    </cx:title>
    <cx:plotArea>
      <cx:plotAreaRegion>
        <cx:series layoutId="boxWhisker" uniqueId="{56784450-7D71-4073-81F8-039202FB561C}">
          <cx:tx>
            <cx:txData>
              <cx:f>_xlchart.v1.16</cx:f>
              <cx:v>alliance</cx:v>
            </cx:txData>
          </cx:tx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</cx:chartData>
  <cx:chart>
    <cx:title pos="t" align="ctr" overlay="0">
      <cx:tx>
        <cx:txData>
          <cx:v>50805H Score Distribution</cx:v>
        </cx:txData>
      </cx:tx>
    </cx:title>
    <cx:plotArea>
      <cx:plotAreaRegion>
        <cx:series layoutId="boxWhisker" uniqueId="{2A3F7568-F051-4820-B950-6CF364FAFBD7}">
          <cx:tx>
            <cx:txData>
              <cx:f>_xlchart.v1.18</cx:f>
              <cx:v>alliance</cx:v>
            </cx:txData>
          </cx:tx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</cx:chartData>
  <cx:chart>
    <cx:title pos="t" align="ctr" overlay="0">
      <cx:tx>
        <cx:txData>
          <cx:v>80708Y Score Distribution</cx:v>
        </cx:txData>
      </cx:tx>
    </cx:title>
    <cx:plotArea>
      <cx:plotAreaRegion>
        <cx:series layoutId="boxWhisker" uniqueId="{9B88832C-BF86-404E-B21F-6D579C8EB969}">
          <cx:tx>
            <cx:txData>
              <cx:f>_xlchart.v1.20</cx:f>
              <cx:v>alliance</cx:v>
            </cx:txData>
          </cx:tx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7.xml"/></Relationships>
</file>

<file path=xl/drawings/_rels/drawing8.xml.rels><?xml version="1.0" encoding="UTF-8" standalone="yes"?>
<Relationships xmlns="http://schemas.openxmlformats.org/package/2006/relationships"><Relationship Id="rId1" Type="http://schemas.microsoft.com/office/2014/relationships/chartEx" Target="../charts/chartEx8.xml"/></Relationships>
</file>

<file path=xl/drawings/_rels/drawing9.xml.rels><?xml version="1.0" encoding="UTF-8" standalone="yes"?>
<Relationships xmlns="http://schemas.openxmlformats.org/package/2006/relationships"><Relationship Id="rId1" Type="http://schemas.microsoft.com/office/2014/relationships/chartEx" Target="../charts/chartEx9.xml"/></Relationships>
</file>

<file path=xl/drawings/_rels/drawing10.xml.rels><?xml version="1.0" encoding="UTF-8" standalone="yes"?>
<Relationships xmlns="http://schemas.openxmlformats.org/package/2006/relationships"><Relationship Id="rId1" Type="http://schemas.microsoft.com/office/2014/relationships/chartEx" Target="../charts/chartEx10.xml"/></Relationships>
</file>

<file path=xl/drawings/_rels/drawing11.xml.rels><?xml version="1.0" encoding="UTF-8" standalone="yes"?>
<Relationships xmlns="http://schemas.openxmlformats.org/package/2006/relationships"><Relationship Id="rId1" Type="http://schemas.microsoft.com/office/2014/relationships/chartEx" Target="../charts/chartEx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752475</xdr:colOff>
      <xdr:row>20</xdr:row>
      <xdr:rowOff>19050</xdr:rowOff>
    </xdr:from>
    <xdr:to>
      <xdr:col>15</xdr:col>
      <xdr:colOff>285750</xdr:colOff>
      <xdr:row>34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4568FBD-16AE-71DA-6676-8920DADB31E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9</xdr:row>
      <xdr:rowOff>28575</xdr:rowOff>
    </xdr:from>
    <xdr:to>
      <xdr:col>10</xdr:col>
      <xdr:colOff>19050</xdr:colOff>
      <xdr:row>23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D44FED2-8EA7-0FD4-8859-7F7E81DEB9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9</xdr:row>
      <xdr:rowOff>28575</xdr:rowOff>
    </xdr:from>
    <xdr:to>
      <xdr:col>10</xdr:col>
      <xdr:colOff>476250</xdr:colOff>
      <xdr:row>23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AE2B78D-5F30-5F07-3E9D-0EE4800BCF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180975</xdr:colOff>
      <xdr:row>6</xdr:row>
      <xdr:rowOff>76200</xdr:rowOff>
    </xdr:from>
    <xdr:to>
      <xdr:col>24</xdr:col>
      <xdr:colOff>485775</xdr:colOff>
      <xdr:row>20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803DA9C-C5E7-8A1C-486A-79B6093CEF2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9</xdr:row>
      <xdr:rowOff>152400</xdr:rowOff>
    </xdr:from>
    <xdr:to>
      <xdr:col>10</xdr:col>
      <xdr:colOff>152400</xdr:colOff>
      <xdr:row>24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73F5D24-7460-E2B3-D0A0-576EED4421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10</xdr:row>
      <xdr:rowOff>0</xdr:rowOff>
    </xdr:from>
    <xdr:to>
      <xdr:col>9</xdr:col>
      <xdr:colOff>485775</xdr:colOff>
      <xdr:row>24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7B3B8C3-4E5B-5C74-98FD-0CD63D73A0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9</xdr:row>
      <xdr:rowOff>66675</xdr:rowOff>
    </xdr:from>
    <xdr:to>
      <xdr:col>9</xdr:col>
      <xdr:colOff>523875</xdr:colOff>
      <xdr:row>23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7EFB8C9-8081-2BC9-2905-6189DCEB65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8</xdr:row>
      <xdr:rowOff>161925</xdr:rowOff>
    </xdr:from>
    <xdr:to>
      <xdr:col>9</xdr:col>
      <xdr:colOff>552450</xdr:colOff>
      <xdr:row>23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444EC16-D2B0-035C-0AED-D793AD80D4E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10</xdr:row>
      <xdr:rowOff>0</xdr:rowOff>
    </xdr:from>
    <xdr:to>
      <xdr:col>9</xdr:col>
      <xdr:colOff>542925</xdr:colOff>
      <xdr:row>24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6190A13-1640-CB31-FDF9-CF527AD35C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9</xdr:row>
      <xdr:rowOff>85725</xdr:rowOff>
    </xdr:from>
    <xdr:to>
      <xdr:col>10</xdr:col>
      <xdr:colOff>57150</xdr:colOff>
      <xdr:row>23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0B27640-5AC7-92E0-EFDE-F696DCBC6D2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8</xdr:row>
      <xdr:rowOff>152400</xdr:rowOff>
    </xdr:from>
    <xdr:to>
      <xdr:col>10</xdr:col>
      <xdr:colOff>0</xdr:colOff>
      <xdr:row>23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851E3BD-969A-BD5C-1C09-59E0D0148F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258.57452199074" createdVersion="8" refreshedVersion="8" minRefreshableVersion="3" recordCount="168" xr:uid="{29CA5611-73F1-4A26-971C-44AB2C88B4C4}">
  <cacheSource type="worksheet">
    <worksheetSource ref="Q1:S169" sheet="Transformed"/>
  </cacheSource>
  <cacheFields count="3">
    <cacheField name="team 1" numFmtId="0">
      <sharedItems count="48">
        <s v="20164T"/>
        <s v="56111X"/>
        <s v="46V"/>
        <s v="1481E"/>
        <s v="62961X"/>
        <s v="60273D"/>
        <s v="343G"/>
        <s v="343B"/>
        <s v="2068C"/>
        <s v="2068D"/>
        <s v="2072X"/>
        <s v="12F"/>
        <s v="80708Y"/>
        <s v="2068E"/>
        <s v="90999X"/>
        <s v="60273B"/>
        <s v="50805V"/>
        <s v="46B"/>
        <s v="50805H"/>
        <s v="12Y"/>
        <s v="50878X"/>
        <s v="12E"/>
        <s v="80508X"/>
        <s v="99157B"/>
        <s v="12C"/>
        <s v="20164M"/>
        <s v="2872X"/>
        <s v="2068F"/>
        <s v="2068B"/>
        <s v="20164W"/>
        <s v="12X"/>
        <s v="46C"/>
        <s v="60273A"/>
        <s v="6096B"/>
        <s v="20164X"/>
        <s v="60273C"/>
        <s v="343K"/>
        <s v="343X"/>
        <s v="1575A"/>
        <s v="99157C"/>
        <s v="46R"/>
        <s v="56111C"/>
        <s v="95332A"/>
        <s v="1575K"/>
        <s v="46K"/>
        <s v="71999A"/>
        <s v="7122A"/>
        <s v="80208K"/>
      </sharedItems>
    </cacheField>
    <cacheField name="Team 2" numFmtId="0">
      <sharedItems count="48">
        <s v="12C"/>
        <s v="1575A"/>
        <s v="7122A"/>
        <s v="80208K"/>
        <s v="6096B"/>
        <s v="20164X"/>
        <s v="2068B"/>
        <s v="46R"/>
        <s v="1575K"/>
        <s v="12X"/>
        <s v="95332A"/>
        <s v="56111C"/>
        <s v="343K"/>
        <s v="20164W"/>
        <s v="343X"/>
        <s v="46K"/>
        <s v="71999A"/>
        <s v="20164M"/>
        <s v="80508X"/>
        <s v="46C"/>
        <s v="2872X"/>
        <s v="60273C"/>
        <s v="80708Y"/>
        <s v="60273A"/>
        <s v="12Y"/>
        <s v="99157C"/>
        <s v="343G"/>
        <s v="56111X"/>
        <s v="2072X"/>
        <s v="343B"/>
        <s v="50805H"/>
        <s v="46B"/>
        <s v="2068C"/>
        <s v="12F"/>
        <s v="2068E"/>
        <s v="50878X"/>
        <s v="60273B"/>
        <s v="62961X"/>
        <s v="99157B"/>
        <s v="90999X"/>
        <s v="60273D"/>
        <s v="2068F"/>
        <s v="1481E"/>
        <s v="50805V"/>
        <s v="20164T"/>
        <s v="2068D"/>
        <s v="12E"/>
        <s v="46V"/>
      </sharedItems>
    </cacheField>
    <cacheField name="Score" numFmtId="0">
      <sharedItems containsSemiMixedTypes="0" containsString="0" containsNumber="1" containsInteger="1" minValue="10" maxValue="16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8">
  <r>
    <x v="0"/>
    <x v="0"/>
    <n v="51"/>
  </r>
  <r>
    <x v="1"/>
    <x v="1"/>
    <n v="97"/>
  </r>
  <r>
    <x v="2"/>
    <x v="2"/>
    <n v="59"/>
  </r>
  <r>
    <x v="3"/>
    <x v="3"/>
    <n v="124"/>
  </r>
  <r>
    <x v="4"/>
    <x v="4"/>
    <n v="70"/>
  </r>
  <r>
    <x v="5"/>
    <x v="5"/>
    <n v="75"/>
  </r>
  <r>
    <x v="6"/>
    <x v="6"/>
    <n v="78"/>
  </r>
  <r>
    <x v="7"/>
    <x v="7"/>
    <n v="102"/>
  </r>
  <r>
    <x v="8"/>
    <x v="8"/>
    <n v="112"/>
  </r>
  <r>
    <x v="9"/>
    <x v="9"/>
    <n v="118"/>
  </r>
  <r>
    <x v="10"/>
    <x v="10"/>
    <n v="103"/>
  </r>
  <r>
    <x v="11"/>
    <x v="11"/>
    <n v="39"/>
  </r>
  <r>
    <x v="12"/>
    <x v="12"/>
    <n v="135"/>
  </r>
  <r>
    <x v="13"/>
    <x v="13"/>
    <n v="55"/>
  </r>
  <r>
    <x v="14"/>
    <x v="14"/>
    <n v="112"/>
  </r>
  <r>
    <x v="15"/>
    <x v="15"/>
    <n v="29"/>
  </r>
  <r>
    <x v="3"/>
    <x v="8"/>
    <n v="123"/>
  </r>
  <r>
    <x v="16"/>
    <x v="16"/>
    <n v="54"/>
  </r>
  <r>
    <x v="17"/>
    <x v="17"/>
    <n v="95"/>
  </r>
  <r>
    <x v="5"/>
    <x v="18"/>
    <n v="97"/>
  </r>
  <r>
    <x v="18"/>
    <x v="11"/>
    <n v="62"/>
  </r>
  <r>
    <x v="19"/>
    <x v="19"/>
    <n v="77"/>
  </r>
  <r>
    <x v="20"/>
    <x v="20"/>
    <n v="57"/>
  </r>
  <r>
    <x v="21"/>
    <x v="21"/>
    <n v="120"/>
  </r>
  <r>
    <x v="16"/>
    <x v="7"/>
    <n v="64"/>
  </r>
  <r>
    <x v="22"/>
    <x v="22"/>
    <n v="129"/>
  </r>
  <r>
    <x v="23"/>
    <x v="23"/>
    <n v="61"/>
  </r>
  <r>
    <x v="17"/>
    <x v="24"/>
    <n v="127"/>
  </r>
  <r>
    <x v="24"/>
    <x v="25"/>
    <n v="100"/>
  </r>
  <r>
    <x v="21"/>
    <x v="3"/>
    <n v="29"/>
  </r>
  <r>
    <x v="9"/>
    <x v="26"/>
    <n v="36"/>
  </r>
  <r>
    <x v="25"/>
    <x v="12"/>
    <n v="68"/>
  </r>
  <r>
    <x v="26"/>
    <x v="4"/>
    <n v="77"/>
  </r>
  <r>
    <x v="27"/>
    <x v="27"/>
    <n v="31"/>
  </r>
  <r>
    <x v="15"/>
    <x v="28"/>
    <n v="97"/>
  </r>
  <r>
    <x v="14"/>
    <x v="2"/>
    <n v="83"/>
  </r>
  <r>
    <x v="28"/>
    <x v="29"/>
    <n v="70"/>
  </r>
  <r>
    <x v="0"/>
    <x v="14"/>
    <n v="119"/>
  </r>
  <r>
    <x v="29"/>
    <x v="10"/>
    <n v="74"/>
  </r>
  <r>
    <x v="4"/>
    <x v="30"/>
    <n v="104"/>
  </r>
  <r>
    <x v="30"/>
    <x v="15"/>
    <n v="82"/>
  </r>
  <r>
    <x v="2"/>
    <x v="31"/>
    <n v="94"/>
  </r>
  <r>
    <x v="31"/>
    <x v="32"/>
    <n v="83"/>
  </r>
  <r>
    <x v="27"/>
    <x v="26"/>
    <n v="94"/>
  </r>
  <r>
    <x v="13"/>
    <x v="16"/>
    <n v="99"/>
  </r>
  <r>
    <x v="32"/>
    <x v="33"/>
    <n v="51"/>
  </r>
  <r>
    <x v="33"/>
    <x v="27"/>
    <n v="59"/>
  </r>
  <r>
    <x v="20"/>
    <x v="22"/>
    <n v="66"/>
  </r>
  <r>
    <x v="34"/>
    <x v="10"/>
    <n v="95"/>
  </r>
  <r>
    <x v="35"/>
    <x v="1"/>
    <n v="117"/>
  </r>
  <r>
    <x v="2"/>
    <x v="15"/>
    <n v="118"/>
  </r>
  <r>
    <x v="21"/>
    <x v="34"/>
    <n v="21"/>
  </r>
  <r>
    <x v="4"/>
    <x v="2"/>
    <n v="43"/>
  </r>
  <r>
    <x v="23"/>
    <x v="28"/>
    <n v="112"/>
  </r>
  <r>
    <x v="30"/>
    <x v="16"/>
    <n v="127"/>
  </r>
  <r>
    <x v="36"/>
    <x v="35"/>
    <n v="70"/>
  </r>
  <r>
    <x v="11"/>
    <x v="36"/>
    <n v="31"/>
  </r>
  <r>
    <x v="14"/>
    <x v="11"/>
    <n v="98"/>
  </r>
  <r>
    <x v="37"/>
    <x v="8"/>
    <n v="93"/>
  </r>
  <r>
    <x v="0"/>
    <x v="3"/>
    <n v="79"/>
  </r>
  <r>
    <x v="8"/>
    <x v="20"/>
    <n v="47"/>
  </r>
  <r>
    <x v="24"/>
    <x v="29"/>
    <n v="99"/>
  </r>
  <r>
    <x v="38"/>
    <x v="6"/>
    <n v="128"/>
  </r>
  <r>
    <x v="18"/>
    <x v="19"/>
    <n v="94"/>
  </r>
  <r>
    <x v="36"/>
    <x v="37"/>
    <n v="38"/>
  </r>
  <r>
    <x v="32"/>
    <x v="17"/>
    <n v="67"/>
  </r>
  <r>
    <x v="19"/>
    <x v="38"/>
    <n v="84"/>
  </r>
  <r>
    <x v="29"/>
    <x v="39"/>
    <n v="151"/>
  </r>
  <r>
    <x v="9"/>
    <x v="5"/>
    <n v="146"/>
  </r>
  <r>
    <x v="39"/>
    <x v="40"/>
    <n v="91"/>
  </r>
  <r>
    <x v="16"/>
    <x v="3"/>
    <n v="97"/>
  </r>
  <r>
    <x v="40"/>
    <x v="41"/>
    <n v="82"/>
  </r>
  <r>
    <x v="24"/>
    <x v="26"/>
    <n v="81"/>
  </r>
  <r>
    <x v="7"/>
    <x v="31"/>
    <n v="74"/>
  </r>
  <r>
    <x v="41"/>
    <x v="28"/>
    <n v="140"/>
  </r>
  <r>
    <x v="39"/>
    <x v="22"/>
    <n v="124"/>
  </r>
  <r>
    <x v="30"/>
    <x v="1"/>
    <n v="122"/>
  </r>
  <r>
    <x v="28"/>
    <x v="13"/>
    <n v="86"/>
  </r>
  <r>
    <x v="40"/>
    <x v="42"/>
    <n v="78"/>
  </r>
  <r>
    <x v="22"/>
    <x v="41"/>
    <n v="41"/>
  </r>
  <r>
    <x v="35"/>
    <x v="35"/>
    <n v="32"/>
  </r>
  <r>
    <x v="21"/>
    <x v="40"/>
    <n v="57"/>
  </r>
  <r>
    <x v="42"/>
    <x v="36"/>
    <n v="49"/>
  </r>
  <r>
    <x v="43"/>
    <x v="30"/>
    <n v="168"/>
  </r>
  <r>
    <x v="44"/>
    <x v="30"/>
    <n v="128"/>
  </r>
  <r>
    <x v="36"/>
    <x v="13"/>
    <n v="98"/>
  </r>
  <r>
    <x v="27"/>
    <x v="34"/>
    <n v="24"/>
  </r>
  <r>
    <x v="14"/>
    <x v="25"/>
    <n v="92"/>
  </r>
  <r>
    <x v="23"/>
    <x v="36"/>
    <n v="14"/>
  </r>
  <r>
    <x v="17"/>
    <x v="22"/>
    <n v="121"/>
  </r>
  <r>
    <x v="37"/>
    <x v="23"/>
    <n v="102"/>
  </r>
  <r>
    <x v="31"/>
    <x v="18"/>
    <n v="90"/>
  </r>
  <r>
    <x v="21"/>
    <x v="24"/>
    <n v="101"/>
  </r>
  <r>
    <x v="20"/>
    <x v="17"/>
    <n v="20"/>
  </r>
  <r>
    <x v="45"/>
    <x v="21"/>
    <n v="99"/>
  </r>
  <r>
    <x v="26"/>
    <x v="43"/>
    <n v="136"/>
  </r>
  <r>
    <x v="32"/>
    <x v="41"/>
    <n v="63"/>
  </r>
  <r>
    <x v="6"/>
    <x v="37"/>
    <n v="119"/>
  </r>
  <r>
    <x v="2"/>
    <x v="5"/>
    <n v="135"/>
  </r>
  <r>
    <x v="40"/>
    <x v="1"/>
    <n v="132"/>
  </r>
  <r>
    <x v="0"/>
    <x v="9"/>
    <n v="93"/>
  </r>
  <r>
    <x v="9"/>
    <x v="38"/>
    <n v="65"/>
  </r>
  <r>
    <x v="10"/>
    <x v="6"/>
    <n v="139"/>
  </r>
  <r>
    <x v="33"/>
    <x v="3"/>
    <n v="32"/>
  </r>
  <r>
    <x v="42"/>
    <x v="32"/>
    <n v="38"/>
  </r>
  <r>
    <x v="11"/>
    <x v="0"/>
    <n v="48"/>
  </r>
  <r>
    <x v="46"/>
    <x v="25"/>
    <n v="41"/>
  </r>
  <r>
    <x v="1"/>
    <x v="29"/>
    <n v="56"/>
  </r>
  <r>
    <x v="43"/>
    <x v="6"/>
    <n v="106"/>
  </r>
  <r>
    <x v="3"/>
    <x v="15"/>
    <n v="64"/>
  </r>
  <r>
    <x v="38"/>
    <x v="40"/>
    <n v="87"/>
  </r>
  <r>
    <x v="4"/>
    <x v="10"/>
    <n v="73"/>
  </r>
  <r>
    <x v="29"/>
    <x v="11"/>
    <n v="127"/>
  </r>
  <r>
    <x v="37"/>
    <x v="30"/>
    <n v="148"/>
  </r>
  <r>
    <x v="7"/>
    <x v="44"/>
    <n v="48"/>
  </r>
  <r>
    <x v="2"/>
    <x v="21"/>
    <n v="37"/>
  </r>
  <r>
    <x v="13"/>
    <x v="19"/>
    <n v="10"/>
  </r>
  <r>
    <x v="20"/>
    <x v="5"/>
    <n v="113"/>
  </r>
  <r>
    <x v="30"/>
    <x v="32"/>
    <n v="67"/>
  </r>
  <r>
    <x v="11"/>
    <x v="16"/>
    <n v="69"/>
  </r>
  <r>
    <x v="41"/>
    <x v="38"/>
    <n v="46"/>
  </r>
  <r>
    <x v="25"/>
    <x v="1"/>
    <n v="139"/>
  </r>
  <r>
    <x v="26"/>
    <x v="18"/>
    <n v="101"/>
  </r>
  <r>
    <x v="34"/>
    <x v="25"/>
    <n v="83"/>
  </r>
  <r>
    <x v="16"/>
    <x v="21"/>
    <n v="118"/>
  </r>
  <r>
    <x v="24"/>
    <x v="8"/>
    <n v="145"/>
  </r>
  <r>
    <x v="46"/>
    <x v="45"/>
    <n v="50"/>
  </r>
  <r>
    <x v="3"/>
    <x v="40"/>
    <n v="101"/>
  </r>
  <r>
    <x v="36"/>
    <x v="24"/>
    <n v="112"/>
  </r>
  <r>
    <x v="40"/>
    <x v="46"/>
    <n v="128"/>
  </r>
  <r>
    <x v="14"/>
    <x v="28"/>
    <n v="163"/>
  </r>
  <r>
    <x v="47"/>
    <x v="36"/>
    <n v="48"/>
  </r>
  <r>
    <x v="25"/>
    <x v="29"/>
    <n v="61"/>
  </r>
  <r>
    <x v="8"/>
    <x v="25"/>
    <n v="69"/>
  </r>
  <r>
    <x v="26"/>
    <x v="40"/>
    <n v="79"/>
  </r>
  <r>
    <x v="24"/>
    <x v="43"/>
    <n v="158"/>
  </r>
  <r>
    <x v="3"/>
    <x v="23"/>
    <n v="118"/>
  </r>
  <r>
    <x v="12"/>
    <x v="30"/>
    <n v="93"/>
  </r>
  <r>
    <x v="6"/>
    <x v="7"/>
    <n v="66"/>
  </r>
  <r>
    <x v="33"/>
    <x v="6"/>
    <n v="60"/>
  </r>
  <r>
    <x v="17"/>
    <x v="18"/>
    <n v="112"/>
  </r>
  <r>
    <x v="27"/>
    <x v="19"/>
    <n v="75"/>
  </r>
  <r>
    <x v="29"/>
    <x v="45"/>
    <n v="13"/>
  </r>
  <r>
    <x v="1"/>
    <x v="24"/>
    <n v="64"/>
  </r>
  <r>
    <x v="45"/>
    <x v="22"/>
    <n v="121"/>
  </r>
  <r>
    <x v="10"/>
    <x v="42"/>
    <n v="101"/>
  </r>
  <r>
    <x v="21"/>
    <x v="47"/>
    <n v="60"/>
  </r>
  <r>
    <x v="6"/>
    <x v="36"/>
    <n v="36"/>
  </r>
  <r>
    <x v="30"/>
    <x v="14"/>
    <n v="119"/>
  </r>
  <r>
    <x v="1"/>
    <x v="18"/>
    <n v="123"/>
  </r>
  <r>
    <x v="44"/>
    <x v="35"/>
    <n v="15"/>
  </r>
  <r>
    <x v="0"/>
    <x v="31"/>
    <n v="47"/>
  </r>
  <r>
    <x v="13"/>
    <x v="11"/>
    <n v="50"/>
  </r>
  <r>
    <x v="43"/>
    <x v="33"/>
    <n v="56"/>
  </r>
  <r>
    <x v="42"/>
    <x v="2"/>
    <n v="85"/>
  </r>
  <r>
    <x v="33"/>
    <x v="21"/>
    <n v="33"/>
  </r>
  <r>
    <x v="26"/>
    <x v="12"/>
    <n v="154"/>
  </r>
  <r>
    <x v="44"/>
    <x v="16"/>
    <n v="87"/>
  </r>
  <r>
    <x v="32"/>
    <x v="47"/>
    <n v="86"/>
  </r>
  <r>
    <x v="1"/>
    <x v="45"/>
    <n v="64"/>
  </r>
  <r>
    <x v="34"/>
    <x v="24"/>
    <n v="106"/>
  </r>
  <r>
    <x v="47"/>
    <x v="19"/>
    <n v="53"/>
  </r>
  <r>
    <x v="25"/>
    <x v="38"/>
    <n v="61"/>
  </r>
  <r>
    <x v="16"/>
    <x v="32"/>
    <n v="61"/>
  </r>
  <r>
    <x v="0"/>
    <x v="33"/>
    <n v="90"/>
  </r>
  <r>
    <x v="14"/>
    <x v="37"/>
    <n v="110"/>
  </r>
  <r>
    <x v="13"/>
    <x v="14"/>
    <n v="106"/>
  </r>
  <r>
    <x v="46"/>
    <x v="4"/>
    <n v="8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EE55FA-A96B-4E12-ABF0-67124C6412BD}" name="PivotTable2" cacheId="13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AX52" firstHeaderRow="1" firstDataRow="2" firstDataCol="1"/>
  <pivotFields count="3">
    <pivotField axis="axisRow" compact="0" outline="0" showAll="0">
      <items count="49">
        <item x="24"/>
        <item x="21"/>
        <item x="11"/>
        <item x="30"/>
        <item x="19"/>
        <item x="3"/>
        <item x="38"/>
        <item x="43"/>
        <item x="25"/>
        <item x="0"/>
        <item x="29"/>
        <item x="34"/>
        <item x="28"/>
        <item x="8"/>
        <item x="9"/>
        <item x="13"/>
        <item x="27"/>
        <item x="10"/>
        <item x="26"/>
        <item x="7"/>
        <item x="6"/>
        <item x="36"/>
        <item x="37"/>
        <item x="17"/>
        <item x="31"/>
        <item x="44"/>
        <item x="40"/>
        <item x="2"/>
        <item x="18"/>
        <item x="16"/>
        <item x="20"/>
        <item x="41"/>
        <item x="1"/>
        <item x="32"/>
        <item x="15"/>
        <item x="35"/>
        <item x="5"/>
        <item x="33"/>
        <item x="4"/>
        <item x="46"/>
        <item x="45"/>
        <item x="47"/>
        <item x="22"/>
        <item x="12"/>
        <item x="14"/>
        <item x="42"/>
        <item x="23"/>
        <item x="39"/>
        <item t="default"/>
      </items>
    </pivotField>
    <pivotField axis="axisCol" compact="0" outline="0" showAll="0">
      <items count="49">
        <item x="0"/>
        <item x="46"/>
        <item x="33"/>
        <item x="9"/>
        <item x="24"/>
        <item x="42"/>
        <item x="1"/>
        <item x="8"/>
        <item x="17"/>
        <item x="44"/>
        <item x="13"/>
        <item x="5"/>
        <item x="6"/>
        <item x="32"/>
        <item x="45"/>
        <item x="34"/>
        <item x="41"/>
        <item x="28"/>
        <item x="20"/>
        <item x="29"/>
        <item x="26"/>
        <item x="12"/>
        <item x="14"/>
        <item x="31"/>
        <item x="19"/>
        <item x="15"/>
        <item x="7"/>
        <item x="47"/>
        <item x="30"/>
        <item x="43"/>
        <item x="35"/>
        <item x="11"/>
        <item x="27"/>
        <item x="23"/>
        <item x="36"/>
        <item x="21"/>
        <item x="40"/>
        <item x="4"/>
        <item x="37"/>
        <item x="2"/>
        <item x="16"/>
        <item x="3"/>
        <item x="18"/>
        <item x="22"/>
        <item x="39"/>
        <item x="10"/>
        <item x="38"/>
        <item x="25"/>
        <item t="default"/>
      </items>
    </pivotField>
    <pivotField dataField="1" compact="0" outline="0" showAll="0"/>
  </pivotFields>
  <rowFields count="1">
    <field x="0"/>
  </rowFields>
  <row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Fields count="1">
    <field x="1"/>
  </colFields>
  <col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colItems>
  <dataFields count="1">
    <dataField name="Sum of Score" fld="2" baseField="0" baseItem="0"/>
  </dataFields>
  <formats count="54">
    <format dxfId="0">
      <pivotArea outline="0" fieldPosition="0">
        <references count="2">
          <reference field="0" count="1" selected="0">
            <x v="0"/>
          </reference>
          <reference field="1" count="1" selected="0">
            <x v="0"/>
          </reference>
        </references>
      </pivotArea>
    </format>
    <format dxfId="1">
      <pivotArea outline="0" fieldPosition="0">
        <references count="2">
          <reference field="0" count="1" selected="0">
            <x v="1"/>
          </reference>
          <reference field="1" count="1" selected="0">
            <x v="1"/>
          </reference>
        </references>
      </pivotArea>
    </format>
    <format dxfId="2">
      <pivotArea outline="0" fieldPosition="0">
        <references count="2">
          <reference field="0" count="1" selected="0">
            <x v="2"/>
          </reference>
          <reference field="1" count="1" selected="0">
            <x v="2"/>
          </reference>
        </references>
      </pivotArea>
    </format>
    <format dxfId="3">
      <pivotArea outline="0" fieldPosition="0">
        <references count="2">
          <reference field="0" count="1" selected="0">
            <x v="3"/>
          </reference>
          <reference field="1" count="1" selected="0">
            <x v="3"/>
          </reference>
        </references>
      </pivotArea>
    </format>
    <format dxfId="4">
      <pivotArea outline="0" fieldPosition="0">
        <references count="2">
          <reference field="0" count="1" selected="0">
            <x v="4"/>
          </reference>
          <reference field="1" count="1" selected="0">
            <x v="4"/>
          </reference>
        </references>
      </pivotArea>
    </format>
    <format dxfId="5">
      <pivotArea outline="0" fieldPosition="0">
        <references count="2">
          <reference field="0" count="1" selected="0">
            <x v="5"/>
          </reference>
          <reference field="1" count="1" selected="0">
            <x v="5"/>
          </reference>
        </references>
      </pivotArea>
    </format>
    <format dxfId="6">
      <pivotArea outline="0" fieldPosition="0">
        <references count="2">
          <reference field="0" count="1" selected="0">
            <x v="6"/>
          </reference>
          <reference field="1" count="1" selected="0">
            <x v="6"/>
          </reference>
        </references>
      </pivotArea>
    </format>
    <format dxfId="7">
      <pivotArea outline="0" fieldPosition="0">
        <references count="2">
          <reference field="0" count="1" selected="0">
            <x v="7"/>
          </reference>
          <reference field="1" count="1" selected="0">
            <x v="7"/>
          </reference>
        </references>
      </pivotArea>
    </format>
    <format dxfId="8">
      <pivotArea outline="0" fieldPosition="0">
        <references count="2">
          <reference field="0" count="1" selected="0">
            <x v="8"/>
          </reference>
          <reference field="1" count="1" selected="0">
            <x v="8"/>
          </reference>
        </references>
      </pivotArea>
    </format>
    <format dxfId="9">
      <pivotArea outline="0" fieldPosition="0">
        <references count="2">
          <reference field="0" count="1" selected="0">
            <x v="9"/>
          </reference>
          <reference field="1" count="1" selected="0">
            <x v="9"/>
          </reference>
        </references>
      </pivotArea>
    </format>
    <format dxfId="10">
      <pivotArea outline="0" fieldPosition="0">
        <references count="2">
          <reference field="0" count="1" selected="0">
            <x v="10"/>
          </reference>
          <reference field="1" count="1" selected="0">
            <x v="10"/>
          </reference>
        </references>
      </pivotArea>
    </format>
    <format dxfId="11">
      <pivotArea outline="0" fieldPosition="0">
        <references count="2">
          <reference field="0" count="1" selected="0">
            <x v="11"/>
          </reference>
          <reference field="1" count="1" selected="0">
            <x v="11"/>
          </reference>
        </references>
      </pivotArea>
    </format>
    <format dxfId="12">
      <pivotArea outline="0" fieldPosition="0">
        <references count="2">
          <reference field="0" count="1" selected="0">
            <x v="12"/>
          </reference>
          <reference field="1" count="1" selected="0">
            <x v="12"/>
          </reference>
        </references>
      </pivotArea>
    </format>
    <format dxfId="13">
      <pivotArea outline="0" fieldPosition="0">
        <references count="2">
          <reference field="0" count="1" selected="0">
            <x v="13"/>
          </reference>
          <reference field="1" count="1" selected="0">
            <x v="13"/>
          </reference>
        </references>
      </pivotArea>
    </format>
    <format dxfId="14">
      <pivotArea outline="0" fieldPosition="0">
        <references count="2">
          <reference field="0" count="1" selected="0">
            <x v="14"/>
          </reference>
          <reference field="1" count="1" selected="0">
            <x v="14"/>
          </reference>
        </references>
      </pivotArea>
    </format>
    <format dxfId="15">
      <pivotArea outline="0" fieldPosition="0">
        <references count="2">
          <reference field="0" count="1" selected="0">
            <x v="15"/>
          </reference>
          <reference field="1" count="1" selected="0">
            <x v="15"/>
          </reference>
        </references>
      </pivotArea>
    </format>
    <format dxfId="16">
      <pivotArea outline="0" fieldPosition="0">
        <references count="2">
          <reference field="0" count="1" selected="0">
            <x v="16"/>
          </reference>
          <reference field="1" count="1" selected="0">
            <x v="17"/>
          </reference>
        </references>
      </pivotArea>
    </format>
    <format dxfId="17">
      <pivotArea outline="0" fieldPosition="0">
        <references count="2">
          <reference field="0" count="1" selected="0">
            <x v="17"/>
          </reference>
          <reference field="1" count="1" selected="0">
            <x v="17"/>
          </reference>
        </references>
      </pivotArea>
    </format>
    <format dxfId="18">
      <pivotArea outline="0" fieldPosition="0">
        <references count="2">
          <reference field="0" count="1" selected="0">
            <x v="16"/>
          </reference>
          <reference field="1" count="1" selected="0">
            <x v="17"/>
          </reference>
        </references>
      </pivotArea>
    </format>
    <format dxfId="19">
      <pivotArea outline="0" fieldPosition="0">
        <references count="2">
          <reference field="0" count="1" selected="0">
            <x v="16"/>
          </reference>
          <reference field="1" count="1" selected="0">
            <x v="16"/>
          </reference>
        </references>
      </pivotArea>
    </format>
    <format dxfId="20">
      <pivotArea outline="0" fieldPosition="0">
        <references count="2">
          <reference field="0" count="1" selected="0">
            <x v="18"/>
          </reference>
          <reference field="1" count="1" selected="0">
            <x v="18"/>
          </reference>
        </references>
      </pivotArea>
    </format>
    <format dxfId="21">
      <pivotArea outline="0" fieldPosition="0">
        <references count="2">
          <reference field="0" count="1" selected="0">
            <x v="19"/>
          </reference>
          <reference field="1" count="1" selected="0">
            <x v="19"/>
          </reference>
        </references>
      </pivotArea>
    </format>
    <format dxfId="22">
      <pivotArea outline="0" fieldPosition="0">
        <references count="2">
          <reference field="0" count="1" selected="0">
            <x v="20"/>
          </reference>
          <reference field="1" count="1" selected="0">
            <x v="20"/>
          </reference>
        </references>
      </pivotArea>
    </format>
    <format dxfId="23">
      <pivotArea outline="0" fieldPosition="0">
        <references count="2">
          <reference field="0" count="1" selected="0">
            <x v="21"/>
          </reference>
          <reference field="1" count="1" selected="0">
            <x v="21"/>
          </reference>
        </references>
      </pivotArea>
    </format>
    <format dxfId="24">
      <pivotArea outline="0" fieldPosition="0">
        <references count="2">
          <reference field="0" count="1" selected="0">
            <x v="22"/>
          </reference>
          <reference field="1" count="1" selected="0">
            <x v="22"/>
          </reference>
        </references>
      </pivotArea>
    </format>
    <format dxfId="25">
      <pivotArea outline="0" fieldPosition="0">
        <references count="2">
          <reference field="0" count="1" selected="0">
            <x v="23"/>
          </reference>
          <reference field="1" count="1" selected="0">
            <x v="23"/>
          </reference>
        </references>
      </pivotArea>
    </format>
    <format dxfId="26">
      <pivotArea outline="0" fieldPosition="0">
        <references count="2">
          <reference field="0" count="1" selected="0">
            <x v="24"/>
          </reference>
          <reference field="1" count="1" selected="0">
            <x v="24"/>
          </reference>
        </references>
      </pivotArea>
    </format>
    <format dxfId="27">
      <pivotArea outline="0" fieldPosition="0">
        <references count="2">
          <reference field="0" count="1" selected="0">
            <x v="25"/>
          </reference>
          <reference field="1" count="1" selected="0">
            <x v="25"/>
          </reference>
        </references>
      </pivotArea>
    </format>
    <format dxfId="28">
      <pivotArea outline="0" fieldPosition="0">
        <references count="2">
          <reference field="0" count="1" selected="0">
            <x v="26"/>
          </reference>
          <reference field="1" count="1" selected="0">
            <x v="26"/>
          </reference>
        </references>
      </pivotArea>
    </format>
    <format dxfId="29">
      <pivotArea outline="0" fieldPosition="0">
        <references count="2">
          <reference field="0" count="1" selected="0">
            <x v="27"/>
          </reference>
          <reference field="1" count="1" selected="0">
            <x v="27"/>
          </reference>
        </references>
      </pivotArea>
    </format>
    <format dxfId="30">
      <pivotArea outline="0" fieldPosition="0">
        <references count="2">
          <reference field="0" count="1" selected="0">
            <x v="28"/>
          </reference>
          <reference field="1" count="1" selected="0">
            <x v="28"/>
          </reference>
        </references>
      </pivotArea>
    </format>
    <format dxfId="31">
      <pivotArea outline="0" fieldPosition="0">
        <references count="2">
          <reference field="0" count="1" selected="0">
            <x v="29"/>
          </reference>
          <reference field="1" count="1" selected="0">
            <x v="29"/>
          </reference>
        </references>
      </pivotArea>
    </format>
    <format dxfId="32">
      <pivotArea outline="0" fieldPosition="0">
        <references count="2">
          <reference field="0" count="1" selected="0">
            <x v="30"/>
          </reference>
          <reference field="1" count="1" selected="0">
            <x v="30"/>
          </reference>
        </references>
      </pivotArea>
    </format>
    <format dxfId="33">
      <pivotArea outline="0" fieldPosition="0">
        <references count="2">
          <reference field="0" count="1" selected="0">
            <x v="31"/>
          </reference>
          <reference field="1" count="1" selected="0">
            <x v="31"/>
          </reference>
        </references>
      </pivotArea>
    </format>
    <format dxfId="34">
      <pivotArea outline="0" fieldPosition="0">
        <references count="2">
          <reference field="0" count="1" selected="0">
            <x v="32"/>
          </reference>
          <reference field="1" count="1" selected="0">
            <x v="32"/>
          </reference>
        </references>
      </pivotArea>
    </format>
    <format dxfId="35">
      <pivotArea outline="0" fieldPosition="0">
        <references count="2">
          <reference field="0" count="1" selected="0">
            <x v="33"/>
          </reference>
          <reference field="1" count="1" selected="0">
            <x v="33"/>
          </reference>
        </references>
      </pivotArea>
    </format>
    <format dxfId="36">
      <pivotArea outline="0" fieldPosition="0">
        <references count="2">
          <reference field="0" count="1" selected="0">
            <x v="34"/>
          </reference>
          <reference field="1" count="1" selected="0">
            <x v="35"/>
          </reference>
        </references>
      </pivotArea>
    </format>
    <format dxfId="37">
      <pivotArea outline="0" fieldPosition="0">
        <references count="2">
          <reference field="0" count="1" selected="0">
            <x v="34"/>
          </reference>
          <reference field="1" count="1" selected="0">
            <x v="34"/>
          </reference>
        </references>
      </pivotArea>
    </format>
    <format dxfId="38">
      <pivotArea outline="0" fieldPosition="0">
        <references count="2">
          <reference field="0" count="1" selected="0">
            <x v="35"/>
          </reference>
          <reference field="1" count="1" selected="0">
            <x v="35"/>
          </reference>
        </references>
      </pivotArea>
    </format>
    <format dxfId="39">
      <pivotArea outline="0" fieldPosition="0">
        <references count="2">
          <reference field="0" count="1" selected="0">
            <x v="36"/>
          </reference>
          <reference field="1" count="1" selected="0">
            <x v="36"/>
          </reference>
        </references>
      </pivotArea>
    </format>
    <format dxfId="40">
      <pivotArea outline="0" fieldPosition="0">
        <references count="2">
          <reference field="0" count="1" selected="0">
            <x v="37"/>
          </reference>
          <reference field="1" count="1" selected="0">
            <x v="37"/>
          </reference>
        </references>
      </pivotArea>
    </format>
    <format dxfId="41">
      <pivotArea outline="0" fieldPosition="0">
        <references count="2">
          <reference field="0" count="1" selected="0">
            <x v="38"/>
          </reference>
          <reference field="1" count="1" selected="0">
            <x v="38"/>
          </reference>
        </references>
      </pivotArea>
    </format>
    <format dxfId="42">
      <pivotArea outline="0" fieldPosition="0">
        <references count="2">
          <reference field="0" count="1" selected="0">
            <x v="39"/>
          </reference>
          <reference field="1" count="1" selected="0">
            <x v="39"/>
          </reference>
        </references>
      </pivotArea>
    </format>
    <format dxfId="43">
      <pivotArea outline="0" fieldPosition="0">
        <references count="2">
          <reference field="0" count="1" selected="0">
            <x v="40"/>
          </reference>
          <reference field="1" count="1" selected="0">
            <x v="40"/>
          </reference>
        </references>
      </pivotArea>
    </format>
    <format dxfId="44">
      <pivotArea outline="0" fieldPosition="0">
        <references count="2">
          <reference field="0" count="1" selected="0">
            <x v="41"/>
          </reference>
          <reference field="1" count="1" selected="0">
            <x v="41"/>
          </reference>
        </references>
      </pivotArea>
    </format>
    <format dxfId="45">
      <pivotArea outline="0" fieldPosition="0">
        <references count="2">
          <reference field="0" count="1" selected="0">
            <x v="42"/>
          </reference>
          <reference field="1" count="1" selected="0">
            <x v="42"/>
          </reference>
        </references>
      </pivotArea>
    </format>
    <format dxfId="46">
      <pivotArea outline="0" fieldPosition="0">
        <references count="2">
          <reference field="0" count="1" selected="0">
            <x v="43"/>
          </reference>
          <reference field="1" count="1" selected="0">
            <x v="43"/>
          </reference>
        </references>
      </pivotArea>
    </format>
    <format dxfId="47">
      <pivotArea outline="0" fieldPosition="0">
        <references count="2">
          <reference field="0" count="1" selected="0">
            <x v="44"/>
          </reference>
          <reference field="1" count="1" selected="0">
            <x v="44"/>
          </reference>
        </references>
      </pivotArea>
    </format>
    <format dxfId="48">
      <pivotArea outline="0" fieldPosition="0">
        <references count="2">
          <reference field="0" count="1" selected="0">
            <x v="45"/>
          </reference>
          <reference field="1" count="1" selected="0">
            <x v="46"/>
          </reference>
        </references>
      </pivotArea>
    </format>
    <format dxfId="49">
      <pivotArea outline="0" fieldPosition="0">
        <references count="2">
          <reference field="0" count="1" selected="0">
            <x v="46"/>
          </reference>
          <reference field="1" count="1" selected="0">
            <x v="46"/>
          </reference>
        </references>
      </pivotArea>
    </format>
    <format dxfId="50">
      <pivotArea outline="0" fieldPosition="0">
        <references count="2">
          <reference field="0" count="1" selected="0">
            <x v="45"/>
          </reference>
          <reference field="1" count="1" selected="0">
            <x v="45"/>
          </reference>
        </references>
      </pivotArea>
    </format>
    <format dxfId="51">
      <pivotArea outline="0" fieldPosition="0">
        <references count="2">
          <reference field="0" count="1" selected="0">
            <x v="47"/>
          </reference>
          <reference field="1" count="1" selected="0">
            <x v="47"/>
          </reference>
        </references>
      </pivotArea>
    </format>
    <format dxfId="52">
      <pivotArea outline="0" fieldPosition="0">
        <references count="2">
          <reference field="0" count="1" selected="0">
            <x v="45"/>
          </reference>
          <reference field="1" count="1" selected="0">
            <x v="46"/>
          </reference>
        </references>
      </pivotArea>
    </format>
    <format dxfId="53">
      <pivotArea outline="0" fieldPosition="0">
        <references count="2">
          <reference field="0" count="1" selected="0">
            <x v="34"/>
          </reference>
          <reference field="1" count="1" selected="0">
            <x v="3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showRuler="0" topLeftCell="C1" zoomScaleNormal="100" workbookViewId="0">
      <selection activeCell="F25" sqref="F25"/>
    </sheetView>
  </sheetViews>
  <sheetFormatPr defaultRowHeight="14.45"/>
  <cols>
    <col min="1" max="9" width="9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51</v>
      </c>
      <c r="H2">
        <v>128</v>
      </c>
      <c r="I2" t="s">
        <v>15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97</v>
      </c>
      <c r="H3">
        <v>98</v>
      </c>
      <c r="I3" t="s">
        <v>15</v>
      </c>
    </row>
    <row r="4" spans="1:9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>
        <v>59</v>
      </c>
      <c r="H4">
        <v>24</v>
      </c>
      <c r="I4" t="s">
        <v>28</v>
      </c>
    </row>
    <row r="5" spans="1:9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>
        <v>124</v>
      </c>
      <c r="H5">
        <v>92</v>
      </c>
      <c r="I5" t="s">
        <v>28</v>
      </c>
    </row>
    <row r="6" spans="1:9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>
        <v>70</v>
      </c>
      <c r="H6">
        <v>14</v>
      </c>
      <c r="I6" t="s">
        <v>28</v>
      </c>
    </row>
    <row r="7" spans="1:9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>
        <v>75</v>
      </c>
      <c r="H7">
        <v>121</v>
      </c>
      <c r="I7" t="s">
        <v>15</v>
      </c>
    </row>
    <row r="8" spans="1:9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>
        <v>78</v>
      </c>
      <c r="H8">
        <v>102</v>
      </c>
      <c r="I8" t="s">
        <v>15</v>
      </c>
    </row>
    <row r="9" spans="1:9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>
        <v>102</v>
      </c>
      <c r="H9">
        <v>90</v>
      </c>
      <c r="I9" t="s">
        <v>28</v>
      </c>
    </row>
    <row r="10" spans="1:9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>
        <v>112</v>
      </c>
      <c r="H10">
        <v>101</v>
      </c>
      <c r="I10" t="s">
        <v>28</v>
      </c>
    </row>
    <row r="11" spans="1:9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>
        <v>118</v>
      </c>
      <c r="H11">
        <v>20</v>
      </c>
      <c r="I11" t="s">
        <v>28</v>
      </c>
    </row>
    <row r="12" spans="1:9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>
        <v>103</v>
      </c>
      <c r="H12">
        <v>99</v>
      </c>
      <c r="I12" t="s">
        <v>28</v>
      </c>
    </row>
    <row r="13" spans="1:9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>
        <v>39</v>
      </c>
      <c r="H13">
        <v>136</v>
      </c>
      <c r="I13" t="s">
        <v>15</v>
      </c>
    </row>
    <row r="14" spans="1:9">
      <c r="A14" t="s">
        <v>83</v>
      </c>
      <c r="B14" t="s">
        <v>84</v>
      </c>
      <c r="C14" t="s">
        <v>46</v>
      </c>
      <c r="D14" t="s">
        <v>20</v>
      </c>
      <c r="E14" t="s">
        <v>52</v>
      </c>
      <c r="F14" t="s">
        <v>26</v>
      </c>
      <c r="G14">
        <v>135</v>
      </c>
      <c r="H14">
        <v>63</v>
      </c>
      <c r="I14" t="s">
        <v>28</v>
      </c>
    </row>
    <row r="15" spans="1:9">
      <c r="A15" t="s">
        <v>85</v>
      </c>
      <c r="B15" t="s">
        <v>86</v>
      </c>
      <c r="C15" t="s">
        <v>27</v>
      </c>
      <c r="D15" t="s">
        <v>21</v>
      </c>
      <c r="E15" t="s">
        <v>49</v>
      </c>
      <c r="F15" t="s">
        <v>37</v>
      </c>
      <c r="G15">
        <v>55</v>
      </c>
      <c r="H15">
        <v>119</v>
      </c>
      <c r="I15" t="s">
        <v>15</v>
      </c>
    </row>
    <row r="16" spans="1:9">
      <c r="A16" t="s">
        <v>87</v>
      </c>
      <c r="B16" t="s">
        <v>88</v>
      </c>
      <c r="C16" t="s">
        <v>33</v>
      </c>
      <c r="D16" t="s">
        <v>51</v>
      </c>
      <c r="E16" t="s">
        <v>24</v>
      </c>
      <c r="F16" t="s">
        <v>44</v>
      </c>
      <c r="G16">
        <v>112</v>
      </c>
      <c r="H16">
        <v>135</v>
      </c>
      <c r="I16" t="s">
        <v>15</v>
      </c>
    </row>
    <row r="17" spans="1:9">
      <c r="A17" t="s">
        <v>89</v>
      </c>
      <c r="B17" t="s">
        <v>90</v>
      </c>
      <c r="C17" t="s">
        <v>40</v>
      </c>
      <c r="D17" t="s">
        <v>13</v>
      </c>
      <c r="E17" t="s">
        <v>56</v>
      </c>
      <c r="F17" t="s">
        <v>19</v>
      </c>
      <c r="G17">
        <v>29</v>
      </c>
      <c r="H17">
        <v>132</v>
      </c>
      <c r="I17" t="s">
        <v>15</v>
      </c>
    </row>
    <row r="18" spans="1:9">
      <c r="A18" t="s">
        <v>91</v>
      </c>
      <c r="B18" t="s">
        <v>92</v>
      </c>
      <c r="C18" t="s">
        <v>31</v>
      </c>
      <c r="D18" t="s">
        <v>62</v>
      </c>
      <c r="E18" t="s">
        <v>11</v>
      </c>
      <c r="F18" t="s">
        <v>68</v>
      </c>
      <c r="G18">
        <v>123</v>
      </c>
      <c r="H18">
        <v>93</v>
      </c>
      <c r="I18" t="s">
        <v>28</v>
      </c>
    </row>
    <row r="19" spans="1:9">
      <c r="A19" t="s">
        <v>93</v>
      </c>
      <c r="B19" t="s">
        <v>94</v>
      </c>
      <c r="C19" t="s">
        <v>82</v>
      </c>
      <c r="D19" t="s">
        <v>75</v>
      </c>
      <c r="E19" t="s">
        <v>67</v>
      </c>
      <c r="F19" t="s">
        <v>39</v>
      </c>
      <c r="G19">
        <v>54</v>
      </c>
      <c r="H19">
        <v>65</v>
      </c>
      <c r="I19" t="s">
        <v>15</v>
      </c>
    </row>
    <row r="20" spans="1:9">
      <c r="A20" t="s">
        <v>95</v>
      </c>
      <c r="B20" t="s">
        <v>96</v>
      </c>
      <c r="C20" t="s">
        <v>45</v>
      </c>
      <c r="D20" t="s">
        <v>70</v>
      </c>
      <c r="E20" t="s">
        <v>73</v>
      </c>
      <c r="F20" t="s">
        <v>50</v>
      </c>
      <c r="G20">
        <v>95</v>
      </c>
      <c r="H20">
        <v>139</v>
      </c>
      <c r="I20" t="s">
        <v>15</v>
      </c>
    </row>
    <row r="21" spans="1:9">
      <c r="A21" t="s">
        <v>97</v>
      </c>
      <c r="B21" t="s">
        <v>98</v>
      </c>
      <c r="C21" t="s">
        <v>43</v>
      </c>
      <c r="D21" t="s">
        <v>58</v>
      </c>
      <c r="E21" t="s">
        <v>38</v>
      </c>
      <c r="F21" t="s">
        <v>32</v>
      </c>
      <c r="G21">
        <v>97</v>
      </c>
      <c r="H21">
        <v>32</v>
      </c>
      <c r="I21" t="s">
        <v>28</v>
      </c>
    </row>
    <row r="22" spans="1:9">
      <c r="A22" t="s">
        <v>99</v>
      </c>
      <c r="B22" t="s">
        <v>100</v>
      </c>
      <c r="C22" t="s">
        <v>14</v>
      </c>
      <c r="D22" t="s">
        <v>80</v>
      </c>
      <c r="E22" t="s">
        <v>74</v>
      </c>
      <c r="F22" t="s">
        <v>61</v>
      </c>
      <c r="G22">
        <v>62</v>
      </c>
      <c r="H22">
        <v>38</v>
      </c>
      <c r="I22" t="s">
        <v>28</v>
      </c>
    </row>
    <row r="23" spans="1:9">
      <c r="A23" t="s">
        <v>101</v>
      </c>
      <c r="B23" t="s">
        <v>102</v>
      </c>
      <c r="C23" t="s">
        <v>64</v>
      </c>
      <c r="D23" t="s">
        <v>57</v>
      </c>
      <c r="E23" t="s">
        <v>79</v>
      </c>
      <c r="F23" t="s">
        <v>12</v>
      </c>
      <c r="G23">
        <v>77</v>
      </c>
      <c r="H23">
        <v>48</v>
      </c>
      <c r="I23" t="s">
        <v>28</v>
      </c>
    </row>
    <row r="24" spans="1:9">
      <c r="A24" t="s">
        <v>103</v>
      </c>
      <c r="B24" t="s">
        <v>104</v>
      </c>
      <c r="C24" t="s">
        <v>69</v>
      </c>
      <c r="D24" t="s">
        <v>81</v>
      </c>
      <c r="E24" t="s">
        <v>25</v>
      </c>
      <c r="F24" t="s">
        <v>34</v>
      </c>
      <c r="G24">
        <v>57</v>
      </c>
      <c r="H24">
        <v>41</v>
      </c>
      <c r="I24" t="s">
        <v>28</v>
      </c>
    </row>
    <row r="25" spans="1:9">
      <c r="A25" t="s">
        <v>105</v>
      </c>
      <c r="B25" t="s">
        <v>106</v>
      </c>
      <c r="C25" t="s">
        <v>63</v>
      </c>
      <c r="D25" t="s">
        <v>76</v>
      </c>
      <c r="E25" t="s">
        <v>18</v>
      </c>
      <c r="F25" t="s">
        <v>55</v>
      </c>
      <c r="G25">
        <v>120</v>
      </c>
      <c r="H25">
        <v>56</v>
      </c>
      <c r="I25" t="s">
        <v>28</v>
      </c>
    </row>
    <row r="26" spans="1:9">
      <c r="A26" t="s">
        <v>107</v>
      </c>
      <c r="B26" t="s">
        <v>108</v>
      </c>
      <c r="C26" t="s">
        <v>82</v>
      </c>
      <c r="D26" t="s">
        <v>56</v>
      </c>
      <c r="E26" t="s">
        <v>62</v>
      </c>
      <c r="F26" t="s">
        <v>50</v>
      </c>
      <c r="G26">
        <v>64</v>
      </c>
      <c r="H26">
        <v>106</v>
      </c>
      <c r="I26" t="s">
        <v>15</v>
      </c>
    </row>
    <row r="27" spans="1:9">
      <c r="A27" t="s">
        <v>109</v>
      </c>
      <c r="B27" t="s">
        <v>110</v>
      </c>
      <c r="C27" t="s">
        <v>58</v>
      </c>
      <c r="D27" t="s">
        <v>46</v>
      </c>
      <c r="E27" t="s">
        <v>31</v>
      </c>
      <c r="F27" t="s">
        <v>13</v>
      </c>
      <c r="G27">
        <v>129</v>
      </c>
      <c r="H27">
        <v>64</v>
      </c>
      <c r="I27" t="s">
        <v>28</v>
      </c>
    </row>
    <row r="28" spans="1:9">
      <c r="A28" t="s">
        <v>111</v>
      </c>
      <c r="B28" t="s">
        <v>112</v>
      </c>
      <c r="C28" t="s">
        <v>39</v>
      </c>
      <c r="D28" t="s">
        <v>52</v>
      </c>
      <c r="E28" t="s">
        <v>19</v>
      </c>
      <c r="F28" t="s">
        <v>43</v>
      </c>
      <c r="G28">
        <v>61</v>
      </c>
      <c r="H28">
        <v>87</v>
      </c>
      <c r="I28" t="s">
        <v>15</v>
      </c>
    </row>
    <row r="29" spans="1:9">
      <c r="A29" t="s">
        <v>113</v>
      </c>
      <c r="B29" t="s">
        <v>114</v>
      </c>
      <c r="C29" t="s">
        <v>45</v>
      </c>
      <c r="D29" t="s">
        <v>64</v>
      </c>
      <c r="E29" t="s">
        <v>37</v>
      </c>
      <c r="F29" t="s">
        <v>74</v>
      </c>
      <c r="G29">
        <v>127</v>
      </c>
      <c r="H29">
        <v>73</v>
      </c>
      <c r="I29" t="s">
        <v>28</v>
      </c>
    </row>
    <row r="30" spans="1:9">
      <c r="A30" t="s">
        <v>115</v>
      </c>
      <c r="B30" t="s">
        <v>116</v>
      </c>
      <c r="C30" t="s">
        <v>12</v>
      </c>
      <c r="D30" t="s">
        <v>34</v>
      </c>
      <c r="E30" t="s">
        <v>21</v>
      </c>
      <c r="F30" t="s">
        <v>80</v>
      </c>
      <c r="G30">
        <v>100</v>
      </c>
      <c r="H30">
        <v>127</v>
      </c>
      <c r="I30" t="s">
        <v>15</v>
      </c>
    </row>
    <row r="31" spans="1:9">
      <c r="A31" t="s">
        <v>117</v>
      </c>
      <c r="B31" t="s">
        <v>118</v>
      </c>
      <c r="C31" t="s">
        <v>63</v>
      </c>
      <c r="D31" t="s">
        <v>32</v>
      </c>
      <c r="E31" t="s">
        <v>51</v>
      </c>
      <c r="F31" t="s">
        <v>14</v>
      </c>
      <c r="G31">
        <v>29</v>
      </c>
      <c r="H31">
        <v>148</v>
      </c>
      <c r="I31" t="s">
        <v>15</v>
      </c>
    </row>
    <row r="32" spans="1:9">
      <c r="A32" t="s">
        <v>119</v>
      </c>
      <c r="B32" t="s">
        <v>120</v>
      </c>
      <c r="C32" t="s">
        <v>67</v>
      </c>
      <c r="D32" t="s">
        <v>49</v>
      </c>
      <c r="E32" t="s">
        <v>55</v>
      </c>
      <c r="F32" t="s">
        <v>11</v>
      </c>
      <c r="G32">
        <v>36</v>
      </c>
      <c r="H32">
        <v>48</v>
      </c>
      <c r="I32" t="s">
        <v>15</v>
      </c>
    </row>
    <row r="33" spans="1:9">
      <c r="A33" t="s">
        <v>121</v>
      </c>
      <c r="B33" t="s">
        <v>122</v>
      </c>
      <c r="C33" t="s">
        <v>70</v>
      </c>
      <c r="D33" t="s">
        <v>20</v>
      </c>
      <c r="E33" t="s">
        <v>24</v>
      </c>
      <c r="F33" t="s">
        <v>76</v>
      </c>
      <c r="G33">
        <v>68</v>
      </c>
      <c r="H33">
        <v>37</v>
      </c>
      <c r="I33" t="s">
        <v>28</v>
      </c>
    </row>
    <row r="34" spans="1:9">
      <c r="A34" t="s">
        <v>123</v>
      </c>
      <c r="B34" t="s">
        <v>124</v>
      </c>
      <c r="C34" t="s">
        <v>81</v>
      </c>
      <c r="D34" t="s">
        <v>38</v>
      </c>
      <c r="E34" t="s">
        <v>27</v>
      </c>
      <c r="F34" t="s">
        <v>57</v>
      </c>
      <c r="G34">
        <v>77</v>
      </c>
      <c r="H34">
        <v>10</v>
      </c>
      <c r="I34" t="s">
        <v>28</v>
      </c>
    </row>
    <row r="35" spans="1:9">
      <c r="A35" t="s">
        <v>125</v>
      </c>
      <c r="B35" t="s">
        <v>126</v>
      </c>
      <c r="C35" t="s">
        <v>26</v>
      </c>
      <c r="D35" t="s">
        <v>18</v>
      </c>
      <c r="E35" t="s">
        <v>69</v>
      </c>
      <c r="F35" t="s">
        <v>44</v>
      </c>
      <c r="G35">
        <v>31</v>
      </c>
      <c r="H35">
        <v>113</v>
      </c>
      <c r="I35" t="s">
        <v>15</v>
      </c>
    </row>
    <row r="36" spans="1:9">
      <c r="A36" t="s">
        <v>127</v>
      </c>
      <c r="B36" t="s">
        <v>128</v>
      </c>
      <c r="C36" t="s">
        <v>40</v>
      </c>
      <c r="D36" t="s">
        <v>73</v>
      </c>
      <c r="E36" t="s">
        <v>68</v>
      </c>
      <c r="F36" t="s">
        <v>61</v>
      </c>
      <c r="G36">
        <v>97</v>
      </c>
      <c r="H36">
        <v>67</v>
      </c>
      <c r="I36" t="s">
        <v>28</v>
      </c>
    </row>
    <row r="37" spans="1:9">
      <c r="A37" t="s">
        <v>129</v>
      </c>
      <c r="B37" t="s">
        <v>130</v>
      </c>
      <c r="C37" t="s">
        <v>33</v>
      </c>
      <c r="D37" t="s">
        <v>25</v>
      </c>
      <c r="E37" t="s">
        <v>79</v>
      </c>
      <c r="F37" t="s">
        <v>75</v>
      </c>
      <c r="G37">
        <v>83</v>
      </c>
      <c r="H37">
        <v>69</v>
      </c>
      <c r="I37" t="s">
        <v>28</v>
      </c>
    </row>
    <row r="38" spans="1:9">
      <c r="A38" t="s">
        <v>131</v>
      </c>
      <c r="B38" t="s">
        <v>132</v>
      </c>
      <c r="C38" t="s">
        <v>50</v>
      </c>
      <c r="D38" t="s">
        <v>55</v>
      </c>
      <c r="E38" t="s">
        <v>80</v>
      </c>
      <c r="F38" t="s">
        <v>39</v>
      </c>
      <c r="G38">
        <v>70</v>
      </c>
      <c r="H38">
        <v>46</v>
      </c>
      <c r="I38" t="s">
        <v>28</v>
      </c>
    </row>
    <row r="39" spans="1:9">
      <c r="A39" t="s">
        <v>133</v>
      </c>
      <c r="B39" t="s">
        <v>134</v>
      </c>
      <c r="C39" t="s">
        <v>11</v>
      </c>
      <c r="D39" t="s">
        <v>51</v>
      </c>
      <c r="E39" t="s">
        <v>70</v>
      </c>
      <c r="F39" t="s">
        <v>19</v>
      </c>
      <c r="G39">
        <v>119</v>
      </c>
      <c r="H39">
        <v>139</v>
      </c>
      <c r="I39" t="s">
        <v>15</v>
      </c>
    </row>
    <row r="40" spans="1:9">
      <c r="A40" t="s">
        <v>135</v>
      </c>
      <c r="B40" t="s">
        <v>136</v>
      </c>
      <c r="C40" t="s">
        <v>21</v>
      </c>
      <c r="D40" t="s">
        <v>74</v>
      </c>
      <c r="E40" t="s">
        <v>81</v>
      </c>
      <c r="F40" t="s">
        <v>58</v>
      </c>
      <c r="G40">
        <v>74</v>
      </c>
      <c r="H40">
        <v>101</v>
      </c>
      <c r="I40" t="s">
        <v>15</v>
      </c>
    </row>
    <row r="41" spans="1:9">
      <c r="A41" t="s">
        <v>137</v>
      </c>
      <c r="B41" t="s">
        <v>138</v>
      </c>
      <c r="C41" t="s">
        <v>37</v>
      </c>
      <c r="D41" t="s">
        <v>14</v>
      </c>
      <c r="E41" t="s">
        <v>44</v>
      </c>
      <c r="F41" t="s">
        <v>34</v>
      </c>
      <c r="G41">
        <v>104</v>
      </c>
      <c r="H41">
        <v>83</v>
      </c>
      <c r="I41" t="s">
        <v>28</v>
      </c>
    </row>
    <row r="42" spans="1:9">
      <c r="A42" t="s">
        <v>139</v>
      </c>
      <c r="B42" t="s">
        <v>140</v>
      </c>
      <c r="C42" t="s">
        <v>68</v>
      </c>
      <c r="D42" t="s">
        <v>13</v>
      </c>
      <c r="E42" t="s">
        <v>82</v>
      </c>
      <c r="F42" t="s">
        <v>76</v>
      </c>
      <c r="G42">
        <v>82</v>
      </c>
      <c r="H42">
        <v>118</v>
      </c>
      <c r="I42" t="s">
        <v>15</v>
      </c>
    </row>
    <row r="43" spans="1:9">
      <c r="A43" t="s">
        <v>141</v>
      </c>
      <c r="B43" t="s">
        <v>142</v>
      </c>
      <c r="C43" t="s">
        <v>24</v>
      </c>
      <c r="D43" t="s">
        <v>45</v>
      </c>
      <c r="E43" t="s">
        <v>12</v>
      </c>
      <c r="F43" t="s">
        <v>62</v>
      </c>
      <c r="G43">
        <v>94</v>
      </c>
      <c r="H43">
        <v>145</v>
      </c>
      <c r="I43" t="s">
        <v>15</v>
      </c>
    </row>
    <row r="44" spans="1:9">
      <c r="A44" t="s">
        <v>143</v>
      </c>
      <c r="B44" t="s">
        <v>144</v>
      </c>
      <c r="C44" t="s">
        <v>57</v>
      </c>
      <c r="D44" t="s">
        <v>61</v>
      </c>
      <c r="E44" t="s">
        <v>25</v>
      </c>
      <c r="F44" t="s">
        <v>67</v>
      </c>
      <c r="G44">
        <v>83</v>
      </c>
      <c r="H44">
        <v>50</v>
      </c>
      <c r="I44" t="s">
        <v>28</v>
      </c>
    </row>
    <row r="45" spans="1:9">
      <c r="A45" t="s">
        <v>145</v>
      </c>
      <c r="B45" t="s">
        <v>146</v>
      </c>
      <c r="C45" t="s">
        <v>26</v>
      </c>
      <c r="D45" t="s">
        <v>49</v>
      </c>
      <c r="E45" t="s">
        <v>31</v>
      </c>
      <c r="F45" t="s">
        <v>43</v>
      </c>
      <c r="G45">
        <v>94</v>
      </c>
      <c r="H45">
        <v>101</v>
      </c>
      <c r="I45" t="s">
        <v>15</v>
      </c>
    </row>
    <row r="46" spans="1:9">
      <c r="A46" t="s">
        <v>147</v>
      </c>
      <c r="B46" t="s">
        <v>148</v>
      </c>
      <c r="C46" t="s">
        <v>27</v>
      </c>
      <c r="D46" t="s">
        <v>75</v>
      </c>
      <c r="E46" t="s">
        <v>20</v>
      </c>
      <c r="F46" t="s">
        <v>64</v>
      </c>
      <c r="G46">
        <v>99</v>
      </c>
      <c r="H46">
        <v>112</v>
      </c>
      <c r="I46" t="s">
        <v>15</v>
      </c>
    </row>
    <row r="47" spans="1:9">
      <c r="A47" t="s">
        <v>149</v>
      </c>
      <c r="B47" t="s">
        <v>150</v>
      </c>
      <c r="C47" t="s">
        <v>52</v>
      </c>
      <c r="D47" t="s">
        <v>79</v>
      </c>
      <c r="E47" t="s">
        <v>56</v>
      </c>
      <c r="F47" t="s">
        <v>63</v>
      </c>
      <c r="G47">
        <v>51</v>
      </c>
      <c r="H47">
        <v>128</v>
      </c>
      <c r="I47" t="s">
        <v>15</v>
      </c>
    </row>
    <row r="48" spans="1:9">
      <c r="A48" t="s">
        <v>151</v>
      </c>
      <c r="B48" t="s">
        <v>152</v>
      </c>
      <c r="C48" t="s">
        <v>38</v>
      </c>
      <c r="D48" t="s">
        <v>18</v>
      </c>
      <c r="E48" t="s">
        <v>33</v>
      </c>
      <c r="F48" t="s">
        <v>73</v>
      </c>
      <c r="G48">
        <v>59</v>
      </c>
      <c r="H48">
        <v>163</v>
      </c>
      <c r="I48" t="s">
        <v>15</v>
      </c>
    </row>
    <row r="49" spans="1:9">
      <c r="A49" t="s">
        <v>153</v>
      </c>
      <c r="B49" t="s">
        <v>154</v>
      </c>
      <c r="C49" t="s">
        <v>69</v>
      </c>
      <c r="D49" t="s">
        <v>46</v>
      </c>
      <c r="E49" t="s">
        <v>32</v>
      </c>
      <c r="F49" t="s">
        <v>40</v>
      </c>
      <c r="G49">
        <v>66</v>
      </c>
      <c r="H49">
        <v>48</v>
      </c>
      <c r="I49" t="s">
        <v>28</v>
      </c>
    </row>
    <row r="50" spans="1:9">
      <c r="A50" t="s">
        <v>155</v>
      </c>
      <c r="B50" t="s">
        <v>156</v>
      </c>
      <c r="C50" t="s">
        <v>44</v>
      </c>
      <c r="D50" t="s">
        <v>74</v>
      </c>
      <c r="E50" t="s">
        <v>70</v>
      </c>
      <c r="F50" t="s">
        <v>55</v>
      </c>
      <c r="G50">
        <v>95</v>
      </c>
      <c r="H50">
        <v>61</v>
      </c>
      <c r="I50" t="s">
        <v>28</v>
      </c>
    </row>
    <row r="51" spans="1:9">
      <c r="A51" t="s">
        <v>157</v>
      </c>
      <c r="B51" t="s">
        <v>158</v>
      </c>
      <c r="C51" t="s">
        <v>76</v>
      </c>
      <c r="D51" t="s">
        <v>19</v>
      </c>
      <c r="E51" t="s">
        <v>61</v>
      </c>
      <c r="F51" t="s">
        <v>34</v>
      </c>
      <c r="G51">
        <v>117</v>
      </c>
      <c r="H51">
        <v>69</v>
      </c>
      <c r="I51" t="s">
        <v>28</v>
      </c>
    </row>
    <row r="52" spans="1:9">
      <c r="A52" t="s">
        <v>159</v>
      </c>
      <c r="B52" t="s">
        <v>160</v>
      </c>
      <c r="C52" t="s">
        <v>24</v>
      </c>
      <c r="D52" t="s">
        <v>13</v>
      </c>
      <c r="E52" t="s">
        <v>81</v>
      </c>
      <c r="F52" t="s">
        <v>43</v>
      </c>
      <c r="G52">
        <v>118</v>
      </c>
      <c r="H52">
        <v>79</v>
      </c>
      <c r="I52" t="s">
        <v>28</v>
      </c>
    </row>
    <row r="53" spans="1:9">
      <c r="A53" t="s">
        <v>161</v>
      </c>
      <c r="B53" t="s">
        <v>162</v>
      </c>
      <c r="C53" t="s">
        <v>63</v>
      </c>
      <c r="D53" t="s">
        <v>27</v>
      </c>
      <c r="E53" t="s">
        <v>12</v>
      </c>
      <c r="F53" t="s">
        <v>82</v>
      </c>
      <c r="G53">
        <v>21</v>
      </c>
      <c r="H53">
        <v>158</v>
      </c>
      <c r="I53" t="s">
        <v>15</v>
      </c>
    </row>
    <row r="54" spans="1:9">
      <c r="A54" t="s">
        <v>163</v>
      </c>
      <c r="B54" t="s">
        <v>164</v>
      </c>
      <c r="C54" t="s">
        <v>37</v>
      </c>
      <c r="D54" t="s">
        <v>25</v>
      </c>
      <c r="E54" t="s">
        <v>31</v>
      </c>
      <c r="F54" t="s">
        <v>52</v>
      </c>
      <c r="G54">
        <v>43</v>
      </c>
      <c r="H54">
        <v>118</v>
      </c>
      <c r="I54" t="s">
        <v>15</v>
      </c>
    </row>
    <row r="55" spans="1:9">
      <c r="A55" t="s">
        <v>165</v>
      </c>
      <c r="B55" t="s">
        <v>166</v>
      </c>
      <c r="C55" t="s">
        <v>39</v>
      </c>
      <c r="D55" t="s">
        <v>73</v>
      </c>
      <c r="E55" t="s">
        <v>46</v>
      </c>
      <c r="F55" t="s">
        <v>14</v>
      </c>
      <c r="G55">
        <v>112</v>
      </c>
      <c r="H55">
        <v>93</v>
      </c>
      <c r="I55" t="s">
        <v>28</v>
      </c>
    </row>
    <row r="56" spans="1:9">
      <c r="A56" t="s">
        <v>167</v>
      </c>
      <c r="B56" t="s">
        <v>168</v>
      </c>
      <c r="C56" t="s">
        <v>68</v>
      </c>
      <c r="D56" t="s">
        <v>75</v>
      </c>
      <c r="E56" t="s">
        <v>49</v>
      </c>
      <c r="F56" t="s">
        <v>56</v>
      </c>
      <c r="G56">
        <v>127</v>
      </c>
      <c r="H56">
        <v>66</v>
      </c>
      <c r="I56" t="s">
        <v>28</v>
      </c>
    </row>
    <row r="57" spans="1:9">
      <c r="A57" t="s">
        <v>169</v>
      </c>
      <c r="B57" t="s">
        <v>170</v>
      </c>
      <c r="C57" t="s">
        <v>20</v>
      </c>
      <c r="D57" t="s">
        <v>69</v>
      </c>
      <c r="E57" t="s">
        <v>38</v>
      </c>
      <c r="F57" t="s">
        <v>50</v>
      </c>
      <c r="G57">
        <v>70</v>
      </c>
      <c r="H57">
        <v>60</v>
      </c>
      <c r="I57" t="s">
        <v>28</v>
      </c>
    </row>
    <row r="58" spans="1:9">
      <c r="A58" t="s">
        <v>171</v>
      </c>
      <c r="B58" t="s">
        <v>172</v>
      </c>
      <c r="C58" t="s">
        <v>79</v>
      </c>
      <c r="D58" t="s">
        <v>40</v>
      </c>
      <c r="E58" t="s">
        <v>45</v>
      </c>
      <c r="F58" t="s">
        <v>58</v>
      </c>
      <c r="G58">
        <v>31</v>
      </c>
      <c r="H58">
        <v>112</v>
      </c>
      <c r="I58" t="s">
        <v>15</v>
      </c>
    </row>
    <row r="59" spans="1:9">
      <c r="A59" t="s">
        <v>173</v>
      </c>
      <c r="B59" t="s">
        <v>174</v>
      </c>
      <c r="C59" t="s">
        <v>33</v>
      </c>
      <c r="D59" t="s">
        <v>80</v>
      </c>
      <c r="E59" t="s">
        <v>26</v>
      </c>
      <c r="F59" t="s">
        <v>57</v>
      </c>
      <c r="G59">
        <v>98</v>
      </c>
      <c r="H59">
        <v>75</v>
      </c>
      <c r="I59" t="s">
        <v>28</v>
      </c>
    </row>
    <row r="60" spans="1:9">
      <c r="A60" t="s">
        <v>175</v>
      </c>
      <c r="B60" t="s">
        <v>176</v>
      </c>
      <c r="C60" t="s">
        <v>51</v>
      </c>
      <c r="D60" t="s">
        <v>62</v>
      </c>
      <c r="E60" t="s">
        <v>21</v>
      </c>
      <c r="F60" t="s">
        <v>67</v>
      </c>
      <c r="G60">
        <v>93</v>
      </c>
      <c r="H60">
        <v>13</v>
      </c>
      <c r="I60" t="s">
        <v>28</v>
      </c>
    </row>
    <row r="61" spans="1:9">
      <c r="A61" t="s">
        <v>177</v>
      </c>
      <c r="B61" t="s">
        <v>178</v>
      </c>
      <c r="C61" t="s">
        <v>11</v>
      </c>
      <c r="D61" t="s">
        <v>32</v>
      </c>
      <c r="E61" t="s">
        <v>18</v>
      </c>
      <c r="F61" t="s">
        <v>64</v>
      </c>
      <c r="G61">
        <v>79</v>
      </c>
      <c r="H61">
        <v>64</v>
      </c>
      <c r="I61" t="s">
        <v>28</v>
      </c>
    </row>
    <row r="62" spans="1:9">
      <c r="A62" t="s">
        <v>179</v>
      </c>
      <c r="B62" t="s">
        <v>180</v>
      </c>
      <c r="C62" t="s">
        <v>61</v>
      </c>
      <c r="D62" t="s">
        <v>81</v>
      </c>
      <c r="E62" t="s">
        <v>75</v>
      </c>
      <c r="F62" t="s">
        <v>46</v>
      </c>
      <c r="G62">
        <v>47</v>
      </c>
      <c r="H62">
        <v>121</v>
      </c>
      <c r="I62" t="s">
        <v>15</v>
      </c>
    </row>
    <row r="63" spans="1:9">
      <c r="A63" t="s">
        <v>181</v>
      </c>
      <c r="B63" t="s">
        <v>182</v>
      </c>
      <c r="C63" t="s">
        <v>12</v>
      </c>
      <c r="D63" t="s">
        <v>55</v>
      </c>
      <c r="E63" t="s">
        <v>73</v>
      </c>
      <c r="F63" t="s">
        <v>31</v>
      </c>
      <c r="G63">
        <v>99</v>
      </c>
      <c r="H63">
        <v>101</v>
      </c>
      <c r="I63" t="s">
        <v>15</v>
      </c>
    </row>
    <row r="64" spans="1:9">
      <c r="A64" t="s">
        <v>183</v>
      </c>
      <c r="B64" t="s">
        <v>184</v>
      </c>
      <c r="C64" t="s">
        <v>19</v>
      </c>
      <c r="D64" t="s">
        <v>50</v>
      </c>
      <c r="E64" t="s">
        <v>63</v>
      </c>
      <c r="F64" t="s">
        <v>24</v>
      </c>
      <c r="G64">
        <v>128</v>
      </c>
      <c r="H64">
        <v>60</v>
      </c>
      <c r="I64" t="s">
        <v>28</v>
      </c>
    </row>
    <row r="65" spans="1:9">
      <c r="A65" t="s">
        <v>185</v>
      </c>
      <c r="B65" t="s">
        <v>186</v>
      </c>
      <c r="C65" t="s">
        <v>14</v>
      </c>
      <c r="D65" t="s">
        <v>57</v>
      </c>
      <c r="E65" t="s">
        <v>49</v>
      </c>
      <c r="F65" t="s">
        <v>40</v>
      </c>
      <c r="G65">
        <v>94</v>
      </c>
      <c r="H65">
        <v>36</v>
      </c>
      <c r="I65" t="s">
        <v>28</v>
      </c>
    </row>
    <row r="66" spans="1:9">
      <c r="A66" t="s">
        <v>187</v>
      </c>
      <c r="B66" t="s">
        <v>188</v>
      </c>
      <c r="C66" t="s">
        <v>20</v>
      </c>
      <c r="D66" t="s">
        <v>37</v>
      </c>
      <c r="E66" t="s">
        <v>68</v>
      </c>
      <c r="F66" t="s">
        <v>51</v>
      </c>
      <c r="G66">
        <v>38</v>
      </c>
      <c r="H66">
        <v>119</v>
      </c>
      <c r="I66" t="s">
        <v>15</v>
      </c>
    </row>
    <row r="67" spans="1:9">
      <c r="A67" t="s">
        <v>189</v>
      </c>
      <c r="B67" t="s">
        <v>190</v>
      </c>
      <c r="C67" t="s">
        <v>52</v>
      </c>
      <c r="D67" t="s">
        <v>70</v>
      </c>
      <c r="E67" t="s">
        <v>18</v>
      </c>
      <c r="F67" t="s">
        <v>58</v>
      </c>
      <c r="G67">
        <v>67</v>
      </c>
      <c r="H67">
        <v>123</v>
      </c>
      <c r="I67" t="s">
        <v>15</v>
      </c>
    </row>
    <row r="68" spans="1:9">
      <c r="A68" t="s">
        <v>191</v>
      </c>
      <c r="B68" t="s">
        <v>192</v>
      </c>
      <c r="C68" t="s">
        <v>64</v>
      </c>
      <c r="D68" t="s">
        <v>39</v>
      </c>
      <c r="E68" t="s">
        <v>13</v>
      </c>
      <c r="F68" t="s">
        <v>69</v>
      </c>
      <c r="G68">
        <v>84</v>
      </c>
      <c r="H68">
        <v>15</v>
      </c>
      <c r="I68" t="s">
        <v>28</v>
      </c>
    </row>
    <row r="69" spans="1:9">
      <c r="A69" t="s">
        <v>193</v>
      </c>
      <c r="B69" t="s">
        <v>194</v>
      </c>
      <c r="C69" t="s">
        <v>21</v>
      </c>
      <c r="D69" t="s">
        <v>33</v>
      </c>
      <c r="E69" t="s">
        <v>11</v>
      </c>
      <c r="F69" t="s">
        <v>45</v>
      </c>
      <c r="G69">
        <v>151</v>
      </c>
      <c r="H69">
        <v>47</v>
      </c>
      <c r="I69" t="s">
        <v>28</v>
      </c>
    </row>
    <row r="70" spans="1:9">
      <c r="A70" t="s">
        <v>195</v>
      </c>
      <c r="B70" t="s">
        <v>196</v>
      </c>
      <c r="C70" t="s">
        <v>67</v>
      </c>
      <c r="D70" t="s">
        <v>44</v>
      </c>
      <c r="E70" t="s">
        <v>27</v>
      </c>
      <c r="F70" t="s">
        <v>80</v>
      </c>
      <c r="G70">
        <v>146</v>
      </c>
      <c r="H70">
        <v>50</v>
      </c>
      <c r="I70" t="s">
        <v>28</v>
      </c>
    </row>
    <row r="71" spans="1:9">
      <c r="A71" t="s">
        <v>197</v>
      </c>
      <c r="B71" t="s">
        <v>198</v>
      </c>
      <c r="C71" t="s">
        <v>34</v>
      </c>
      <c r="D71" t="s">
        <v>43</v>
      </c>
      <c r="E71" t="s">
        <v>62</v>
      </c>
      <c r="F71" t="s">
        <v>79</v>
      </c>
      <c r="G71">
        <v>91</v>
      </c>
      <c r="H71">
        <v>56</v>
      </c>
      <c r="I71" t="s">
        <v>28</v>
      </c>
    </row>
    <row r="72" spans="1:9">
      <c r="A72" t="s">
        <v>199</v>
      </c>
      <c r="B72" t="s">
        <v>200</v>
      </c>
      <c r="C72" t="s">
        <v>82</v>
      </c>
      <c r="D72" t="s">
        <v>32</v>
      </c>
      <c r="E72" t="s">
        <v>74</v>
      </c>
      <c r="F72" t="s">
        <v>25</v>
      </c>
      <c r="G72">
        <v>97</v>
      </c>
      <c r="H72">
        <v>85</v>
      </c>
      <c r="I72" t="s">
        <v>28</v>
      </c>
    </row>
    <row r="73" spans="1:9">
      <c r="A73" t="s">
        <v>201</v>
      </c>
      <c r="B73" t="s">
        <v>202</v>
      </c>
      <c r="C73" t="s">
        <v>56</v>
      </c>
      <c r="D73" t="s">
        <v>26</v>
      </c>
      <c r="E73" t="s">
        <v>38</v>
      </c>
      <c r="F73" t="s">
        <v>76</v>
      </c>
      <c r="G73">
        <v>82</v>
      </c>
      <c r="H73">
        <v>33</v>
      </c>
      <c r="I73" t="s">
        <v>28</v>
      </c>
    </row>
    <row r="74" spans="1:9">
      <c r="A74" t="s">
        <v>203</v>
      </c>
      <c r="B74" t="s">
        <v>204</v>
      </c>
      <c r="C74" t="s">
        <v>12</v>
      </c>
      <c r="D74" t="s">
        <v>49</v>
      </c>
      <c r="E74" t="s">
        <v>81</v>
      </c>
      <c r="F74" t="s">
        <v>20</v>
      </c>
      <c r="G74">
        <v>81</v>
      </c>
      <c r="H74">
        <v>154</v>
      </c>
      <c r="I74" t="s">
        <v>15</v>
      </c>
    </row>
    <row r="75" spans="1:9">
      <c r="A75" t="s">
        <v>205</v>
      </c>
      <c r="B75" t="s">
        <v>206</v>
      </c>
      <c r="C75" t="s">
        <v>55</v>
      </c>
      <c r="D75" t="s">
        <v>45</v>
      </c>
      <c r="E75" t="s">
        <v>13</v>
      </c>
      <c r="F75" t="s">
        <v>75</v>
      </c>
      <c r="G75">
        <v>74</v>
      </c>
      <c r="H75">
        <v>87</v>
      </c>
      <c r="I75" t="s">
        <v>15</v>
      </c>
    </row>
    <row r="76" spans="1:9">
      <c r="A76" t="s">
        <v>207</v>
      </c>
      <c r="B76" t="s">
        <v>208</v>
      </c>
      <c r="C76" t="s">
        <v>80</v>
      </c>
      <c r="D76" t="s">
        <v>73</v>
      </c>
      <c r="E76" t="s">
        <v>52</v>
      </c>
      <c r="F76" t="s">
        <v>24</v>
      </c>
      <c r="G76">
        <v>140</v>
      </c>
      <c r="H76">
        <v>86</v>
      </c>
      <c r="I76" t="s">
        <v>28</v>
      </c>
    </row>
    <row r="77" spans="1:9">
      <c r="A77" t="s">
        <v>209</v>
      </c>
      <c r="B77" t="s">
        <v>210</v>
      </c>
      <c r="C77" t="s">
        <v>34</v>
      </c>
      <c r="D77" t="s">
        <v>46</v>
      </c>
      <c r="E77" t="s">
        <v>18</v>
      </c>
      <c r="F77" t="s">
        <v>67</v>
      </c>
      <c r="G77">
        <v>124</v>
      </c>
      <c r="H77">
        <v>64</v>
      </c>
      <c r="I77" t="s">
        <v>28</v>
      </c>
    </row>
    <row r="78" spans="1:9">
      <c r="A78" t="s">
        <v>211</v>
      </c>
      <c r="B78" t="s">
        <v>212</v>
      </c>
      <c r="C78" t="s">
        <v>68</v>
      </c>
      <c r="D78" t="s">
        <v>19</v>
      </c>
      <c r="E78" t="s">
        <v>44</v>
      </c>
      <c r="F78" t="s">
        <v>64</v>
      </c>
      <c r="G78">
        <v>122</v>
      </c>
      <c r="H78">
        <v>106</v>
      </c>
      <c r="I78" t="s">
        <v>28</v>
      </c>
    </row>
    <row r="79" spans="1:9">
      <c r="A79" t="s">
        <v>213</v>
      </c>
      <c r="B79" t="s">
        <v>214</v>
      </c>
      <c r="C79" t="s">
        <v>50</v>
      </c>
      <c r="D79" t="s">
        <v>21</v>
      </c>
      <c r="E79" t="s">
        <v>32</v>
      </c>
      <c r="F79" t="s">
        <v>57</v>
      </c>
      <c r="G79">
        <v>86</v>
      </c>
      <c r="H79">
        <v>53</v>
      </c>
      <c r="I79" t="s">
        <v>28</v>
      </c>
    </row>
    <row r="80" spans="1:9">
      <c r="A80" t="s">
        <v>215</v>
      </c>
      <c r="B80" t="s">
        <v>216</v>
      </c>
      <c r="C80" t="s">
        <v>56</v>
      </c>
      <c r="D80" t="s">
        <v>31</v>
      </c>
      <c r="E80" t="s">
        <v>70</v>
      </c>
      <c r="F80" t="s">
        <v>39</v>
      </c>
      <c r="G80">
        <v>78</v>
      </c>
      <c r="H80">
        <v>61</v>
      </c>
      <c r="I80" t="s">
        <v>28</v>
      </c>
    </row>
    <row r="81" spans="1:9">
      <c r="A81" t="s">
        <v>217</v>
      </c>
      <c r="B81" t="s">
        <v>218</v>
      </c>
      <c r="C81" t="s">
        <v>58</v>
      </c>
      <c r="D81" t="s">
        <v>26</v>
      </c>
      <c r="E81" t="s">
        <v>82</v>
      </c>
      <c r="F81" t="s">
        <v>61</v>
      </c>
      <c r="G81">
        <v>41</v>
      </c>
      <c r="H81">
        <v>61</v>
      </c>
      <c r="I81" t="s">
        <v>15</v>
      </c>
    </row>
    <row r="82" spans="1:9">
      <c r="A82" t="s">
        <v>219</v>
      </c>
      <c r="B82" t="s">
        <v>220</v>
      </c>
      <c r="C82" t="s">
        <v>76</v>
      </c>
      <c r="D82" t="s">
        <v>69</v>
      </c>
      <c r="E82" t="s">
        <v>11</v>
      </c>
      <c r="F82" t="s">
        <v>79</v>
      </c>
      <c r="G82">
        <v>32</v>
      </c>
      <c r="H82">
        <v>90</v>
      </c>
      <c r="I82" t="s">
        <v>15</v>
      </c>
    </row>
    <row r="83" spans="1:9">
      <c r="A83" t="s">
        <v>221</v>
      </c>
      <c r="B83" t="s">
        <v>222</v>
      </c>
      <c r="C83" t="s">
        <v>63</v>
      </c>
      <c r="D83" t="s">
        <v>43</v>
      </c>
      <c r="E83" t="s">
        <v>33</v>
      </c>
      <c r="F83" t="s">
        <v>37</v>
      </c>
      <c r="G83">
        <v>57</v>
      </c>
      <c r="H83">
        <v>110</v>
      </c>
      <c r="I83" t="s">
        <v>15</v>
      </c>
    </row>
    <row r="84" spans="1:9">
      <c r="A84" t="s">
        <v>223</v>
      </c>
      <c r="B84" t="s">
        <v>224</v>
      </c>
      <c r="C84" t="s">
        <v>74</v>
      </c>
      <c r="D84" t="s">
        <v>40</v>
      </c>
      <c r="E84" t="s">
        <v>27</v>
      </c>
      <c r="F84" t="s">
        <v>51</v>
      </c>
      <c r="G84">
        <v>49</v>
      </c>
      <c r="H84">
        <v>106</v>
      </c>
      <c r="I84" t="s">
        <v>15</v>
      </c>
    </row>
    <row r="85" spans="1:9">
      <c r="A85" t="s">
        <v>225</v>
      </c>
      <c r="B85" t="s">
        <v>226</v>
      </c>
      <c r="C85" t="s">
        <v>62</v>
      </c>
      <c r="D85" t="s">
        <v>14</v>
      </c>
      <c r="E85" t="s">
        <v>25</v>
      </c>
      <c r="F85" t="s">
        <v>38</v>
      </c>
      <c r="G85">
        <v>168</v>
      </c>
      <c r="H85">
        <v>89</v>
      </c>
      <c r="I85" t="s">
        <v>28</v>
      </c>
    </row>
    <row r="86" spans="1:9">
      <c r="A86" t="s">
        <v>227</v>
      </c>
      <c r="B86" t="s">
        <v>228</v>
      </c>
      <c r="C86" t="s">
        <v>73</v>
      </c>
      <c r="D86" t="s">
        <v>46</v>
      </c>
      <c r="E86" t="s">
        <v>64</v>
      </c>
      <c r="F86" t="s">
        <v>12</v>
      </c>
      <c r="G86">
        <v>164</v>
      </c>
      <c r="H86">
        <v>115</v>
      </c>
      <c r="I86" t="s">
        <v>28</v>
      </c>
    </row>
    <row r="87" spans="1:9">
      <c r="A87" t="s">
        <v>229</v>
      </c>
      <c r="B87" t="s">
        <v>230</v>
      </c>
      <c r="C87" t="s">
        <v>55</v>
      </c>
      <c r="D87" t="s">
        <v>82</v>
      </c>
      <c r="E87" t="s">
        <v>20</v>
      </c>
      <c r="F87" t="s">
        <v>81</v>
      </c>
      <c r="G87">
        <v>149</v>
      </c>
      <c r="H87">
        <v>100</v>
      </c>
      <c r="I87" t="s">
        <v>28</v>
      </c>
    </row>
    <row r="88" spans="1:9">
      <c r="A88" t="s">
        <v>231</v>
      </c>
      <c r="B88" t="s">
        <v>232</v>
      </c>
      <c r="C88" t="s">
        <v>14</v>
      </c>
      <c r="D88" t="s">
        <v>51</v>
      </c>
      <c r="E88" t="s">
        <v>44</v>
      </c>
      <c r="F88" t="s">
        <v>68</v>
      </c>
      <c r="G88">
        <v>93</v>
      </c>
      <c r="H88">
        <v>50</v>
      </c>
      <c r="I88" t="s">
        <v>28</v>
      </c>
    </row>
    <row r="89" spans="1:9">
      <c r="A89" t="s">
        <v>233</v>
      </c>
      <c r="B89" t="s">
        <v>234</v>
      </c>
      <c r="C89" t="s">
        <v>58</v>
      </c>
      <c r="D89" t="s">
        <v>45</v>
      </c>
      <c r="E89" t="s">
        <v>31</v>
      </c>
      <c r="F89" t="s">
        <v>56</v>
      </c>
      <c r="G89">
        <v>159</v>
      </c>
      <c r="H89">
        <v>74</v>
      </c>
      <c r="I89" t="s">
        <v>28</v>
      </c>
    </row>
    <row r="90" spans="1:9">
      <c r="A90" t="s">
        <v>235</v>
      </c>
      <c r="B90" t="s">
        <v>236</v>
      </c>
      <c r="C90" t="s">
        <v>73</v>
      </c>
      <c r="D90" t="s">
        <v>46</v>
      </c>
      <c r="E90" t="s">
        <v>55</v>
      </c>
      <c r="F90" t="s">
        <v>82</v>
      </c>
      <c r="G90">
        <v>127</v>
      </c>
      <c r="H90">
        <v>105</v>
      </c>
      <c r="I90" t="s">
        <v>28</v>
      </c>
    </row>
    <row r="91" spans="1:9">
      <c r="A91" t="s">
        <v>237</v>
      </c>
      <c r="B91" t="s">
        <v>238</v>
      </c>
      <c r="C91" t="s">
        <v>14</v>
      </c>
      <c r="D91" t="s">
        <v>51</v>
      </c>
      <c r="E91" t="s">
        <v>58</v>
      </c>
      <c r="F91" t="s">
        <v>45</v>
      </c>
      <c r="G91">
        <v>90</v>
      </c>
      <c r="H91">
        <v>35</v>
      </c>
      <c r="I91" t="s">
        <v>28</v>
      </c>
    </row>
    <row r="92" spans="1:9">
      <c r="A92" t="s">
        <v>239</v>
      </c>
      <c r="B92" t="s">
        <v>240</v>
      </c>
      <c r="C92" t="s">
        <v>73</v>
      </c>
      <c r="D92" t="s">
        <v>46</v>
      </c>
      <c r="E92" t="s">
        <v>14</v>
      </c>
      <c r="F92" t="s">
        <v>51</v>
      </c>
      <c r="G92">
        <v>112</v>
      </c>
      <c r="H92">
        <v>123</v>
      </c>
      <c r="I92" t="s">
        <v>15</v>
      </c>
    </row>
    <row r="93" spans="1:9">
      <c r="A93" t="s">
        <v>241</v>
      </c>
      <c r="B93" t="s">
        <v>242</v>
      </c>
      <c r="C93" t="s">
        <v>73</v>
      </c>
      <c r="D93" t="s">
        <v>46</v>
      </c>
      <c r="E93" t="s">
        <v>39</v>
      </c>
      <c r="F93" t="s">
        <v>34</v>
      </c>
      <c r="G93">
        <v>147</v>
      </c>
      <c r="H93">
        <v>90</v>
      </c>
      <c r="I93" t="s">
        <v>28</v>
      </c>
    </row>
    <row r="94" spans="1:9">
      <c r="A94" t="s">
        <v>243</v>
      </c>
      <c r="B94" t="s">
        <v>244</v>
      </c>
      <c r="C94" t="s">
        <v>64</v>
      </c>
      <c r="D94" t="s">
        <v>12</v>
      </c>
      <c r="E94" t="s">
        <v>33</v>
      </c>
      <c r="F94" t="s">
        <v>37</v>
      </c>
      <c r="G94">
        <v>112</v>
      </c>
      <c r="H94">
        <v>109</v>
      </c>
      <c r="I94" t="s">
        <v>28</v>
      </c>
    </row>
    <row r="95" spans="1:9">
      <c r="A95" t="s">
        <v>245</v>
      </c>
      <c r="B95" t="s">
        <v>246</v>
      </c>
      <c r="C95" t="s">
        <v>62</v>
      </c>
      <c r="D95" t="s">
        <v>19</v>
      </c>
      <c r="E95" t="s">
        <v>55</v>
      </c>
      <c r="F95" t="s">
        <v>82</v>
      </c>
      <c r="G95">
        <v>67</v>
      </c>
      <c r="H95">
        <v>82</v>
      </c>
      <c r="I95" t="s">
        <v>15</v>
      </c>
    </row>
    <row r="96" spans="1:9">
      <c r="A96" t="s">
        <v>247</v>
      </c>
      <c r="B96" t="s">
        <v>248</v>
      </c>
      <c r="C96" t="s">
        <v>20</v>
      </c>
      <c r="D96" t="s">
        <v>81</v>
      </c>
      <c r="E96" t="s">
        <v>69</v>
      </c>
      <c r="F96" t="s">
        <v>75</v>
      </c>
      <c r="G96">
        <v>145</v>
      </c>
      <c r="H96">
        <v>83</v>
      </c>
      <c r="I96" t="s">
        <v>28</v>
      </c>
    </row>
    <row r="97" spans="1:9">
      <c r="A97" t="s">
        <v>249</v>
      </c>
      <c r="B97" t="s">
        <v>250</v>
      </c>
      <c r="C97" t="s">
        <v>14</v>
      </c>
      <c r="D97" t="s">
        <v>51</v>
      </c>
      <c r="E97" t="s">
        <v>61</v>
      </c>
      <c r="F97" t="s">
        <v>70</v>
      </c>
      <c r="G97">
        <v>142</v>
      </c>
      <c r="H97">
        <v>47</v>
      </c>
      <c r="I97" t="s">
        <v>28</v>
      </c>
    </row>
    <row r="98" spans="1:9">
      <c r="A98" t="s">
        <v>251</v>
      </c>
      <c r="B98" t="s">
        <v>252</v>
      </c>
      <c r="C98" t="s">
        <v>44</v>
      </c>
      <c r="D98" t="s">
        <v>68</v>
      </c>
      <c r="E98" t="s">
        <v>50</v>
      </c>
      <c r="F98" t="s">
        <v>67</v>
      </c>
      <c r="G98">
        <v>151</v>
      </c>
      <c r="H98">
        <v>49</v>
      </c>
      <c r="I98" t="s">
        <v>28</v>
      </c>
    </row>
    <row r="99" spans="1:9">
      <c r="A99" t="s">
        <v>253</v>
      </c>
      <c r="B99" t="s">
        <v>254</v>
      </c>
      <c r="C99" t="s">
        <v>58</v>
      </c>
      <c r="D99" t="s">
        <v>45</v>
      </c>
      <c r="E99" t="s">
        <v>24</v>
      </c>
      <c r="F99" t="s">
        <v>43</v>
      </c>
      <c r="G99">
        <v>145</v>
      </c>
      <c r="H99">
        <v>65</v>
      </c>
      <c r="I99" t="s">
        <v>28</v>
      </c>
    </row>
    <row r="100" spans="1:9">
      <c r="A100" t="s">
        <v>255</v>
      </c>
      <c r="B100" t="s">
        <v>256</v>
      </c>
      <c r="C100" t="s">
        <v>31</v>
      </c>
      <c r="D100" t="s">
        <v>56</v>
      </c>
      <c r="E100" t="s">
        <v>21</v>
      </c>
      <c r="F100" t="s">
        <v>80</v>
      </c>
      <c r="G100">
        <v>129</v>
      </c>
      <c r="H100">
        <v>95</v>
      </c>
      <c r="I100" t="s">
        <v>28</v>
      </c>
    </row>
  </sheetData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1"/>
  <sheetViews>
    <sheetView tabSelected="1" workbookViewId="0">
      <selection activeCell="E2" sqref="E2"/>
    </sheetView>
  </sheetViews>
  <sheetFormatPr defaultRowHeight="14.45"/>
  <cols>
    <col min="1" max="1" width="13.140625" customWidth="1"/>
    <col min="2" max="2" width="13.5703125" customWidth="1"/>
    <col min="3" max="3" width="14.28515625" customWidth="1"/>
    <col min="4" max="4" width="12.85546875" customWidth="1"/>
    <col min="5" max="5" width="18.42578125" customWidth="1"/>
    <col min="6" max="6" width="15.7109375" customWidth="1"/>
    <col min="7" max="7" width="16.140625" customWidth="1"/>
    <col min="8" max="8" width="11.5703125" customWidth="1"/>
  </cols>
  <sheetData>
    <row r="1" spans="1:13">
      <c r="A1" t="s">
        <v>1</v>
      </c>
      <c r="B1" t="s">
        <v>6</v>
      </c>
      <c r="C1" t="s">
        <v>7</v>
      </c>
      <c r="D1" t="s">
        <v>257</v>
      </c>
      <c r="E1" t="s">
        <v>258</v>
      </c>
      <c r="F1" t="s">
        <v>259</v>
      </c>
      <c r="G1" t="s">
        <v>260</v>
      </c>
      <c r="I1" s="1"/>
      <c r="J1" s="1" t="s">
        <v>261</v>
      </c>
      <c r="K1" s="1" t="s">
        <v>262</v>
      </c>
      <c r="L1" s="1" t="s">
        <v>263</v>
      </c>
      <c r="M1" s="1" t="s">
        <v>264</v>
      </c>
    </row>
    <row r="2" spans="1:13">
      <c r="A2" t="s">
        <v>10</v>
      </c>
      <c r="B2">
        <v>51</v>
      </c>
      <c r="C2">
        <v>128</v>
      </c>
      <c r="D2">
        <f>B2+C2</f>
        <v>179</v>
      </c>
      <c r="E2">
        <f>IF(B2 &gt; C2, B2/C2, C2/B2)</f>
        <v>2.5098039215686274</v>
      </c>
      <c r="F2">
        <f>ROUND((B2/D2)*100,2)</f>
        <v>28.49</v>
      </c>
      <c r="G2">
        <f>ROUND((C2/D2)*100,2)</f>
        <v>71.510000000000005</v>
      </c>
      <c r="I2" s="1" t="s">
        <v>265</v>
      </c>
      <c r="J2" s="1">
        <f>AVERAGE(B2:B100)</f>
        <v>91.444444444444443</v>
      </c>
      <c r="K2" s="1">
        <f>AVERAGE(C2:C100)</f>
        <v>83.555555555555557</v>
      </c>
      <c r="L2" s="1">
        <f>AVERAGE(B2:C100)</f>
        <v>87.5</v>
      </c>
      <c r="M2" s="1">
        <f>AVERAGE(D2:D100)</f>
        <v>175</v>
      </c>
    </row>
    <row r="3" spans="1:13">
      <c r="A3" t="s">
        <v>17</v>
      </c>
      <c r="B3">
        <v>97</v>
      </c>
      <c r="C3">
        <v>98</v>
      </c>
      <c r="D3">
        <f t="shared" ref="D3:D66" si="0">B3+C3</f>
        <v>195</v>
      </c>
      <c r="E3">
        <f t="shared" ref="E3:E66" si="1">IF(B3 &gt; C3, B3/C3, C3/B3)</f>
        <v>1.0103092783505154</v>
      </c>
      <c r="F3">
        <f t="shared" ref="F3:F66" si="2">ROUND((B3/D3)*100,2)</f>
        <v>49.74</v>
      </c>
      <c r="G3">
        <f t="shared" ref="G3:G66" si="3">ROUND((C3/D3)*100,2)</f>
        <v>50.26</v>
      </c>
      <c r="I3" s="1" t="s">
        <v>266</v>
      </c>
      <c r="J3" s="1">
        <f>STDEV(B2:B100)</f>
        <v>35.476414189131653</v>
      </c>
      <c r="K3" s="1">
        <f>STDEV(C2:C100)</f>
        <v>36.338606619761308</v>
      </c>
      <c r="L3" s="1">
        <f>STDEV(B2:C100)</f>
        <v>36.036466302251384</v>
      </c>
      <c r="M3" s="1">
        <f>STDEV(D2:D100)</f>
        <v>45.418237818420607</v>
      </c>
    </row>
    <row r="4" spans="1:13">
      <c r="A4" t="s">
        <v>23</v>
      </c>
      <c r="B4">
        <v>59</v>
      </c>
      <c r="C4">
        <v>24</v>
      </c>
      <c r="D4">
        <f t="shared" si="0"/>
        <v>83</v>
      </c>
      <c r="E4">
        <f t="shared" si="1"/>
        <v>2.4583333333333335</v>
      </c>
      <c r="F4">
        <f t="shared" si="2"/>
        <v>71.08</v>
      </c>
      <c r="G4">
        <f t="shared" si="3"/>
        <v>28.92</v>
      </c>
      <c r="I4" s="1" t="s">
        <v>267</v>
      </c>
      <c r="J4" s="1">
        <f>MIN(B2:B100)</f>
        <v>21</v>
      </c>
      <c r="K4" s="1">
        <f>MIN(C2:C100)</f>
        <v>10</v>
      </c>
      <c r="L4" s="1">
        <f>MIN(B2:C100)</f>
        <v>10</v>
      </c>
      <c r="M4" s="1">
        <f>MIN(D2:D100)</f>
        <v>83</v>
      </c>
    </row>
    <row r="5" spans="1:13">
      <c r="A5" t="s">
        <v>30</v>
      </c>
      <c r="B5">
        <v>124</v>
      </c>
      <c r="C5">
        <v>92</v>
      </c>
      <c r="D5">
        <f t="shared" si="0"/>
        <v>216</v>
      </c>
      <c r="E5">
        <f t="shared" si="1"/>
        <v>1.3478260869565217</v>
      </c>
      <c r="F5">
        <f t="shared" si="2"/>
        <v>57.41</v>
      </c>
      <c r="G5">
        <f t="shared" si="3"/>
        <v>42.59</v>
      </c>
      <c r="I5" s="1" t="s">
        <v>268</v>
      </c>
      <c r="J5" s="1">
        <f>QUARTILE(B2:B100,1 )</f>
        <v>66.5</v>
      </c>
      <c r="K5" s="1">
        <f>QUARTILE(C2:C100,1 )</f>
        <v>56</v>
      </c>
      <c r="L5" s="1">
        <f>QUARTILE(B2:C100,1 )</f>
        <v>61</v>
      </c>
      <c r="M5" s="1">
        <f>QUARTILE(D2:D100,1 )</f>
        <v>143</v>
      </c>
    </row>
    <row r="6" spans="1:13">
      <c r="A6" t="s">
        <v>36</v>
      </c>
      <c r="B6">
        <v>70</v>
      </c>
      <c r="C6">
        <v>14</v>
      </c>
      <c r="D6">
        <f t="shared" si="0"/>
        <v>84</v>
      </c>
      <c r="E6">
        <f t="shared" si="1"/>
        <v>5</v>
      </c>
      <c r="F6">
        <f t="shared" si="2"/>
        <v>83.33</v>
      </c>
      <c r="G6">
        <f t="shared" si="3"/>
        <v>16.670000000000002</v>
      </c>
      <c r="I6" s="1" t="s">
        <v>269</v>
      </c>
      <c r="J6" s="1">
        <f>MEDIAN(B2:B100)</f>
        <v>93</v>
      </c>
      <c r="K6" s="1">
        <f>MEDIAN(C2:C100)</f>
        <v>86</v>
      </c>
      <c r="L6" s="1">
        <f>MEDIAN(B2:C100)</f>
        <v>89.5</v>
      </c>
      <c r="M6" s="1">
        <f>MEDIAN(D2:D100)</f>
        <v>179</v>
      </c>
    </row>
    <row r="7" spans="1:13">
      <c r="A7" t="s">
        <v>42</v>
      </c>
      <c r="B7">
        <v>75</v>
      </c>
      <c r="C7">
        <v>121</v>
      </c>
      <c r="D7">
        <f t="shared" si="0"/>
        <v>196</v>
      </c>
      <c r="E7">
        <f t="shared" si="1"/>
        <v>1.6133333333333333</v>
      </c>
      <c r="F7">
        <f t="shared" si="2"/>
        <v>38.270000000000003</v>
      </c>
      <c r="G7">
        <f t="shared" si="3"/>
        <v>61.73</v>
      </c>
      <c r="I7" s="1" t="s">
        <v>270</v>
      </c>
      <c r="J7" s="1">
        <f>QUARTILE(B2:B100, 3)</f>
        <v>118.5</v>
      </c>
      <c r="K7" s="1">
        <f>QUARTILE(C2:C100, 3)</f>
        <v>111</v>
      </c>
      <c r="L7" s="1">
        <f>QUARTILE(B2:C100, 3)</f>
        <v>114.5</v>
      </c>
      <c r="M7" s="1">
        <f>QUARTILE(D2:D100, 3)</f>
        <v>203.5</v>
      </c>
    </row>
    <row r="8" spans="1:13">
      <c r="A8" t="s">
        <v>48</v>
      </c>
      <c r="B8">
        <v>78</v>
      </c>
      <c r="C8">
        <v>102</v>
      </c>
      <c r="D8">
        <f t="shared" si="0"/>
        <v>180</v>
      </c>
      <c r="E8">
        <f t="shared" si="1"/>
        <v>1.3076923076923077</v>
      </c>
      <c r="F8">
        <f t="shared" si="2"/>
        <v>43.33</v>
      </c>
      <c r="G8">
        <f t="shared" si="3"/>
        <v>56.67</v>
      </c>
      <c r="I8" s="1" t="s">
        <v>271</v>
      </c>
      <c r="J8" s="1">
        <f>MAX(B2:B100)</f>
        <v>168</v>
      </c>
      <c r="K8" s="1">
        <f>MAX(C2:C100)</f>
        <v>163</v>
      </c>
      <c r="L8" s="1">
        <f>MAX(B2:C100)</f>
        <v>168</v>
      </c>
      <c r="M8" s="1">
        <f>MAX(D2:D100)</f>
        <v>279</v>
      </c>
    </row>
    <row r="9" spans="1:13">
      <c r="A9" t="s">
        <v>54</v>
      </c>
      <c r="B9">
        <v>102</v>
      </c>
      <c r="C9">
        <v>90</v>
      </c>
      <c r="D9">
        <f t="shared" si="0"/>
        <v>192</v>
      </c>
      <c r="E9">
        <f t="shared" si="1"/>
        <v>1.1333333333333333</v>
      </c>
      <c r="F9">
        <f t="shared" si="2"/>
        <v>53.13</v>
      </c>
      <c r="G9">
        <f t="shared" si="3"/>
        <v>46.88</v>
      </c>
    </row>
    <row r="10" spans="1:13">
      <c r="A10" t="s">
        <v>60</v>
      </c>
      <c r="B10">
        <v>112</v>
      </c>
      <c r="C10">
        <v>101</v>
      </c>
      <c r="D10">
        <f t="shared" si="0"/>
        <v>213</v>
      </c>
      <c r="E10">
        <f t="shared" si="1"/>
        <v>1.108910891089109</v>
      </c>
      <c r="F10">
        <f t="shared" si="2"/>
        <v>52.58</v>
      </c>
      <c r="G10">
        <f t="shared" si="3"/>
        <v>47.42</v>
      </c>
      <c r="I10" s="1" t="s">
        <v>272</v>
      </c>
    </row>
    <row r="11" spans="1:13">
      <c r="A11" t="s">
        <v>66</v>
      </c>
      <c r="B11">
        <v>118</v>
      </c>
      <c r="C11">
        <v>20</v>
      </c>
      <c r="D11">
        <f t="shared" si="0"/>
        <v>138</v>
      </c>
      <c r="E11">
        <f t="shared" si="1"/>
        <v>5.9</v>
      </c>
      <c r="F11">
        <f t="shared" si="2"/>
        <v>85.51</v>
      </c>
      <c r="G11">
        <f t="shared" si="3"/>
        <v>14.49</v>
      </c>
    </row>
    <row r="12" spans="1:13">
      <c r="A12" t="s">
        <v>72</v>
      </c>
      <c r="B12">
        <v>103</v>
      </c>
      <c r="C12">
        <v>99</v>
      </c>
      <c r="D12">
        <f t="shared" si="0"/>
        <v>202</v>
      </c>
      <c r="E12">
        <f t="shared" si="1"/>
        <v>1.0404040404040404</v>
      </c>
      <c r="F12">
        <f t="shared" si="2"/>
        <v>50.99</v>
      </c>
      <c r="G12">
        <f t="shared" si="3"/>
        <v>49.01</v>
      </c>
      <c r="I12" s="1"/>
      <c r="J12" s="1" t="s">
        <v>261</v>
      </c>
      <c r="K12" s="1" t="s">
        <v>262</v>
      </c>
      <c r="L12" s="1" t="s">
        <v>263</v>
      </c>
      <c r="M12" s="1" t="s">
        <v>264</v>
      </c>
    </row>
    <row r="13" spans="1:13">
      <c r="A13" t="s">
        <v>78</v>
      </c>
      <c r="B13">
        <v>39</v>
      </c>
      <c r="C13">
        <v>136</v>
      </c>
      <c r="D13">
        <f t="shared" si="0"/>
        <v>175</v>
      </c>
      <c r="E13">
        <f t="shared" si="1"/>
        <v>3.4871794871794872</v>
      </c>
      <c r="F13">
        <f t="shared" si="2"/>
        <v>22.29</v>
      </c>
      <c r="G13">
        <f t="shared" si="3"/>
        <v>77.709999999999994</v>
      </c>
      <c r="I13" s="1" t="s">
        <v>265</v>
      </c>
      <c r="J13" s="1">
        <f>AVERAGE(B2:B85)</f>
        <v>84.773809523809518</v>
      </c>
      <c r="K13" s="1">
        <f>AVERAGE(C2:C85)</f>
        <v>83.928571428571431</v>
      </c>
      <c r="L13" s="1">
        <f>AVERAGE(B2:C85)</f>
        <v>84.351190476190482</v>
      </c>
      <c r="M13" s="1">
        <f>AVERAGE(D2:D85)</f>
        <v>168.70238095238096</v>
      </c>
    </row>
    <row r="14" spans="1:13">
      <c r="A14" t="s">
        <v>84</v>
      </c>
      <c r="B14">
        <v>135</v>
      </c>
      <c r="C14">
        <v>63</v>
      </c>
      <c r="D14">
        <f t="shared" si="0"/>
        <v>198</v>
      </c>
      <c r="E14">
        <f t="shared" si="1"/>
        <v>2.1428571428571428</v>
      </c>
      <c r="F14">
        <f t="shared" si="2"/>
        <v>68.180000000000007</v>
      </c>
      <c r="G14">
        <f t="shared" si="3"/>
        <v>31.82</v>
      </c>
      <c r="I14" s="1" t="s">
        <v>266</v>
      </c>
      <c r="J14" s="1">
        <f>STDEV(B2:B85)</f>
        <v>32.452876379647456</v>
      </c>
      <c r="K14" s="1">
        <f>STDEV(C2:C85)</f>
        <v>37.840752467837987</v>
      </c>
      <c r="L14" s="1">
        <f>STDEV(B2:C85)</f>
        <v>35.146764977656758</v>
      </c>
      <c r="M14" s="1">
        <f>STDEV(D2:D85)</f>
        <v>43.200786405689378</v>
      </c>
    </row>
    <row r="15" spans="1:13">
      <c r="A15" t="s">
        <v>86</v>
      </c>
      <c r="B15">
        <v>55</v>
      </c>
      <c r="C15">
        <v>119</v>
      </c>
      <c r="D15">
        <f t="shared" si="0"/>
        <v>174</v>
      </c>
      <c r="E15">
        <f t="shared" si="1"/>
        <v>2.1636363636363636</v>
      </c>
      <c r="F15">
        <f t="shared" si="2"/>
        <v>31.61</v>
      </c>
      <c r="G15">
        <f t="shared" si="3"/>
        <v>68.39</v>
      </c>
      <c r="I15" s="1" t="s">
        <v>267</v>
      </c>
      <c r="J15" s="1">
        <f>MIN(B2:B85)</f>
        <v>21</v>
      </c>
      <c r="K15" s="1">
        <f>MIN(C2:C85)</f>
        <v>10</v>
      </c>
      <c r="L15" s="1">
        <f>MIN(B2:C85)</f>
        <v>10</v>
      </c>
      <c r="M15" s="1">
        <f>MIN(D2:D85)</f>
        <v>83</v>
      </c>
    </row>
    <row r="16" spans="1:13">
      <c r="A16" t="s">
        <v>88</v>
      </c>
      <c r="B16">
        <v>112</v>
      </c>
      <c r="C16">
        <v>135</v>
      </c>
      <c r="D16">
        <f t="shared" si="0"/>
        <v>247</v>
      </c>
      <c r="E16">
        <f t="shared" si="1"/>
        <v>1.2053571428571428</v>
      </c>
      <c r="F16">
        <f t="shared" si="2"/>
        <v>45.34</v>
      </c>
      <c r="G16">
        <f t="shared" si="3"/>
        <v>54.66</v>
      </c>
      <c r="I16" s="1" t="s">
        <v>268</v>
      </c>
      <c r="J16" s="1">
        <f>QUARTILE(B2:B85,1 )</f>
        <v>60.5</v>
      </c>
      <c r="K16" s="1">
        <f>QUARTILE(C2:C85,1 )</f>
        <v>56</v>
      </c>
      <c r="L16" s="1">
        <f>QUARTILE(B2:C85,1 )</f>
        <v>59</v>
      </c>
      <c r="M16" s="1">
        <f>QUARTILE(D2:D85,1 )</f>
        <v>138.75</v>
      </c>
    </row>
    <row r="17" spans="1:13">
      <c r="A17" t="s">
        <v>90</v>
      </c>
      <c r="B17">
        <v>29</v>
      </c>
      <c r="C17">
        <v>132</v>
      </c>
      <c r="D17">
        <f t="shared" si="0"/>
        <v>161</v>
      </c>
      <c r="E17">
        <f t="shared" si="1"/>
        <v>4.5517241379310347</v>
      </c>
      <c r="F17">
        <f t="shared" si="2"/>
        <v>18.010000000000002</v>
      </c>
      <c r="G17">
        <f t="shared" si="3"/>
        <v>81.99</v>
      </c>
      <c r="I17" s="1" t="s">
        <v>269</v>
      </c>
      <c r="J17" s="1">
        <f>MEDIAN(B2:B85)</f>
        <v>83</v>
      </c>
      <c r="K17" s="1">
        <f>MEDIAN(C2:C85)</f>
        <v>86.5</v>
      </c>
      <c r="L17" s="1">
        <f>MEDIAN(B2:C85)</f>
        <v>84.5</v>
      </c>
      <c r="M17" s="1">
        <f>MEDIAN(D2:D85)</f>
        <v>175</v>
      </c>
    </row>
    <row r="18" spans="1:13">
      <c r="A18" t="s">
        <v>92</v>
      </c>
      <c r="B18">
        <v>123</v>
      </c>
      <c r="C18">
        <v>93</v>
      </c>
      <c r="D18">
        <f t="shared" si="0"/>
        <v>216</v>
      </c>
      <c r="E18">
        <f t="shared" si="1"/>
        <v>1.3225806451612903</v>
      </c>
      <c r="F18">
        <f t="shared" si="2"/>
        <v>56.94</v>
      </c>
      <c r="G18">
        <f t="shared" si="3"/>
        <v>43.06</v>
      </c>
      <c r="I18" s="1" t="s">
        <v>270</v>
      </c>
      <c r="J18" s="1">
        <f>QUARTILE(B2:B85, 3)</f>
        <v>106</v>
      </c>
      <c r="K18" s="1">
        <f>QUARTILE(C2:C85, 3)</f>
        <v>112.25</v>
      </c>
      <c r="L18" s="1">
        <f>QUARTILE(B2:C85, 3)</f>
        <v>112</v>
      </c>
      <c r="M18" s="1">
        <f>QUARTILE(D2:D85, 3)</f>
        <v>197.25</v>
      </c>
    </row>
    <row r="19" spans="1:13">
      <c r="A19" t="s">
        <v>94</v>
      </c>
      <c r="B19">
        <v>54</v>
      </c>
      <c r="C19">
        <v>65</v>
      </c>
      <c r="D19">
        <f t="shared" si="0"/>
        <v>119</v>
      </c>
      <c r="E19">
        <f t="shared" si="1"/>
        <v>1.2037037037037037</v>
      </c>
      <c r="F19">
        <f t="shared" si="2"/>
        <v>45.38</v>
      </c>
      <c r="G19">
        <f t="shared" si="3"/>
        <v>54.62</v>
      </c>
      <c r="I19" s="1" t="s">
        <v>271</v>
      </c>
      <c r="J19" s="1">
        <f>MAX(B2:B85)</f>
        <v>168</v>
      </c>
      <c r="K19" s="1">
        <f>MAX(C2:C85)</f>
        <v>163</v>
      </c>
      <c r="L19" s="1">
        <f>MAX(B2:C85)</f>
        <v>168</v>
      </c>
      <c r="M19" s="1">
        <f>MAX(D2:D85)</f>
        <v>258</v>
      </c>
    </row>
    <row r="20" spans="1:13">
      <c r="A20" t="s">
        <v>96</v>
      </c>
      <c r="B20">
        <v>95</v>
      </c>
      <c r="C20">
        <v>139</v>
      </c>
      <c r="D20">
        <f t="shared" si="0"/>
        <v>234</v>
      </c>
      <c r="E20">
        <f t="shared" si="1"/>
        <v>1.4631578947368422</v>
      </c>
      <c r="F20">
        <f t="shared" si="2"/>
        <v>40.6</v>
      </c>
      <c r="G20">
        <f t="shared" si="3"/>
        <v>59.4</v>
      </c>
    </row>
    <row r="21" spans="1:13">
      <c r="A21" t="s">
        <v>98</v>
      </c>
      <c r="B21">
        <v>97</v>
      </c>
      <c r="C21">
        <v>32</v>
      </c>
      <c r="D21">
        <f t="shared" si="0"/>
        <v>129</v>
      </c>
      <c r="E21">
        <f t="shared" si="1"/>
        <v>3.03125</v>
      </c>
      <c r="F21">
        <f t="shared" si="2"/>
        <v>75.19</v>
      </c>
      <c r="G21">
        <f t="shared" si="3"/>
        <v>24.81</v>
      </c>
    </row>
    <row r="22" spans="1:13">
      <c r="A22" t="s">
        <v>100</v>
      </c>
      <c r="B22">
        <v>62</v>
      </c>
      <c r="C22">
        <v>38</v>
      </c>
      <c r="D22">
        <f t="shared" si="0"/>
        <v>100</v>
      </c>
      <c r="E22">
        <f t="shared" si="1"/>
        <v>1.631578947368421</v>
      </c>
      <c r="F22">
        <f t="shared" si="2"/>
        <v>62</v>
      </c>
      <c r="G22">
        <f t="shared" si="3"/>
        <v>38</v>
      </c>
    </row>
    <row r="23" spans="1:13">
      <c r="A23" t="s">
        <v>102</v>
      </c>
      <c r="B23">
        <v>77</v>
      </c>
      <c r="C23">
        <v>48</v>
      </c>
      <c r="D23">
        <f t="shared" si="0"/>
        <v>125</v>
      </c>
      <c r="E23">
        <f t="shared" si="1"/>
        <v>1.6041666666666667</v>
      </c>
      <c r="F23">
        <f t="shared" si="2"/>
        <v>61.6</v>
      </c>
      <c r="G23">
        <f t="shared" si="3"/>
        <v>38.4</v>
      </c>
    </row>
    <row r="24" spans="1:13">
      <c r="A24" t="s">
        <v>104</v>
      </c>
      <c r="B24">
        <v>57</v>
      </c>
      <c r="C24">
        <v>41</v>
      </c>
      <c r="D24">
        <f t="shared" si="0"/>
        <v>98</v>
      </c>
      <c r="E24">
        <f t="shared" si="1"/>
        <v>1.3902439024390243</v>
      </c>
      <c r="F24">
        <f t="shared" si="2"/>
        <v>58.16</v>
      </c>
      <c r="G24">
        <f t="shared" si="3"/>
        <v>41.84</v>
      </c>
    </row>
    <row r="25" spans="1:13">
      <c r="A25" t="s">
        <v>106</v>
      </c>
      <c r="B25">
        <v>120</v>
      </c>
      <c r="C25">
        <v>56</v>
      </c>
      <c r="D25">
        <f t="shared" si="0"/>
        <v>176</v>
      </c>
      <c r="E25">
        <f t="shared" si="1"/>
        <v>2.1428571428571428</v>
      </c>
      <c r="F25">
        <f t="shared" si="2"/>
        <v>68.180000000000007</v>
      </c>
      <c r="G25">
        <f t="shared" si="3"/>
        <v>31.82</v>
      </c>
    </row>
    <row r="26" spans="1:13">
      <c r="A26" t="s">
        <v>108</v>
      </c>
      <c r="B26">
        <v>64</v>
      </c>
      <c r="C26">
        <v>106</v>
      </c>
      <c r="D26">
        <f t="shared" si="0"/>
        <v>170</v>
      </c>
      <c r="E26">
        <f t="shared" si="1"/>
        <v>1.65625</v>
      </c>
      <c r="F26">
        <f t="shared" si="2"/>
        <v>37.65</v>
      </c>
      <c r="G26">
        <f t="shared" si="3"/>
        <v>62.35</v>
      </c>
    </row>
    <row r="27" spans="1:13">
      <c r="A27" t="s">
        <v>110</v>
      </c>
      <c r="B27">
        <v>129</v>
      </c>
      <c r="C27">
        <v>64</v>
      </c>
      <c r="D27">
        <f t="shared" si="0"/>
        <v>193</v>
      </c>
      <c r="E27">
        <f t="shared" si="1"/>
        <v>2.015625</v>
      </c>
      <c r="F27">
        <f t="shared" si="2"/>
        <v>66.84</v>
      </c>
      <c r="G27">
        <f t="shared" si="3"/>
        <v>33.159999999999997</v>
      </c>
    </row>
    <row r="28" spans="1:13">
      <c r="A28" t="s">
        <v>112</v>
      </c>
      <c r="B28">
        <v>61</v>
      </c>
      <c r="C28">
        <v>87</v>
      </c>
      <c r="D28">
        <f t="shared" si="0"/>
        <v>148</v>
      </c>
      <c r="E28">
        <f t="shared" si="1"/>
        <v>1.4262295081967213</v>
      </c>
      <c r="F28">
        <f t="shared" si="2"/>
        <v>41.22</v>
      </c>
      <c r="G28">
        <f t="shared" si="3"/>
        <v>58.78</v>
      </c>
    </row>
    <row r="29" spans="1:13">
      <c r="A29" t="s">
        <v>114</v>
      </c>
      <c r="B29">
        <v>127</v>
      </c>
      <c r="C29">
        <v>73</v>
      </c>
      <c r="D29">
        <f t="shared" si="0"/>
        <v>200</v>
      </c>
      <c r="E29">
        <f t="shared" si="1"/>
        <v>1.7397260273972603</v>
      </c>
      <c r="F29">
        <f t="shared" si="2"/>
        <v>63.5</v>
      </c>
      <c r="G29">
        <f t="shared" si="3"/>
        <v>36.5</v>
      </c>
    </row>
    <row r="30" spans="1:13">
      <c r="A30" t="s">
        <v>116</v>
      </c>
      <c r="B30">
        <v>100</v>
      </c>
      <c r="C30">
        <v>127</v>
      </c>
      <c r="D30">
        <f t="shared" si="0"/>
        <v>227</v>
      </c>
      <c r="E30">
        <f t="shared" si="1"/>
        <v>1.27</v>
      </c>
      <c r="F30">
        <f t="shared" si="2"/>
        <v>44.05</v>
      </c>
      <c r="G30">
        <f t="shared" si="3"/>
        <v>55.95</v>
      </c>
    </row>
    <row r="31" spans="1:13">
      <c r="A31" t="s">
        <v>118</v>
      </c>
      <c r="B31">
        <v>29</v>
      </c>
      <c r="C31">
        <v>148</v>
      </c>
      <c r="D31">
        <f t="shared" si="0"/>
        <v>177</v>
      </c>
      <c r="E31">
        <f t="shared" si="1"/>
        <v>5.1034482758620694</v>
      </c>
      <c r="F31">
        <f t="shared" si="2"/>
        <v>16.38</v>
      </c>
      <c r="G31">
        <f t="shared" si="3"/>
        <v>83.62</v>
      </c>
    </row>
    <row r="32" spans="1:13">
      <c r="A32" t="s">
        <v>120</v>
      </c>
      <c r="B32">
        <v>36</v>
      </c>
      <c r="C32">
        <v>48</v>
      </c>
      <c r="D32">
        <f t="shared" si="0"/>
        <v>84</v>
      </c>
      <c r="E32">
        <f t="shared" si="1"/>
        <v>1.3333333333333333</v>
      </c>
      <c r="F32">
        <f t="shared" si="2"/>
        <v>42.86</v>
      </c>
      <c r="G32">
        <f t="shared" si="3"/>
        <v>57.14</v>
      </c>
    </row>
    <row r="33" spans="1:7">
      <c r="A33" t="s">
        <v>122</v>
      </c>
      <c r="B33">
        <v>68</v>
      </c>
      <c r="C33">
        <v>37</v>
      </c>
      <c r="D33">
        <f t="shared" si="0"/>
        <v>105</v>
      </c>
      <c r="E33">
        <f t="shared" si="1"/>
        <v>1.8378378378378379</v>
      </c>
      <c r="F33">
        <f t="shared" si="2"/>
        <v>64.760000000000005</v>
      </c>
      <c r="G33">
        <f t="shared" si="3"/>
        <v>35.24</v>
      </c>
    </row>
    <row r="34" spans="1:7">
      <c r="A34" t="s">
        <v>124</v>
      </c>
      <c r="B34">
        <v>77</v>
      </c>
      <c r="C34">
        <v>10</v>
      </c>
      <c r="D34">
        <f t="shared" si="0"/>
        <v>87</v>
      </c>
      <c r="E34">
        <f t="shared" si="1"/>
        <v>7.7</v>
      </c>
      <c r="F34">
        <f t="shared" si="2"/>
        <v>88.51</v>
      </c>
      <c r="G34">
        <f t="shared" si="3"/>
        <v>11.49</v>
      </c>
    </row>
    <row r="35" spans="1:7">
      <c r="A35" t="s">
        <v>126</v>
      </c>
      <c r="B35">
        <v>31</v>
      </c>
      <c r="C35">
        <v>113</v>
      </c>
      <c r="D35">
        <f t="shared" si="0"/>
        <v>144</v>
      </c>
      <c r="E35">
        <f t="shared" si="1"/>
        <v>3.6451612903225805</v>
      </c>
      <c r="F35">
        <f t="shared" si="2"/>
        <v>21.53</v>
      </c>
      <c r="G35">
        <f t="shared" si="3"/>
        <v>78.47</v>
      </c>
    </row>
    <row r="36" spans="1:7">
      <c r="A36" t="s">
        <v>128</v>
      </c>
      <c r="B36">
        <v>97</v>
      </c>
      <c r="C36">
        <v>67</v>
      </c>
      <c r="D36">
        <f t="shared" si="0"/>
        <v>164</v>
      </c>
      <c r="E36">
        <f t="shared" si="1"/>
        <v>1.4477611940298507</v>
      </c>
      <c r="F36">
        <f t="shared" si="2"/>
        <v>59.15</v>
      </c>
      <c r="G36">
        <f t="shared" si="3"/>
        <v>40.85</v>
      </c>
    </row>
    <row r="37" spans="1:7">
      <c r="A37" t="s">
        <v>130</v>
      </c>
      <c r="B37">
        <v>83</v>
      </c>
      <c r="C37">
        <v>69</v>
      </c>
      <c r="D37">
        <f t="shared" si="0"/>
        <v>152</v>
      </c>
      <c r="E37">
        <f t="shared" si="1"/>
        <v>1.2028985507246377</v>
      </c>
      <c r="F37">
        <f t="shared" si="2"/>
        <v>54.61</v>
      </c>
      <c r="G37">
        <f t="shared" si="3"/>
        <v>45.39</v>
      </c>
    </row>
    <row r="38" spans="1:7">
      <c r="A38" t="s">
        <v>132</v>
      </c>
      <c r="B38">
        <v>70</v>
      </c>
      <c r="C38">
        <v>46</v>
      </c>
      <c r="D38">
        <f t="shared" si="0"/>
        <v>116</v>
      </c>
      <c r="E38">
        <f t="shared" si="1"/>
        <v>1.5217391304347827</v>
      </c>
      <c r="F38">
        <f t="shared" si="2"/>
        <v>60.34</v>
      </c>
      <c r="G38">
        <f t="shared" si="3"/>
        <v>39.659999999999997</v>
      </c>
    </row>
    <row r="39" spans="1:7">
      <c r="A39" t="s">
        <v>134</v>
      </c>
      <c r="B39">
        <v>119</v>
      </c>
      <c r="C39">
        <v>139</v>
      </c>
      <c r="D39">
        <f t="shared" si="0"/>
        <v>258</v>
      </c>
      <c r="E39">
        <f t="shared" si="1"/>
        <v>1.1680672268907564</v>
      </c>
      <c r="F39">
        <f t="shared" si="2"/>
        <v>46.12</v>
      </c>
      <c r="G39">
        <f t="shared" si="3"/>
        <v>53.88</v>
      </c>
    </row>
    <row r="40" spans="1:7">
      <c r="A40" t="s">
        <v>136</v>
      </c>
      <c r="B40">
        <v>74</v>
      </c>
      <c r="C40">
        <v>101</v>
      </c>
      <c r="D40">
        <f t="shared" si="0"/>
        <v>175</v>
      </c>
      <c r="E40">
        <f t="shared" si="1"/>
        <v>1.3648648648648649</v>
      </c>
      <c r="F40">
        <f t="shared" si="2"/>
        <v>42.29</v>
      </c>
      <c r="G40">
        <f t="shared" si="3"/>
        <v>57.71</v>
      </c>
    </row>
    <row r="41" spans="1:7">
      <c r="A41" t="s">
        <v>138</v>
      </c>
      <c r="B41">
        <v>104</v>
      </c>
      <c r="C41">
        <v>83</v>
      </c>
      <c r="D41">
        <f t="shared" si="0"/>
        <v>187</v>
      </c>
      <c r="E41">
        <f t="shared" si="1"/>
        <v>1.2530120481927711</v>
      </c>
      <c r="F41">
        <f t="shared" si="2"/>
        <v>55.61</v>
      </c>
      <c r="G41">
        <f t="shared" si="3"/>
        <v>44.39</v>
      </c>
    </row>
    <row r="42" spans="1:7">
      <c r="A42" t="s">
        <v>140</v>
      </c>
      <c r="B42">
        <v>82</v>
      </c>
      <c r="C42">
        <v>118</v>
      </c>
      <c r="D42">
        <f t="shared" si="0"/>
        <v>200</v>
      </c>
      <c r="E42">
        <f t="shared" si="1"/>
        <v>1.4390243902439024</v>
      </c>
      <c r="F42">
        <f t="shared" si="2"/>
        <v>41</v>
      </c>
      <c r="G42">
        <f t="shared" si="3"/>
        <v>59</v>
      </c>
    </row>
    <row r="43" spans="1:7">
      <c r="A43" t="s">
        <v>142</v>
      </c>
      <c r="B43">
        <v>94</v>
      </c>
      <c r="C43">
        <v>145</v>
      </c>
      <c r="D43">
        <f t="shared" si="0"/>
        <v>239</v>
      </c>
      <c r="E43">
        <f t="shared" si="1"/>
        <v>1.5425531914893618</v>
      </c>
      <c r="F43">
        <f t="shared" si="2"/>
        <v>39.33</v>
      </c>
      <c r="G43">
        <f t="shared" si="3"/>
        <v>60.67</v>
      </c>
    </row>
    <row r="44" spans="1:7">
      <c r="A44" t="s">
        <v>144</v>
      </c>
      <c r="B44">
        <v>83</v>
      </c>
      <c r="C44">
        <v>50</v>
      </c>
      <c r="D44">
        <f t="shared" si="0"/>
        <v>133</v>
      </c>
      <c r="E44">
        <f t="shared" si="1"/>
        <v>1.66</v>
      </c>
      <c r="F44">
        <f t="shared" si="2"/>
        <v>62.41</v>
      </c>
      <c r="G44">
        <f t="shared" si="3"/>
        <v>37.590000000000003</v>
      </c>
    </row>
    <row r="45" spans="1:7">
      <c r="A45" t="s">
        <v>146</v>
      </c>
      <c r="B45">
        <v>94</v>
      </c>
      <c r="C45">
        <v>101</v>
      </c>
      <c r="D45">
        <f t="shared" si="0"/>
        <v>195</v>
      </c>
      <c r="E45">
        <f t="shared" si="1"/>
        <v>1.074468085106383</v>
      </c>
      <c r="F45">
        <f t="shared" si="2"/>
        <v>48.21</v>
      </c>
      <c r="G45">
        <f t="shared" si="3"/>
        <v>51.79</v>
      </c>
    </row>
    <row r="46" spans="1:7">
      <c r="A46" t="s">
        <v>148</v>
      </c>
      <c r="B46">
        <v>99</v>
      </c>
      <c r="C46">
        <v>112</v>
      </c>
      <c r="D46">
        <f t="shared" si="0"/>
        <v>211</v>
      </c>
      <c r="E46">
        <f t="shared" si="1"/>
        <v>1.1313131313131313</v>
      </c>
      <c r="F46">
        <f t="shared" si="2"/>
        <v>46.92</v>
      </c>
      <c r="G46">
        <f t="shared" si="3"/>
        <v>53.08</v>
      </c>
    </row>
    <row r="47" spans="1:7">
      <c r="A47" t="s">
        <v>150</v>
      </c>
      <c r="B47">
        <v>51</v>
      </c>
      <c r="C47">
        <v>128</v>
      </c>
      <c r="D47">
        <f t="shared" si="0"/>
        <v>179</v>
      </c>
      <c r="E47">
        <f t="shared" si="1"/>
        <v>2.5098039215686274</v>
      </c>
      <c r="F47">
        <f t="shared" si="2"/>
        <v>28.49</v>
      </c>
      <c r="G47">
        <f t="shared" si="3"/>
        <v>71.510000000000005</v>
      </c>
    </row>
    <row r="48" spans="1:7">
      <c r="A48" t="s">
        <v>152</v>
      </c>
      <c r="B48">
        <v>59</v>
      </c>
      <c r="C48">
        <v>163</v>
      </c>
      <c r="D48">
        <f t="shared" si="0"/>
        <v>222</v>
      </c>
      <c r="E48">
        <f t="shared" si="1"/>
        <v>2.7627118644067798</v>
      </c>
      <c r="F48">
        <f t="shared" si="2"/>
        <v>26.58</v>
      </c>
      <c r="G48">
        <f t="shared" si="3"/>
        <v>73.42</v>
      </c>
    </row>
    <row r="49" spans="1:7">
      <c r="A49" t="s">
        <v>154</v>
      </c>
      <c r="B49">
        <v>66</v>
      </c>
      <c r="C49">
        <v>48</v>
      </c>
      <c r="D49">
        <f t="shared" si="0"/>
        <v>114</v>
      </c>
      <c r="E49">
        <f t="shared" si="1"/>
        <v>1.375</v>
      </c>
      <c r="F49">
        <f t="shared" si="2"/>
        <v>57.89</v>
      </c>
      <c r="G49">
        <f t="shared" si="3"/>
        <v>42.11</v>
      </c>
    </row>
    <row r="50" spans="1:7">
      <c r="A50" t="s">
        <v>156</v>
      </c>
      <c r="B50">
        <v>95</v>
      </c>
      <c r="C50">
        <v>61</v>
      </c>
      <c r="D50">
        <f t="shared" si="0"/>
        <v>156</v>
      </c>
      <c r="E50">
        <f t="shared" si="1"/>
        <v>1.5573770491803278</v>
      </c>
      <c r="F50">
        <f t="shared" si="2"/>
        <v>60.9</v>
      </c>
      <c r="G50">
        <f t="shared" si="3"/>
        <v>39.1</v>
      </c>
    </row>
    <row r="51" spans="1:7">
      <c r="A51" t="s">
        <v>158</v>
      </c>
      <c r="B51">
        <v>117</v>
      </c>
      <c r="C51">
        <v>69</v>
      </c>
      <c r="D51">
        <f t="shared" si="0"/>
        <v>186</v>
      </c>
      <c r="E51">
        <f t="shared" si="1"/>
        <v>1.6956521739130435</v>
      </c>
      <c r="F51">
        <f t="shared" si="2"/>
        <v>62.9</v>
      </c>
      <c r="G51">
        <f t="shared" si="3"/>
        <v>37.1</v>
      </c>
    </row>
    <row r="52" spans="1:7">
      <c r="A52" t="s">
        <v>160</v>
      </c>
      <c r="B52">
        <v>118</v>
      </c>
      <c r="C52">
        <v>79</v>
      </c>
      <c r="D52">
        <f t="shared" si="0"/>
        <v>197</v>
      </c>
      <c r="E52">
        <f t="shared" si="1"/>
        <v>1.4936708860759493</v>
      </c>
      <c r="F52">
        <f t="shared" si="2"/>
        <v>59.9</v>
      </c>
      <c r="G52">
        <f t="shared" si="3"/>
        <v>40.1</v>
      </c>
    </row>
    <row r="53" spans="1:7">
      <c r="A53" t="s">
        <v>162</v>
      </c>
      <c r="B53">
        <v>21</v>
      </c>
      <c r="C53">
        <v>158</v>
      </c>
      <c r="D53">
        <f t="shared" si="0"/>
        <v>179</v>
      </c>
      <c r="E53">
        <f t="shared" si="1"/>
        <v>7.5238095238095237</v>
      </c>
      <c r="F53">
        <f t="shared" si="2"/>
        <v>11.73</v>
      </c>
      <c r="G53">
        <f t="shared" si="3"/>
        <v>88.27</v>
      </c>
    </row>
    <row r="54" spans="1:7">
      <c r="A54" t="s">
        <v>164</v>
      </c>
      <c r="B54">
        <v>43</v>
      </c>
      <c r="C54">
        <v>118</v>
      </c>
      <c r="D54">
        <f t="shared" si="0"/>
        <v>161</v>
      </c>
      <c r="E54">
        <f t="shared" si="1"/>
        <v>2.7441860465116279</v>
      </c>
      <c r="F54">
        <f t="shared" si="2"/>
        <v>26.71</v>
      </c>
      <c r="G54">
        <f t="shared" si="3"/>
        <v>73.290000000000006</v>
      </c>
    </row>
    <row r="55" spans="1:7">
      <c r="A55" t="s">
        <v>166</v>
      </c>
      <c r="B55">
        <v>112</v>
      </c>
      <c r="C55">
        <v>93</v>
      </c>
      <c r="D55">
        <f t="shared" si="0"/>
        <v>205</v>
      </c>
      <c r="E55">
        <f t="shared" si="1"/>
        <v>1.2043010752688172</v>
      </c>
      <c r="F55">
        <f t="shared" si="2"/>
        <v>54.63</v>
      </c>
      <c r="G55">
        <f t="shared" si="3"/>
        <v>45.37</v>
      </c>
    </row>
    <row r="56" spans="1:7">
      <c r="A56" t="s">
        <v>168</v>
      </c>
      <c r="B56">
        <v>127</v>
      </c>
      <c r="C56">
        <v>66</v>
      </c>
      <c r="D56">
        <f t="shared" si="0"/>
        <v>193</v>
      </c>
      <c r="E56">
        <f t="shared" si="1"/>
        <v>1.9242424242424243</v>
      </c>
      <c r="F56">
        <f t="shared" si="2"/>
        <v>65.8</v>
      </c>
      <c r="G56">
        <f t="shared" si="3"/>
        <v>34.200000000000003</v>
      </c>
    </row>
    <row r="57" spans="1:7">
      <c r="A57" t="s">
        <v>170</v>
      </c>
      <c r="B57">
        <v>70</v>
      </c>
      <c r="C57">
        <v>60</v>
      </c>
      <c r="D57">
        <f t="shared" si="0"/>
        <v>130</v>
      </c>
      <c r="E57">
        <f t="shared" si="1"/>
        <v>1.1666666666666667</v>
      </c>
      <c r="F57">
        <f t="shared" si="2"/>
        <v>53.85</v>
      </c>
      <c r="G57">
        <f t="shared" si="3"/>
        <v>46.15</v>
      </c>
    </row>
    <row r="58" spans="1:7">
      <c r="A58" t="s">
        <v>172</v>
      </c>
      <c r="B58">
        <v>31</v>
      </c>
      <c r="C58">
        <v>112</v>
      </c>
      <c r="D58">
        <f t="shared" si="0"/>
        <v>143</v>
      </c>
      <c r="E58">
        <f t="shared" si="1"/>
        <v>3.6129032258064515</v>
      </c>
      <c r="F58">
        <f t="shared" si="2"/>
        <v>21.68</v>
      </c>
      <c r="G58">
        <f t="shared" si="3"/>
        <v>78.319999999999993</v>
      </c>
    </row>
    <row r="59" spans="1:7">
      <c r="A59" t="s">
        <v>174</v>
      </c>
      <c r="B59">
        <v>98</v>
      </c>
      <c r="C59">
        <v>75</v>
      </c>
      <c r="D59">
        <f t="shared" si="0"/>
        <v>173</v>
      </c>
      <c r="E59">
        <f t="shared" si="1"/>
        <v>1.3066666666666666</v>
      </c>
      <c r="F59">
        <f t="shared" si="2"/>
        <v>56.65</v>
      </c>
      <c r="G59">
        <f t="shared" si="3"/>
        <v>43.35</v>
      </c>
    </row>
    <row r="60" spans="1:7">
      <c r="A60" t="s">
        <v>176</v>
      </c>
      <c r="B60">
        <v>93</v>
      </c>
      <c r="C60">
        <v>13</v>
      </c>
      <c r="D60">
        <f t="shared" si="0"/>
        <v>106</v>
      </c>
      <c r="E60">
        <f t="shared" si="1"/>
        <v>7.1538461538461542</v>
      </c>
      <c r="F60">
        <f t="shared" si="2"/>
        <v>87.74</v>
      </c>
      <c r="G60">
        <f t="shared" si="3"/>
        <v>12.26</v>
      </c>
    </row>
    <row r="61" spans="1:7">
      <c r="A61" t="s">
        <v>178</v>
      </c>
      <c r="B61">
        <v>79</v>
      </c>
      <c r="C61">
        <v>64</v>
      </c>
      <c r="D61">
        <f t="shared" si="0"/>
        <v>143</v>
      </c>
      <c r="E61">
        <f t="shared" si="1"/>
        <v>1.234375</v>
      </c>
      <c r="F61">
        <f t="shared" si="2"/>
        <v>55.24</v>
      </c>
      <c r="G61">
        <f t="shared" si="3"/>
        <v>44.76</v>
      </c>
    </row>
    <row r="62" spans="1:7">
      <c r="A62" t="s">
        <v>180</v>
      </c>
      <c r="B62">
        <v>47</v>
      </c>
      <c r="C62">
        <v>121</v>
      </c>
      <c r="D62">
        <f t="shared" si="0"/>
        <v>168</v>
      </c>
      <c r="E62">
        <f t="shared" si="1"/>
        <v>2.5744680851063828</v>
      </c>
      <c r="F62">
        <f t="shared" si="2"/>
        <v>27.98</v>
      </c>
      <c r="G62">
        <f t="shared" si="3"/>
        <v>72.02</v>
      </c>
    </row>
    <row r="63" spans="1:7">
      <c r="A63" t="s">
        <v>182</v>
      </c>
      <c r="B63">
        <v>99</v>
      </c>
      <c r="C63">
        <v>101</v>
      </c>
      <c r="D63">
        <f t="shared" si="0"/>
        <v>200</v>
      </c>
      <c r="E63">
        <f t="shared" si="1"/>
        <v>1.0202020202020201</v>
      </c>
      <c r="F63">
        <f t="shared" si="2"/>
        <v>49.5</v>
      </c>
      <c r="G63">
        <f t="shared" si="3"/>
        <v>50.5</v>
      </c>
    </row>
    <row r="64" spans="1:7">
      <c r="A64" t="s">
        <v>184</v>
      </c>
      <c r="B64">
        <v>128</v>
      </c>
      <c r="C64">
        <v>60</v>
      </c>
      <c r="D64">
        <f t="shared" si="0"/>
        <v>188</v>
      </c>
      <c r="E64">
        <f t="shared" si="1"/>
        <v>2.1333333333333333</v>
      </c>
      <c r="F64">
        <f t="shared" si="2"/>
        <v>68.09</v>
      </c>
      <c r="G64">
        <f t="shared" si="3"/>
        <v>31.91</v>
      </c>
    </row>
    <row r="65" spans="1:7">
      <c r="A65" t="s">
        <v>186</v>
      </c>
      <c r="B65">
        <v>94</v>
      </c>
      <c r="C65">
        <v>36</v>
      </c>
      <c r="D65">
        <f t="shared" si="0"/>
        <v>130</v>
      </c>
      <c r="E65">
        <f t="shared" si="1"/>
        <v>2.6111111111111112</v>
      </c>
      <c r="F65">
        <f t="shared" si="2"/>
        <v>72.31</v>
      </c>
      <c r="G65">
        <f t="shared" si="3"/>
        <v>27.69</v>
      </c>
    </row>
    <row r="66" spans="1:7">
      <c r="A66" t="s">
        <v>188</v>
      </c>
      <c r="B66">
        <v>38</v>
      </c>
      <c r="C66">
        <v>119</v>
      </c>
      <c r="D66">
        <f t="shared" si="0"/>
        <v>157</v>
      </c>
      <c r="E66">
        <f t="shared" si="1"/>
        <v>3.1315789473684212</v>
      </c>
      <c r="F66">
        <f t="shared" si="2"/>
        <v>24.2</v>
      </c>
      <c r="G66">
        <f t="shared" si="3"/>
        <v>75.8</v>
      </c>
    </row>
    <row r="67" spans="1:7">
      <c r="A67" t="s">
        <v>190</v>
      </c>
      <c r="B67">
        <v>67</v>
      </c>
      <c r="C67">
        <v>123</v>
      </c>
      <c r="D67">
        <f t="shared" ref="D67:D100" si="4">B67+C67</f>
        <v>190</v>
      </c>
      <c r="E67">
        <f t="shared" ref="E67:E100" si="5">IF(B67 &gt; C67, B67/C67, C67/B67)</f>
        <v>1.835820895522388</v>
      </c>
      <c r="F67">
        <f t="shared" ref="F67:F100" si="6">ROUND((B67/D67)*100,2)</f>
        <v>35.26</v>
      </c>
      <c r="G67">
        <f t="shared" ref="G67:G100" si="7">ROUND((C67/D67)*100,2)</f>
        <v>64.739999999999995</v>
      </c>
    </row>
    <row r="68" spans="1:7">
      <c r="A68" t="s">
        <v>192</v>
      </c>
      <c r="B68">
        <v>84</v>
      </c>
      <c r="C68">
        <v>15</v>
      </c>
      <c r="D68">
        <f t="shared" si="4"/>
        <v>99</v>
      </c>
      <c r="E68">
        <f t="shared" si="5"/>
        <v>5.6</v>
      </c>
      <c r="F68">
        <f t="shared" si="6"/>
        <v>84.85</v>
      </c>
      <c r="G68">
        <f t="shared" si="7"/>
        <v>15.15</v>
      </c>
    </row>
    <row r="69" spans="1:7">
      <c r="A69" t="s">
        <v>194</v>
      </c>
      <c r="B69">
        <v>151</v>
      </c>
      <c r="C69">
        <v>47</v>
      </c>
      <c r="D69">
        <f t="shared" si="4"/>
        <v>198</v>
      </c>
      <c r="E69">
        <f t="shared" si="5"/>
        <v>3.2127659574468086</v>
      </c>
      <c r="F69">
        <f t="shared" si="6"/>
        <v>76.260000000000005</v>
      </c>
      <c r="G69">
        <f t="shared" si="7"/>
        <v>23.74</v>
      </c>
    </row>
    <row r="70" spans="1:7">
      <c r="A70" t="s">
        <v>196</v>
      </c>
      <c r="B70">
        <v>146</v>
      </c>
      <c r="C70">
        <v>50</v>
      </c>
      <c r="D70">
        <f t="shared" si="4"/>
        <v>196</v>
      </c>
      <c r="E70">
        <f t="shared" si="5"/>
        <v>2.92</v>
      </c>
      <c r="F70">
        <f t="shared" si="6"/>
        <v>74.489999999999995</v>
      </c>
      <c r="G70">
        <f t="shared" si="7"/>
        <v>25.51</v>
      </c>
    </row>
    <row r="71" spans="1:7">
      <c r="A71" t="s">
        <v>198</v>
      </c>
      <c r="B71">
        <v>91</v>
      </c>
      <c r="C71">
        <v>56</v>
      </c>
      <c r="D71">
        <f t="shared" si="4"/>
        <v>147</v>
      </c>
      <c r="E71">
        <f t="shared" si="5"/>
        <v>1.625</v>
      </c>
      <c r="F71">
        <f t="shared" si="6"/>
        <v>61.9</v>
      </c>
      <c r="G71">
        <f t="shared" si="7"/>
        <v>38.1</v>
      </c>
    </row>
    <row r="72" spans="1:7">
      <c r="A72" t="s">
        <v>200</v>
      </c>
      <c r="B72">
        <v>97</v>
      </c>
      <c r="C72">
        <v>85</v>
      </c>
      <c r="D72">
        <f t="shared" si="4"/>
        <v>182</v>
      </c>
      <c r="E72">
        <f t="shared" si="5"/>
        <v>1.1411764705882352</v>
      </c>
      <c r="F72">
        <f t="shared" si="6"/>
        <v>53.3</v>
      </c>
      <c r="G72">
        <f t="shared" si="7"/>
        <v>46.7</v>
      </c>
    </row>
    <row r="73" spans="1:7">
      <c r="A73" t="s">
        <v>202</v>
      </c>
      <c r="B73">
        <v>82</v>
      </c>
      <c r="C73">
        <v>33</v>
      </c>
      <c r="D73">
        <f t="shared" si="4"/>
        <v>115</v>
      </c>
      <c r="E73">
        <f t="shared" si="5"/>
        <v>2.4848484848484849</v>
      </c>
      <c r="F73">
        <f t="shared" si="6"/>
        <v>71.3</v>
      </c>
      <c r="G73">
        <f t="shared" si="7"/>
        <v>28.7</v>
      </c>
    </row>
    <row r="74" spans="1:7">
      <c r="A74" t="s">
        <v>204</v>
      </c>
      <c r="B74">
        <v>81</v>
      </c>
      <c r="C74">
        <v>154</v>
      </c>
      <c r="D74">
        <f t="shared" si="4"/>
        <v>235</v>
      </c>
      <c r="E74">
        <f t="shared" si="5"/>
        <v>1.9012345679012346</v>
      </c>
      <c r="F74">
        <f t="shared" si="6"/>
        <v>34.47</v>
      </c>
      <c r="G74">
        <f t="shared" si="7"/>
        <v>65.53</v>
      </c>
    </row>
    <row r="75" spans="1:7">
      <c r="A75" t="s">
        <v>206</v>
      </c>
      <c r="B75">
        <v>74</v>
      </c>
      <c r="C75">
        <v>87</v>
      </c>
      <c r="D75">
        <f t="shared" si="4"/>
        <v>161</v>
      </c>
      <c r="E75">
        <f t="shared" si="5"/>
        <v>1.1756756756756757</v>
      </c>
      <c r="F75">
        <f t="shared" si="6"/>
        <v>45.96</v>
      </c>
      <c r="G75">
        <f t="shared" si="7"/>
        <v>54.04</v>
      </c>
    </row>
    <row r="76" spans="1:7">
      <c r="A76" t="s">
        <v>208</v>
      </c>
      <c r="B76">
        <v>140</v>
      </c>
      <c r="C76">
        <v>86</v>
      </c>
      <c r="D76">
        <f t="shared" si="4"/>
        <v>226</v>
      </c>
      <c r="E76">
        <f t="shared" si="5"/>
        <v>1.6279069767441861</v>
      </c>
      <c r="F76">
        <f t="shared" si="6"/>
        <v>61.95</v>
      </c>
      <c r="G76">
        <f t="shared" si="7"/>
        <v>38.049999999999997</v>
      </c>
    </row>
    <row r="77" spans="1:7">
      <c r="A77" t="s">
        <v>210</v>
      </c>
      <c r="B77">
        <v>124</v>
      </c>
      <c r="C77">
        <v>64</v>
      </c>
      <c r="D77">
        <f t="shared" si="4"/>
        <v>188</v>
      </c>
      <c r="E77">
        <f t="shared" si="5"/>
        <v>1.9375</v>
      </c>
      <c r="F77">
        <f t="shared" si="6"/>
        <v>65.959999999999994</v>
      </c>
      <c r="G77">
        <f t="shared" si="7"/>
        <v>34.04</v>
      </c>
    </row>
    <row r="78" spans="1:7">
      <c r="A78" t="s">
        <v>212</v>
      </c>
      <c r="B78">
        <v>122</v>
      </c>
      <c r="C78">
        <v>106</v>
      </c>
      <c r="D78">
        <f t="shared" si="4"/>
        <v>228</v>
      </c>
      <c r="E78">
        <f t="shared" si="5"/>
        <v>1.1509433962264151</v>
      </c>
      <c r="F78">
        <f t="shared" si="6"/>
        <v>53.51</v>
      </c>
      <c r="G78">
        <f t="shared" si="7"/>
        <v>46.49</v>
      </c>
    </row>
    <row r="79" spans="1:7">
      <c r="A79" t="s">
        <v>214</v>
      </c>
      <c r="B79">
        <v>86</v>
      </c>
      <c r="C79">
        <v>53</v>
      </c>
      <c r="D79">
        <f t="shared" si="4"/>
        <v>139</v>
      </c>
      <c r="E79">
        <f t="shared" si="5"/>
        <v>1.6226415094339623</v>
      </c>
      <c r="F79">
        <f t="shared" si="6"/>
        <v>61.87</v>
      </c>
      <c r="G79">
        <f t="shared" si="7"/>
        <v>38.130000000000003</v>
      </c>
    </row>
    <row r="80" spans="1:7">
      <c r="A80" t="s">
        <v>216</v>
      </c>
      <c r="B80">
        <v>78</v>
      </c>
      <c r="C80">
        <v>61</v>
      </c>
      <c r="D80">
        <f t="shared" si="4"/>
        <v>139</v>
      </c>
      <c r="E80">
        <f t="shared" si="5"/>
        <v>1.278688524590164</v>
      </c>
      <c r="F80">
        <f t="shared" si="6"/>
        <v>56.12</v>
      </c>
      <c r="G80">
        <f t="shared" si="7"/>
        <v>43.88</v>
      </c>
    </row>
    <row r="81" spans="1:7">
      <c r="A81" t="s">
        <v>218</v>
      </c>
      <c r="B81">
        <v>41</v>
      </c>
      <c r="C81">
        <v>61</v>
      </c>
      <c r="D81">
        <f t="shared" si="4"/>
        <v>102</v>
      </c>
      <c r="E81">
        <f t="shared" si="5"/>
        <v>1.4878048780487805</v>
      </c>
      <c r="F81">
        <f t="shared" si="6"/>
        <v>40.200000000000003</v>
      </c>
      <c r="G81">
        <f t="shared" si="7"/>
        <v>59.8</v>
      </c>
    </row>
    <row r="82" spans="1:7">
      <c r="A82" t="s">
        <v>220</v>
      </c>
      <c r="B82">
        <v>32</v>
      </c>
      <c r="C82">
        <v>90</v>
      </c>
      <c r="D82">
        <f t="shared" si="4"/>
        <v>122</v>
      </c>
      <c r="E82">
        <f t="shared" si="5"/>
        <v>2.8125</v>
      </c>
      <c r="F82">
        <f t="shared" si="6"/>
        <v>26.23</v>
      </c>
      <c r="G82">
        <f t="shared" si="7"/>
        <v>73.77</v>
      </c>
    </row>
    <row r="83" spans="1:7">
      <c r="A83" t="s">
        <v>222</v>
      </c>
      <c r="B83">
        <v>57</v>
      </c>
      <c r="C83">
        <v>110</v>
      </c>
      <c r="D83">
        <f t="shared" si="4"/>
        <v>167</v>
      </c>
      <c r="E83">
        <f t="shared" si="5"/>
        <v>1.9298245614035088</v>
      </c>
      <c r="F83">
        <f t="shared" si="6"/>
        <v>34.130000000000003</v>
      </c>
      <c r="G83">
        <f t="shared" si="7"/>
        <v>65.87</v>
      </c>
    </row>
    <row r="84" spans="1:7">
      <c r="A84" t="s">
        <v>224</v>
      </c>
      <c r="B84">
        <v>49</v>
      </c>
      <c r="C84">
        <v>106</v>
      </c>
      <c r="D84">
        <f t="shared" si="4"/>
        <v>155</v>
      </c>
      <c r="E84">
        <f t="shared" si="5"/>
        <v>2.1632653061224492</v>
      </c>
      <c r="F84">
        <f t="shared" si="6"/>
        <v>31.61</v>
      </c>
      <c r="G84">
        <f t="shared" si="7"/>
        <v>68.39</v>
      </c>
    </row>
    <row r="85" spans="1:7">
      <c r="A85" t="s">
        <v>226</v>
      </c>
      <c r="B85">
        <v>168</v>
      </c>
      <c r="C85">
        <v>89</v>
      </c>
      <c r="D85">
        <f t="shared" si="4"/>
        <v>257</v>
      </c>
      <c r="E85">
        <f t="shared" si="5"/>
        <v>1.8876404494382022</v>
      </c>
      <c r="F85">
        <f t="shared" si="6"/>
        <v>65.37</v>
      </c>
      <c r="G85">
        <f t="shared" si="7"/>
        <v>34.630000000000003</v>
      </c>
    </row>
    <row r="86" spans="1:7">
      <c r="A86" t="s">
        <v>228</v>
      </c>
      <c r="B86">
        <v>164</v>
      </c>
      <c r="C86">
        <v>115</v>
      </c>
      <c r="D86">
        <f t="shared" si="4"/>
        <v>279</v>
      </c>
      <c r="E86">
        <f t="shared" si="5"/>
        <v>1.4260869565217391</v>
      </c>
      <c r="F86">
        <f t="shared" si="6"/>
        <v>58.78</v>
      </c>
      <c r="G86">
        <f t="shared" si="7"/>
        <v>41.22</v>
      </c>
    </row>
    <row r="87" spans="1:7">
      <c r="A87" t="s">
        <v>230</v>
      </c>
      <c r="B87">
        <v>149</v>
      </c>
      <c r="C87">
        <v>100</v>
      </c>
      <c r="D87">
        <f t="shared" si="4"/>
        <v>249</v>
      </c>
      <c r="E87">
        <f t="shared" si="5"/>
        <v>1.49</v>
      </c>
      <c r="F87">
        <f t="shared" si="6"/>
        <v>59.84</v>
      </c>
      <c r="G87">
        <f t="shared" si="7"/>
        <v>40.159999999999997</v>
      </c>
    </row>
    <row r="88" spans="1:7">
      <c r="A88" t="s">
        <v>232</v>
      </c>
      <c r="B88">
        <v>93</v>
      </c>
      <c r="C88">
        <v>50</v>
      </c>
      <c r="D88">
        <f t="shared" si="4"/>
        <v>143</v>
      </c>
      <c r="E88">
        <f t="shared" si="5"/>
        <v>1.86</v>
      </c>
      <c r="F88">
        <f t="shared" si="6"/>
        <v>65.03</v>
      </c>
      <c r="G88">
        <f t="shared" si="7"/>
        <v>34.97</v>
      </c>
    </row>
    <row r="89" spans="1:7">
      <c r="A89" t="s">
        <v>234</v>
      </c>
      <c r="B89">
        <v>159</v>
      </c>
      <c r="C89">
        <v>74</v>
      </c>
      <c r="D89">
        <f t="shared" si="4"/>
        <v>233</v>
      </c>
      <c r="E89">
        <f t="shared" si="5"/>
        <v>2.1486486486486487</v>
      </c>
      <c r="F89">
        <f t="shared" si="6"/>
        <v>68.239999999999995</v>
      </c>
      <c r="G89">
        <f t="shared" si="7"/>
        <v>31.76</v>
      </c>
    </row>
    <row r="90" spans="1:7">
      <c r="A90" t="s">
        <v>236</v>
      </c>
      <c r="B90">
        <v>127</v>
      </c>
      <c r="C90">
        <v>105</v>
      </c>
      <c r="D90">
        <f t="shared" si="4"/>
        <v>232</v>
      </c>
      <c r="E90">
        <f t="shared" si="5"/>
        <v>1.2095238095238094</v>
      </c>
      <c r="F90">
        <f t="shared" si="6"/>
        <v>54.74</v>
      </c>
      <c r="G90">
        <f t="shared" si="7"/>
        <v>45.26</v>
      </c>
    </row>
    <row r="91" spans="1:7">
      <c r="A91" t="s">
        <v>238</v>
      </c>
      <c r="B91">
        <v>90</v>
      </c>
      <c r="C91">
        <v>35</v>
      </c>
      <c r="D91">
        <f t="shared" si="4"/>
        <v>125</v>
      </c>
      <c r="E91">
        <f t="shared" si="5"/>
        <v>2.5714285714285716</v>
      </c>
      <c r="F91">
        <f t="shared" si="6"/>
        <v>72</v>
      </c>
      <c r="G91">
        <f t="shared" si="7"/>
        <v>28</v>
      </c>
    </row>
    <row r="92" spans="1:7">
      <c r="A92" t="s">
        <v>240</v>
      </c>
      <c r="B92">
        <v>112</v>
      </c>
      <c r="C92">
        <v>123</v>
      </c>
      <c r="D92">
        <f t="shared" si="4"/>
        <v>235</v>
      </c>
      <c r="E92">
        <f t="shared" si="5"/>
        <v>1.0982142857142858</v>
      </c>
      <c r="F92">
        <f t="shared" si="6"/>
        <v>47.66</v>
      </c>
      <c r="G92">
        <f t="shared" si="7"/>
        <v>52.34</v>
      </c>
    </row>
    <row r="93" spans="1:7">
      <c r="A93" t="s">
        <v>242</v>
      </c>
      <c r="B93">
        <v>147</v>
      </c>
      <c r="C93">
        <v>90</v>
      </c>
      <c r="D93">
        <f t="shared" si="4"/>
        <v>237</v>
      </c>
      <c r="E93">
        <f t="shared" si="5"/>
        <v>1.6333333333333333</v>
      </c>
      <c r="F93">
        <f t="shared" si="6"/>
        <v>62.03</v>
      </c>
      <c r="G93">
        <f t="shared" si="7"/>
        <v>37.97</v>
      </c>
    </row>
    <row r="94" spans="1:7">
      <c r="A94" t="s">
        <v>244</v>
      </c>
      <c r="B94">
        <v>112</v>
      </c>
      <c r="C94">
        <v>109</v>
      </c>
      <c r="D94">
        <f t="shared" si="4"/>
        <v>221</v>
      </c>
      <c r="E94">
        <f t="shared" si="5"/>
        <v>1.0275229357798166</v>
      </c>
      <c r="F94">
        <f t="shared" si="6"/>
        <v>50.68</v>
      </c>
      <c r="G94">
        <f t="shared" si="7"/>
        <v>49.32</v>
      </c>
    </row>
    <row r="95" spans="1:7">
      <c r="A95" t="s">
        <v>246</v>
      </c>
      <c r="B95">
        <v>67</v>
      </c>
      <c r="C95">
        <v>82</v>
      </c>
      <c r="D95">
        <f t="shared" si="4"/>
        <v>149</v>
      </c>
      <c r="E95">
        <f t="shared" si="5"/>
        <v>1.2238805970149254</v>
      </c>
      <c r="F95">
        <f t="shared" si="6"/>
        <v>44.97</v>
      </c>
      <c r="G95">
        <f t="shared" si="7"/>
        <v>55.03</v>
      </c>
    </row>
    <row r="96" spans="1:7">
      <c r="A96" t="s">
        <v>248</v>
      </c>
      <c r="B96">
        <v>145</v>
      </c>
      <c r="C96">
        <v>83</v>
      </c>
      <c r="D96">
        <f t="shared" si="4"/>
        <v>228</v>
      </c>
      <c r="E96">
        <f t="shared" si="5"/>
        <v>1.7469879518072289</v>
      </c>
      <c r="F96">
        <f t="shared" si="6"/>
        <v>63.6</v>
      </c>
      <c r="G96">
        <f t="shared" si="7"/>
        <v>36.4</v>
      </c>
    </row>
    <row r="97" spans="1:7">
      <c r="A97" t="s">
        <v>250</v>
      </c>
      <c r="B97">
        <v>142</v>
      </c>
      <c r="C97">
        <v>47</v>
      </c>
      <c r="D97">
        <f t="shared" si="4"/>
        <v>189</v>
      </c>
      <c r="E97">
        <f t="shared" si="5"/>
        <v>3.021276595744681</v>
      </c>
      <c r="F97">
        <f t="shared" si="6"/>
        <v>75.13</v>
      </c>
      <c r="G97">
        <f t="shared" si="7"/>
        <v>24.87</v>
      </c>
    </row>
    <row r="98" spans="1:7">
      <c r="A98" t="s">
        <v>252</v>
      </c>
      <c r="B98">
        <v>151</v>
      </c>
      <c r="C98">
        <v>49</v>
      </c>
      <c r="D98">
        <f t="shared" si="4"/>
        <v>200</v>
      </c>
      <c r="E98">
        <f t="shared" si="5"/>
        <v>3.0816326530612246</v>
      </c>
      <c r="F98">
        <f t="shared" si="6"/>
        <v>75.5</v>
      </c>
      <c r="G98">
        <f t="shared" si="7"/>
        <v>24.5</v>
      </c>
    </row>
    <row r="99" spans="1:7">
      <c r="A99" t="s">
        <v>254</v>
      </c>
      <c r="B99">
        <v>145</v>
      </c>
      <c r="C99">
        <v>65</v>
      </c>
      <c r="D99">
        <f t="shared" si="4"/>
        <v>210</v>
      </c>
      <c r="E99">
        <f t="shared" si="5"/>
        <v>2.2307692307692308</v>
      </c>
      <c r="F99">
        <f t="shared" si="6"/>
        <v>69.05</v>
      </c>
      <c r="G99">
        <f t="shared" si="7"/>
        <v>30.95</v>
      </c>
    </row>
    <row r="100" spans="1:7">
      <c r="A100" t="s">
        <v>256</v>
      </c>
      <c r="B100">
        <v>129</v>
      </c>
      <c r="C100">
        <v>95</v>
      </c>
      <c r="D100">
        <f t="shared" si="4"/>
        <v>224</v>
      </c>
      <c r="E100">
        <f t="shared" si="5"/>
        <v>1.3578947368421053</v>
      </c>
      <c r="F100">
        <f t="shared" si="6"/>
        <v>57.59</v>
      </c>
      <c r="G100">
        <f t="shared" si="7"/>
        <v>42.41</v>
      </c>
    </row>
    <row r="101" spans="1:7">
      <c r="A101" t="s">
        <v>273</v>
      </c>
      <c r="B101">
        <f>SUM(B2:B100)</f>
        <v>9053</v>
      </c>
      <c r="C101">
        <f>SUM(C2:C100)</f>
        <v>8272</v>
      </c>
      <c r="D101">
        <f>SUM(D2:D100)</f>
        <v>17325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0"/>
  <sheetViews>
    <sheetView workbookViewId="0">
      <selection activeCell="A20" sqref="A20"/>
    </sheetView>
  </sheetViews>
  <sheetFormatPr defaultRowHeight="14.45"/>
  <cols>
    <col min="1" max="1" width="13.5703125" customWidth="1"/>
    <col min="2" max="3" width="11.28515625" customWidth="1"/>
    <col min="4" max="4" width="11.42578125" customWidth="1"/>
    <col min="5" max="5" width="10.85546875" customWidth="1"/>
    <col min="7" max="7" width="11.28515625" customWidth="1"/>
    <col min="12" max="12" width="11.42578125" customWidth="1"/>
    <col min="13" max="13" width="12.5703125" customWidth="1"/>
    <col min="14" max="14" width="23.42578125" customWidth="1"/>
  </cols>
  <sheetData>
    <row r="1" spans="1:17">
      <c r="A1" t="s">
        <v>1</v>
      </c>
      <c r="B1" t="s">
        <v>2</v>
      </c>
      <c r="C1" s="4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J1" s="2"/>
      <c r="K1" s="2" t="s">
        <v>274</v>
      </c>
      <c r="L1" s="2" t="s">
        <v>275</v>
      </c>
      <c r="M1" s="2" t="s">
        <v>276</v>
      </c>
    </row>
    <row r="2" spans="1:17">
      <c r="A2" t="s">
        <v>72</v>
      </c>
      <c r="B2" s="3" t="s">
        <v>73</v>
      </c>
      <c r="C2" s="4" t="s">
        <v>74</v>
      </c>
      <c r="D2" t="s">
        <v>75</v>
      </c>
      <c r="E2" t="s">
        <v>76</v>
      </c>
      <c r="F2" s="3">
        <v>103</v>
      </c>
      <c r="G2">
        <v>99</v>
      </c>
      <c r="H2" t="s">
        <v>28</v>
      </c>
      <c r="J2" s="2" t="s">
        <v>265</v>
      </c>
      <c r="K2" s="2">
        <f>AVERAGE(A13:A21)</f>
        <v>213.75</v>
      </c>
      <c r="L2" s="2">
        <f>AVERAGE(B13:B21)</f>
        <v>85.428571428571431</v>
      </c>
      <c r="M2" s="2">
        <f>AVERAGE(F2:G10)</f>
        <v>103.78571428571429</v>
      </c>
    </row>
    <row r="3" spans="1:17">
      <c r="A3" t="s">
        <v>96</v>
      </c>
      <c r="B3" t="s">
        <v>45</v>
      </c>
      <c r="C3" s="4" t="s">
        <v>70</v>
      </c>
      <c r="D3" s="3" t="s">
        <v>73</v>
      </c>
      <c r="E3" t="s">
        <v>50</v>
      </c>
      <c r="F3">
        <v>95</v>
      </c>
      <c r="G3" s="3">
        <v>139</v>
      </c>
      <c r="H3" t="s">
        <v>15</v>
      </c>
      <c r="J3" s="2" t="s">
        <v>266</v>
      </c>
      <c r="K3" s="2">
        <f>STDEV(A13:A21)</f>
        <v>260.15531075549029</v>
      </c>
      <c r="L3" s="2">
        <f>STDEV(B13:B21)</f>
        <v>16.10235120365078</v>
      </c>
      <c r="M3" s="2">
        <f>STDEV(F2:G10)</f>
        <v>27.865552407749071</v>
      </c>
    </row>
    <row r="4" spans="1:17">
      <c r="A4" t="s">
        <v>128</v>
      </c>
      <c r="B4" t="s">
        <v>40</v>
      </c>
      <c r="C4" s="5" t="s">
        <v>73</v>
      </c>
      <c r="D4" t="s">
        <v>68</v>
      </c>
      <c r="E4" t="s">
        <v>61</v>
      </c>
      <c r="F4" s="3">
        <v>97</v>
      </c>
      <c r="G4">
        <v>67</v>
      </c>
      <c r="H4" t="s">
        <v>28</v>
      </c>
      <c r="J4" s="2" t="s">
        <v>267</v>
      </c>
      <c r="K4" s="2">
        <f>MIN(A13:A21)</f>
        <v>97</v>
      </c>
      <c r="L4" s="2">
        <f>MIN(B13:B21)</f>
        <v>59</v>
      </c>
      <c r="M4" s="2">
        <f>MIN(F2:G10)</f>
        <v>59</v>
      </c>
    </row>
    <row r="5" spans="1:17">
      <c r="A5" t="s">
        <v>152</v>
      </c>
      <c r="B5" t="s">
        <v>38</v>
      </c>
      <c r="C5" s="4" t="s">
        <v>18</v>
      </c>
      <c r="D5" t="s">
        <v>33</v>
      </c>
      <c r="E5" s="3" t="s">
        <v>73</v>
      </c>
      <c r="F5">
        <v>59</v>
      </c>
      <c r="G5" s="3">
        <v>163</v>
      </c>
      <c r="H5" t="s">
        <v>15</v>
      </c>
      <c r="J5" s="2" t="s">
        <v>268</v>
      </c>
      <c r="K5" s="2">
        <f>QUARTILE(A13:A21,1)</f>
        <v>102.5</v>
      </c>
      <c r="L5" s="2">
        <f>QUARTILE(B13:B21,1)</f>
        <v>76.5</v>
      </c>
      <c r="M5" s="2">
        <f>QUARTILE(F2:G10, 1)</f>
        <v>93.5</v>
      </c>
    </row>
    <row r="6" spans="1:17">
      <c r="A6" t="s">
        <v>166</v>
      </c>
      <c r="B6" t="s">
        <v>39</v>
      </c>
      <c r="C6" s="5" t="s">
        <v>73</v>
      </c>
      <c r="D6" t="s">
        <v>46</v>
      </c>
      <c r="E6" t="s">
        <v>14</v>
      </c>
      <c r="F6" s="3">
        <v>112</v>
      </c>
      <c r="G6">
        <v>93</v>
      </c>
      <c r="H6" t="s">
        <v>28</v>
      </c>
      <c r="J6" s="2" t="s">
        <v>269</v>
      </c>
      <c r="K6" s="2">
        <f>MEDIAN(A13:A21)</f>
        <v>125.5</v>
      </c>
      <c r="L6" s="2">
        <f>MEDIAN(B13:B21)</f>
        <v>93</v>
      </c>
      <c r="M6" s="2">
        <f>MEDIAN(F2:G10)</f>
        <v>99</v>
      </c>
    </row>
    <row r="7" spans="1:17">
      <c r="A7" t="s">
        <v>182</v>
      </c>
      <c r="B7" t="s">
        <v>12</v>
      </c>
      <c r="C7" s="4" t="s">
        <v>55</v>
      </c>
      <c r="D7" s="3" t="s">
        <v>73</v>
      </c>
      <c r="E7" t="s">
        <v>31</v>
      </c>
      <c r="F7">
        <v>99</v>
      </c>
      <c r="G7" s="3">
        <v>101</v>
      </c>
      <c r="H7" t="s">
        <v>15</v>
      </c>
      <c r="J7" s="2" t="s">
        <v>270</v>
      </c>
      <c r="K7" s="2">
        <f>QUARTILE(A13:A21,3)</f>
        <v>145.75</v>
      </c>
      <c r="L7" s="2">
        <f>QUARTILE(B13:B21,3)</f>
        <v>97</v>
      </c>
      <c r="M7" s="2">
        <f>QUARTILE(F2:G10, 3)</f>
        <v>109.75</v>
      </c>
    </row>
    <row r="8" spans="1:17">
      <c r="A8" t="s">
        <v>208</v>
      </c>
      <c r="B8" t="s">
        <v>80</v>
      </c>
      <c r="C8" s="5" t="s">
        <v>73</v>
      </c>
      <c r="D8" t="s">
        <v>52</v>
      </c>
      <c r="E8" t="s">
        <v>24</v>
      </c>
      <c r="F8" s="3">
        <v>140</v>
      </c>
      <c r="G8">
        <v>86</v>
      </c>
      <c r="H8" t="s">
        <v>28</v>
      </c>
      <c r="J8" s="2" t="s">
        <v>271</v>
      </c>
      <c r="K8" s="2">
        <f>MAX(A13:A21)</f>
        <v>855</v>
      </c>
      <c r="L8" s="2">
        <f>MAX(B13:B21)</f>
        <v>99</v>
      </c>
      <c r="M8" s="2">
        <f>MAX(F2:G10)</f>
        <v>163</v>
      </c>
    </row>
    <row r="10" spans="1:17">
      <c r="A10" t="s">
        <v>277</v>
      </c>
    </row>
    <row r="11" spans="1:17">
      <c r="N11" t="s">
        <v>278</v>
      </c>
    </row>
    <row r="12" spans="1:17">
      <c r="A12" t="s">
        <v>279</v>
      </c>
      <c r="B12" t="s">
        <v>280</v>
      </c>
    </row>
    <row r="13" spans="1:17">
      <c r="A13">
        <v>103</v>
      </c>
      <c r="B13">
        <v>99</v>
      </c>
      <c r="O13" t="s">
        <v>281</v>
      </c>
      <c r="P13" t="s">
        <v>282</v>
      </c>
    </row>
    <row r="14" spans="1:17">
      <c r="A14">
        <v>139</v>
      </c>
      <c r="B14">
        <v>95</v>
      </c>
      <c r="N14" t="s">
        <v>283</v>
      </c>
      <c r="O14">
        <f>AVERAGE(A24:A30)</f>
        <v>58.577142857142853</v>
      </c>
      <c r="P14">
        <f>AVERAGE(B24:B30)</f>
        <v>41.422857142857147</v>
      </c>
      <c r="Q14" t="s">
        <v>284</v>
      </c>
    </row>
    <row r="15" spans="1:17">
      <c r="A15">
        <v>97</v>
      </c>
      <c r="B15">
        <v>67</v>
      </c>
    </row>
    <row r="16" spans="1:17">
      <c r="A16">
        <v>163</v>
      </c>
      <c r="B16">
        <v>59</v>
      </c>
    </row>
    <row r="17" spans="1:2">
      <c r="A17">
        <v>112</v>
      </c>
      <c r="B17">
        <v>93</v>
      </c>
    </row>
    <row r="18" spans="1:2">
      <c r="A18">
        <v>101</v>
      </c>
      <c r="B18">
        <v>99</v>
      </c>
    </row>
    <row r="19" spans="1:2">
      <c r="A19">
        <v>140</v>
      </c>
      <c r="B19">
        <v>86</v>
      </c>
    </row>
    <row r="20" spans="1:2">
      <c r="A20">
        <f>SUM(A13:A19)</f>
        <v>855</v>
      </c>
    </row>
    <row r="21" spans="1:2">
      <c r="A21" t="s">
        <v>285</v>
      </c>
    </row>
    <row r="23" spans="1:2">
      <c r="A23" t="s">
        <v>279</v>
      </c>
      <c r="B23" t="s">
        <v>280</v>
      </c>
    </row>
    <row r="24" spans="1:2">
      <c r="A24">
        <v>50.99</v>
      </c>
      <c r="B24">
        <v>49.01</v>
      </c>
    </row>
    <row r="25" spans="1:2">
      <c r="A25">
        <v>59.4</v>
      </c>
      <c r="B25">
        <v>40.6</v>
      </c>
    </row>
    <row r="26" spans="1:2">
      <c r="A26">
        <v>59.15</v>
      </c>
      <c r="B26">
        <v>40.85</v>
      </c>
    </row>
    <row r="27" spans="1:2">
      <c r="A27">
        <v>73.42</v>
      </c>
      <c r="B27">
        <v>26.58</v>
      </c>
    </row>
    <row r="28" spans="1:2">
      <c r="A28">
        <v>54.63</v>
      </c>
      <c r="B28">
        <v>45.37</v>
      </c>
    </row>
    <row r="29" spans="1:2">
      <c r="A29">
        <v>50.5</v>
      </c>
      <c r="B29">
        <v>49.5</v>
      </c>
    </row>
    <row r="30" spans="1:2">
      <c r="A30">
        <v>61.95</v>
      </c>
      <c r="B30">
        <v>38.049999999999997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0"/>
  <sheetViews>
    <sheetView topLeftCell="A6" workbookViewId="0">
      <selection activeCell="O14" sqref="O14"/>
    </sheetView>
  </sheetViews>
  <sheetFormatPr defaultRowHeight="14.45"/>
  <cols>
    <col min="1" max="1" width="12.85546875" customWidth="1"/>
    <col min="14" max="14" width="21.7109375" customWidth="1"/>
    <col min="15" max="15" width="17.85546875" customWidth="1"/>
    <col min="16" max="16" width="15.85546875" customWidth="1"/>
  </cols>
  <sheetData>
    <row r="1" spans="1:17">
      <c r="A1" t="s">
        <v>1</v>
      </c>
      <c r="B1" t="s">
        <v>2</v>
      </c>
      <c r="C1" s="4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J1" s="2"/>
      <c r="K1" s="2" t="s">
        <v>274</v>
      </c>
      <c r="L1" s="2" t="s">
        <v>275</v>
      </c>
      <c r="M1" s="2" t="s">
        <v>276</v>
      </c>
    </row>
    <row r="2" spans="1:17">
      <c r="A2" t="s">
        <v>17</v>
      </c>
      <c r="B2" t="s">
        <v>18</v>
      </c>
      <c r="C2" s="5" t="s">
        <v>19</v>
      </c>
      <c r="D2" t="s">
        <v>20</v>
      </c>
      <c r="E2" t="s">
        <v>21</v>
      </c>
      <c r="F2" s="3">
        <v>97</v>
      </c>
      <c r="G2">
        <v>98</v>
      </c>
      <c r="H2" t="s">
        <v>15</v>
      </c>
      <c r="J2" s="2" t="s">
        <v>265</v>
      </c>
      <c r="K2" s="2">
        <f>AVERAGE(A13:A20)</f>
        <v>117.42857142857143</v>
      </c>
      <c r="L2" s="2">
        <f>AVERAGE(B13:B20)</f>
        <v>77.428571428571431</v>
      </c>
      <c r="M2" s="2">
        <f>AVERAGE(F2:G10)</f>
        <v>97.428571428571431</v>
      </c>
    </row>
    <row r="3" spans="1:17">
      <c r="A3" t="s">
        <v>90</v>
      </c>
      <c r="B3" t="s">
        <v>40</v>
      </c>
      <c r="C3" s="4" t="s">
        <v>13</v>
      </c>
      <c r="D3" t="s">
        <v>56</v>
      </c>
      <c r="E3" s="3" t="s">
        <v>19</v>
      </c>
      <c r="F3">
        <v>29</v>
      </c>
      <c r="G3" s="3">
        <v>132</v>
      </c>
      <c r="H3" t="s">
        <v>15</v>
      </c>
      <c r="J3" s="2" t="s">
        <v>266</v>
      </c>
      <c r="K3" s="2">
        <f>STDEV(A13:A20)</f>
        <v>18.946038661218381</v>
      </c>
      <c r="L3" s="2">
        <f>STDEV(B13:B20)</f>
        <v>31.511146931718947</v>
      </c>
      <c r="M3" s="2">
        <f>STDEV(F2:G10)</f>
        <v>32.47653421665057</v>
      </c>
    </row>
    <row r="4" spans="1:17">
      <c r="A4" t="s">
        <v>112</v>
      </c>
      <c r="B4" t="s">
        <v>39</v>
      </c>
      <c r="C4" s="4" t="s">
        <v>52</v>
      </c>
      <c r="D4" s="3" t="s">
        <v>19</v>
      </c>
      <c r="E4" t="s">
        <v>43</v>
      </c>
      <c r="F4">
        <v>61</v>
      </c>
      <c r="G4" s="3">
        <v>87</v>
      </c>
      <c r="H4" t="s">
        <v>15</v>
      </c>
      <c r="J4" s="2" t="s">
        <v>267</v>
      </c>
      <c r="K4" s="2">
        <f>MIN(A13:A20)</f>
        <v>87</v>
      </c>
      <c r="L4" s="2">
        <f>MIN(B13:B20)</f>
        <v>29</v>
      </c>
      <c r="M4" s="2">
        <f>MIN(F2:G10)</f>
        <v>29</v>
      </c>
    </row>
    <row r="5" spans="1:17">
      <c r="A5" t="s">
        <v>134</v>
      </c>
      <c r="B5" t="s">
        <v>11</v>
      </c>
      <c r="C5" s="4" t="s">
        <v>51</v>
      </c>
      <c r="D5" t="s">
        <v>70</v>
      </c>
      <c r="E5" s="3" t="s">
        <v>19</v>
      </c>
      <c r="F5">
        <v>119</v>
      </c>
      <c r="G5" s="3">
        <v>139</v>
      </c>
      <c r="H5" t="s">
        <v>15</v>
      </c>
      <c r="J5" s="2" t="s">
        <v>268</v>
      </c>
      <c r="K5" s="2">
        <f>QUARTILE(A13:A20,1)</f>
        <v>107</v>
      </c>
      <c r="L5" s="2">
        <f>QUARTILE(B13:B20,1)</f>
        <v>60.5</v>
      </c>
      <c r="M5" s="2">
        <f>QUARTILE(F2:G10, 1)</f>
        <v>73.5</v>
      </c>
    </row>
    <row r="6" spans="1:17">
      <c r="A6" t="s">
        <v>158</v>
      </c>
      <c r="B6" t="s">
        <v>76</v>
      </c>
      <c r="C6" s="5" t="s">
        <v>19</v>
      </c>
      <c r="D6" t="s">
        <v>61</v>
      </c>
      <c r="E6" t="s">
        <v>34</v>
      </c>
      <c r="F6" s="3">
        <v>117</v>
      </c>
      <c r="G6">
        <v>69</v>
      </c>
      <c r="H6" t="s">
        <v>28</v>
      </c>
      <c r="J6" s="2" t="s">
        <v>269</v>
      </c>
      <c r="K6" s="2">
        <f>MEDIAN(A13:A20)</f>
        <v>122</v>
      </c>
      <c r="L6" s="2">
        <f>MEDIAN(B13:B20)</f>
        <v>69</v>
      </c>
      <c r="M6" s="2">
        <f>MEDIAN(F2:G10)</f>
        <v>102</v>
      </c>
    </row>
    <row r="7" spans="1:17">
      <c r="A7" t="s">
        <v>184</v>
      </c>
      <c r="B7" s="3" t="s">
        <v>19</v>
      </c>
      <c r="C7" s="4" t="s">
        <v>50</v>
      </c>
      <c r="D7" t="s">
        <v>63</v>
      </c>
      <c r="E7" t="s">
        <v>24</v>
      </c>
      <c r="F7" s="3">
        <v>128</v>
      </c>
      <c r="G7">
        <v>60</v>
      </c>
      <c r="H7" t="s">
        <v>28</v>
      </c>
      <c r="J7" s="2" t="s">
        <v>270</v>
      </c>
      <c r="K7" s="2">
        <f>QUARTILE(A13:A20,3)</f>
        <v>130</v>
      </c>
      <c r="L7" s="2">
        <f>QUARTILE(B13:B20,3)</f>
        <v>102</v>
      </c>
      <c r="M7" s="2">
        <f>QUARTILE(F2:G10, 3)</f>
        <v>121.25</v>
      </c>
    </row>
    <row r="8" spans="1:17">
      <c r="A8" t="s">
        <v>212</v>
      </c>
      <c r="B8" t="s">
        <v>68</v>
      </c>
      <c r="C8" s="5" t="s">
        <v>19</v>
      </c>
      <c r="D8" t="s">
        <v>44</v>
      </c>
      <c r="E8" t="s">
        <v>64</v>
      </c>
      <c r="F8" s="3">
        <v>122</v>
      </c>
      <c r="G8">
        <v>106</v>
      </c>
      <c r="H8" t="s">
        <v>28</v>
      </c>
      <c r="J8" s="2" t="s">
        <v>271</v>
      </c>
      <c r="K8" s="2">
        <f>MAX(A13:A20)</f>
        <v>139</v>
      </c>
      <c r="L8" s="2">
        <f>MAX(B13:B20)</f>
        <v>119</v>
      </c>
      <c r="M8" s="2">
        <f>MAX(F2:G10)</f>
        <v>139</v>
      </c>
    </row>
    <row r="10" spans="1:17">
      <c r="A10" t="s">
        <v>277</v>
      </c>
    </row>
    <row r="11" spans="1:17">
      <c r="N11" t="s">
        <v>278</v>
      </c>
    </row>
    <row r="12" spans="1:17">
      <c r="A12" t="s">
        <v>279</v>
      </c>
      <c r="B12" t="s">
        <v>280</v>
      </c>
    </row>
    <row r="13" spans="1:17">
      <c r="A13">
        <v>97</v>
      </c>
      <c r="B13">
        <v>98</v>
      </c>
      <c r="O13" t="s">
        <v>281</v>
      </c>
      <c r="P13" t="s">
        <v>282</v>
      </c>
    </row>
    <row r="14" spans="1:17">
      <c r="A14">
        <v>132</v>
      </c>
      <c r="B14">
        <v>29</v>
      </c>
      <c r="N14" t="s">
        <v>283</v>
      </c>
      <c r="O14">
        <f>AVERAGE(A24:A30)</f>
        <v>61.269999999999996</v>
      </c>
      <c r="P14">
        <f>AVERAGE(B24:B30)</f>
        <v>38.729999999999997</v>
      </c>
      <c r="Q14" t="s">
        <v>286</v>
      </c>
    </row>
    <row r="15" spans="1:17">
      <c r="A15">
        <v>87</v>
      </c>
      <c r="B15">
        <v>61</v>
      </c>
    </row>
    <row r="16" spans="1:17">
      <c r="A16">
        <v>139</v>
      </c>
      <c r="B16">
        <v>119</v>
      </c>
    </row>
    <row r="17" spans="1:2">
      <c r="A17">
        <v>117</v>
      </c>
      <c r="B17">
        <v>69</v>
      </c>
    </row>
    <row r="18" spans="1:2">
      <c r="A18">
        <v>128</v>
      </c>
      <c r="B18">
        <v>60</v>
      </c>
    </row>
    <row r="19" spans="1:2">
      <c r="A19">
        <v>122</v>
      </c>
      <c r="B19">
        <v>106</v>
      </c>
    </row>
    <row r="21" spans="1:2">
      <c r="A21" t="s">
        <v>285</v>
      </c>
    </row>
    <row r="23" spans="1:2">
      <c r="A23" t="s">
        <v>279</v>
      </c>
      <c r="B23" t="s">
        <v>280</v>
      </c>
    </row>
    <row r="24" spans="1:2">
      <c r="A24">
        <v>49.74</v>
      </c>
      <c r="B24">
        <v>50.26</v>
      </c>
    </row>
    <row r="25" spans="1:2">
      <c r="A25">
        <v>81.99</v>
      </c>
      <c r="B25">
        <v>18.010000000000002</v>
      </c>
    </row>
    <row r="26" spans="1:2">
      <c r="A26">
        <v>58.78</v>
      </c>
      <c r="B26">
        <v>41.22</v>
      </c>
    </row>
    <row r="27" spans="1:2">
      <c r="A27">
        <v>53.88</v>
      </c>
      <c r="B27">
        <v>46.12</v>
      </c>
    </row>
    <row r="28" spans="1:2">
      <c r="A28">
        <v>62.9</v>
      </c>
      <c r="B28">
        <v>37.1</v>
      </c>
    </row>
    <row r="29" spans="1:2">
      <c r="A29">
        <v>68.09</v>
      </c>
      <c r="B29">
        <v>31.91</v>
      </c>
    </row>
    <row r="30" spans="1:2">
      <c r="A30">
        <v>53.51</v>
      </c>
      <c r="B30">
        <v>46.49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9"/>
  <sheetViews>
    <sheetView topLeftCell="A4" workbookViewId="0">
      <selection activeCell="A20" sqref="A20"/>
    </sheetView>
  </sheetViews>
  <sheetFormatPr defaultRowHeight="14.45"/>
  <cols>
    <col min="1" max="1" width="12.140625" customWidth="1"/>
  </cols>
  <sheetData>
    <row r="1" spans="1:13">
      <c r="A1" t="s">
        <v>1</v>
      </c>
      <c r="B1" t="s">
        <v>2</v>
      </c>
      <c r="C1" s="4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J1" s="2"/>
      <c r="K1" s="2" t="s">
        <v>274</v>
      </c>
      <c r="L1" s="2" t="s">
        <v>275</v>
      </c>
      <c r="M1" s="2" t="s">
        <v>276</v>
      </c>
    </row>
    <row r="2" spans="1:13">
      <c r="A2" t="s">
        <v>60</v>
      </c>
      <c r="B2" t="s">
        <v>61</v>
      </c>
      <c r="C2" s="5" t="s">
        <v>62</v>
      </c>
      <c r="D2" t="s">
        <v>63</v>
      </c>
      <c r="E2" t="s">
        <v>64</v>
      </c>
      <c r="F2" s="3">
        <v>112</v>
      </c>
      <c r="G2">
        <v>101</v>
      </c>
      <c r="H2" t="s">
        <v>28</v>
      </c>
      <c r="J2" s="2" t="s">
        <v>265</v>
      </c>
      <c r="K2" s="2">
        <f>AVERAGE(A13:A21)</f>
        <v>114.71428571428571</v>
      </c>
      <c r="L2" s="2">
        <f>AVERAGE(B13:B21)</f>
        <v>77.857142857142861</v>
      </c>
      <c r="M2" s="2">
        <f>AVERAGE(F2:G10)</f>
        <v>96.285714285714292</v>
      </c>
    </row>
    <row r="3" spans="1:13">
      <c r="A3" t="s">
        <v>92</v>
      </c>
      <c r="B3" t="s">
        <v>31</v>
      </c>
      <c r="C3" s="5" t="s">
        <v>62</v>
      </c>
      <c r="D3" t="s">
        <v>11</v>
      </c>
      <c r="E3" t="s">
        <v>68</v>
      </c>
      <c r="F3" s="3">
        <v>123</v>
      </c>
      <c r="G3">
        <v>93</v>
      </c>
      <c r="H3" t="s">
        <v>28</v>
      </c>
      <c r="J3" s="2" t="s">
        <v>266</v>
      </c>
      <c r="K3" s="2">
        <f>STDEV(A13:A21)</f>
        <v>36.118851429294196</v>
      </c>
      <c r="L3" s="2">
        <f>STDEV(B13:B21)</f>
        <v>30.878409778940863</v>
      </c>
      <c r="M3" s="2">
        <f>STDEV(F2:G10)</f>
        <v>37.522154627794073</v>
      </c>
    </row>
    <row r="4" spans="1:13">
      <c r="A4" t="s">
        <v>108</v>
      </c>
      <c r="B4" t="s">
        <v>82</v>
      </c>
      <c r="C4" s="4" t="s">
        <v>56</v>
      </c>
      <c r="D4" s="3" t="s">
        <v>62</v>
      </c>
      <c r="E4" t="s">
        <v>50</v>
      </c>
      <c r="F4">
        <v>64</v>
      </c>
      <c r="G4" s="3">
        <v>106</v>
      </c>
      <c r="H4" t="s">
        <v>15</v>
      </c>
      <c r="J4" s="2" t="s">
        <v>267</v>
      </c>
      <c r="K4" s="2">
        <f>MIN(A13:A21)</f>
        <v>56</v>
      </c>
      <c r="L4" s="2">
        <f>MIN(B13:B21)</f>
        <v>13</v>
      </c>
      <c r="M4" s="2">
        <f>MIN(F2:G10)</f>
        <v>13</v>
      </c>
    </row>
    <row r="5" spans="1:13">
      <c r="A5" t="s">
        <v>142</v>
      </c>
      <c r="B5" t="s">
        <v>24</v>
      </c>
      <c r="C5" s="4" t="s">
        <v>45</v>
      </c>
      <c r="D5" t="s">
        <v>12</v>
      </c>
      <c r="E5" s="3" t="s">
        <v>62</v>
      </c>
      <c r="F5">
        <v>94</v>
      </c>
      <c r="G5" s="3">
        <v>145</v>
      </c>
      <c r="H5" t="s">
        <v>15</v>
      </c>
      <c r="J5" s="2" t="s">
        <v>268</v>
      </c>
      <c r="K5" s="2">
        <f>QUARTILE(A13:A21,1)</f>
        <v>99.5</v>
      </c>
      <c r="L5" s="2">
        <f>QUARTILE(B13:B21,1)</f>
        <v>76.5</v>
      </c>
      <c r="M5" s="2">
        <f>QUARTILE(F2:G10, 1)</f>
        <v>89.5</v>
      </c>
    </row>
    <row r="6" spans="1:13">
      <c r="A6" t="s">
        <v>176</v>
      </c>
      <c r="B6" t="s">
        <v>51</v>
      </c>
      <c r="C6" s="5" t="s">
        <v>62</v>
      </c>
      <c r="D6" t="s">
        <v>21</v>
      </c>
      <c r="E6" t="s">
        <v>67</v>
      </c>
      <c r="F6" s="3">
        <v>93</v>
      </c>
      <c r="G6">
        <v>13</v>
      </c>
      <c r="H6" t="s">
        <v>28</v>
      </c>
      <c r="J6" s="2" t="s">
        <v>269</v>
      </c>
      <c r="K6" s="2">
        <f>MEDIAN(A13:A21)</f>
        <v>112</v>
      </c>
      <c r="L6" s="2">
        <f>MEDIAN(B13:B21)</f>
        <v>91</v>
      </c>
      <c r="M6" s="2">
        <f>MEDIAN(F2:G10)</f>
        <v>93.5</v>
      </c>
    </row>
    <row r="7" spans="1:13">
      <c r="A7" t="s">
        <v>198</v>
      </c>
      <c r="B7" t="s">
        <v>34</v>
      </c>
      <c r="C7" s="4" t="s">
        <v>43</v>
      </c>
      <c r="D7" s="3" t="s">
        <v>62</v>
      </c>
      <c r="E7" t="s">
        <v>79</v>
      </c>
      <c r="F7">
        <v>91</v>
      </c>
      <c r="G7" s="3">
        <v>56</v>
      </c>
      <c r="H7" t="s">
        <v>28</v>
      </c>
      <c r="J7" s="2" t="s">
        <v>270</v>
      </c>
      <c r="K7" s="2">
        <f>QUARTILE(A13:A21,3)</f>
        <v>134</v>
      </c>
      <c r="L7" s="2">
        <f>QUARTILE(B13:B21,3)</f>
        <v>93.5</v>
      </c>
      <c r="M7" s="2">
        <f>QUARTILE(F2:G10, 3)</f>
        <v>110.5</v>
      </c>
    </row>
    <row r="8" spans="1:13">
      <c r="A8" t="s">
        <v>226</v>
      </c>
      <c r="B8" s="3" t="s">
        <v>62</v>
      </c>
      <c r="C8" s="4" t="s">
        <v>14</v>
      </c>
      <c r="D8" t="s">
        <v>25</v>
      </c>
      <c r="E8" t="s">
        <v>38</v>
      </c>
      <c r="F8" s="3">
        <v>168</v>
      </c>
      <c r="G8">
        <v>89</v>
      </c>
      <c r="H8" t="s">
        <v>28</v>
      </c>
      <c r="J8" s="2" t="s">
        <v>271</v>
      </c>
      <c r="K8" s="2">
        <f>MAX(A13:A21)</f>
        <v>168</v>
      </c>
      <c r="L8" s="2">
        <f>MAX(B13:B21)</f>
        <v>101</v>
      </c>
      <c r="M8" s="2">
        <f>MAX(F2:G10)</f>
        <v>168</v>
      </c>
    </row>
    <row r="10" spans="1:13">
      <c r="A10" t="s">
        <v>277</v>
      </c>
    </row>
    <row r="12" spans="1:13">
      <c r="A12" t="s">
        <v>279</v>
      </c>
      <c r="B12" t="s">
        <v>280</v>
      </c>
    </row>
    <row r="13" spans="1:13">
      <c r="A13">
        <v>112</v>
      </c>
      <c r="B13">
        <v>101</v>
      </c>
    </row>
    <row r="14" spans="1:13">
      <c r="A14">
        <v>123</v>
      </c>
      <c r="B14">
        <v>93</v>
      </c>
    </row>
    <row r="15" spans="1:13">
      <c r="A15">
        <v>106</v>
      </c>
      <c r="B15">
        <v>64</v>
      </c>
    </row>
    <row r="16" spans="1:13">
      <c r="A16">
        <v>145</v>
      </c>
      <c r="B16">
        <v>94</v>
      </c>
    </row>
    <row r="17" spans="1:2">
      <c r="A17">
        <v>93</v>
      </c>
      <c r="B17">
        <v>13</v>
      </c>
    </row>
    <row r="18" spans="1:2">
      <c r="A18">
        <v>56</v>
      </c>
      <c r="B18">
        <v>91</v>
      </c>
    </row>
    <row r="19" spans="1:2">
      <c r="A19">
        <v>168</v>
      </c>
      <c r="B19">
        <v>89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9"/>
  <sheetViews>
    <sheetView workbookViewId="0">
      <selection activeCell="A12" sqref="A12:A19"/>
    </sheetView>
  </sheetViews>
  <sheetFormatPr defaultRowHeight="14.45"/>
  <sheetData>
    <row r="1" spans="1:13">
      <c r="A1" t="s">
        <v>1</v>
      </c>
      <c r="B1" t="s">
        <v>2</v>
      </c>
      <c r="C1" s="4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J1" s="2"/>
      <c r="K1" s="2" t="s">
        <v>274</v>
      </c>
      <c r="L1" s="2" t="s">
        <v>275</v>
      </c>
      <c r="M1" s="2" t="s">
        <v>276</v>
      </c>
    </row>
    <row r="2" spans="1:13">
      <c r="A2" t="s">
        <v>48</v>
      </c>
      <c r="B2" t="s">
        <v>49</v>
      </c>
      <c r="C2" s="5" t="s">
        <v>50</v>
      </c>
      <c r="D2" t="s">
        <v>51</v>
      </c>
      <c r="E2" t="s">
        <v>52</v>
      </c>
      <c r="F2" s="3">
        <v>78</v>
      </c>
      <c r="G2">
        <v>102</v>
      </c>
      <c r="H2" t="s">
        <v>15</v>
      </c>
      <c r="J2" s="2" t="s">
        <v>265</v>
      </c>
      <c r="K2" s="2">
        <f>AVERAGE(A13:A21)</f>
        <v>95.285714285714292</v>
      </c>
      <c r="L2" s="2">
        <f>AVERAGE(B13:B21)</f>
        <v>70</v>
      </c>
      <c r="M2" s="2">
        <f>AVERAGE(F2:G10)</f>
        <v>82.642857142857139</v>
      </c>
    </row>
    <row r="3" spans="1:13">
      <c r="A3" t="s">
        <v>96</v>
      </c>
      <c r="B3" t="s">
        <v>45</v>
      </c>
      <c r="C3" s="4" t="s">
        <v>70</v>
      </c>
      <c r="D3" t="s">
        <v>73</v>
      </c>
      <c r="E3" s="3" t="s">
        <v>50</v>
      </c>
      <c r="F3">
        <v>95</v>
      </c>
      <c r="G3" s="3">
        <v>139</v>
      </c>
      <c r="H3" t="s">
        <v>15</v>
      </c>
      <c r="J3" s="2" t="s">
        <v>266</v>
      </c>
      <c r="K3" s="2">
        <f>STDEV(A13:A21)</f>
        <v>29.903814058378831</v>
      </c>
      <c r="L3" s="2">
        <f>STDEV(B13:B21)</f>
        <v>21.01586702153082</v>
      </c>
      <c r="M3" s="2">
        <f>STDEV(F2:G10)</f>
        <v>28.083959678236109</v>
      </c>
    </row>
    <row r="4" spans="1:13">
      <c r="A4" t="s">
        <v>108</v>
      </c>
      <c r="B4" t="s">
        <v>82</v>
      </c>
      <c r="C4" s="4" t="s">
        <v>56</v>
      </c>
      <c r="D4" t="s">
        <v>62</v>
      </c>
      <c r="E4" s="3" t="s">
        <v>50</v>
      </c>
      <c r="F4">
        <v>64</v>
      </c>
      <c r="G4" s="3">
        <v>106</v>
      </c>
      <c r="H4" t="s">
        <v>15</v>
      </c>
      <c r="J4" s="2" t="s">
        <v>267</v>
      </c>
      <c r="K4" s="2">
        <f>MIN(A13:A21)</f>
        <v>60</v>
      </c>
      <c r="L4" s="2">
        <f>MIN(B13:B21)</f>
        <v>46</v>
      </c>
      <c r="M4" s="2">
        <f>MIN(F2:G10)</f>
        <v>46</v>
      </c>
    </row>
    <row r="5" spans="1:13">
      <c r="A5" t="s">
        <v>132</v>
      </c>
      <c r="B5" s="3" t="s">
        <v>50</v>
      </c>
      <c r="C5" s="4" t="s">
        <v>55</v>
      </c>
      <c r="D5" t="s">
        <v>80</v>
      </c>
      <c r="E5" t="s">
        <v>39</v>
      </c>
      <c r="F5" s="3">
        <v>70</v>
      </c>
      <c r="G5">
        <v>46</v>
      </c>
      <c r="H5" t="s">
        <v>28</v>
      </c>
      <c r="J5" s="2" t="s">
        <v>268</v>
      </c>
      <c r="K5" s="2">
        <f>QUARTILE(A13:A21,1)</f>
        <v>74</v>
      </c>
      <c r="L5" s="2">
        <f>QUARTILE(B13:B21,1)</f>
        <v>56.5</v>
      </c>
      <c r="M5" s="2">
        <f>QUARTILE(F2:G10, 1)</f>
        <v>61</v>
      </c>
    </row>
    <row r="6" spans="1:13">
      <c r="A6" t="s">
        <v>170</v>
      </c>
      <c r="B6" t="s">
        <v>20</v>
      </c>
      <c r="C6" s="4" t="s">
        <v>69</v>
      </c>
      <c r="D6" t="s">
        <v>38</v>
      </c>
      <c r="E6" s="3" t="s">
        <v>50</v>
      </c>
      <c r="F6">
        <v>70</v>
      </c>
      <c r="G6" s="3">
        <v>60</v>
      </c>
      <c r="H6" t="s">
        <v>28</v>
      </c>
      <c r="J6" s="2" t="s">
        <v>269</v>
      </c>
      <c r="K6" s="2">
        <f>MEDIAN(A13:A21)</f>
        <v>86</v>
      </c>
      <c r="L6" s="2">
        <f>MEDIAN(B13:B21)</f>
        <v>64</v>
      </c>
      <c r="M6" s="2">
        <f>MEDIAN(F2:G10)</f>
        <v>74</v>
      </c>
    </row>
    <row r="7" spans="1:13">
      <c r="A7" t="s">
        <v>184</v>
      </c>
      <c r="B7" t="s">
        <v>19</v>
      </c>
      <c r="C7" s="5" t="s">
        <v>50</v>
      </c>
      <c r="D7" t="s">
        <v>63</v>
      </c>
      <c r="E7" t="s">
        <v>24</v>
      </c>
      <c r="F7" s="3">
        <v>128</v>
      </c>
      <c r="G7">
        <v>60</v>
      </c>
      <c r="H7" t="s">
        <v>28</v>
      </c>
      <c r="J7" s="2" t="s">
        <v>270</v>
      </c>
      <c r="K7" s="2">
        <f>QUARTILE(A13:A21,3)</f>
        <v>117</v>
      </c>
      <c r="L7" s="2">
        <f>QUARTILE(B13:B21,3)</f>
        <v>82.5</v>
      </c>
      <c r="M7" s="2">
        <f>QUARTILE(F2:G10, 3)</f>
        <v>100.25</v>
      </c>
    </row>
    <row r="8" spans="1:13">
      <c r="A8" t="s">
        <v>214</v>
      </c>
      <c r="B8" s="3" t="s">
        <v>50</v>
      </c>
      <c r="C8" s="4" t="s">
        <v>21</v>
      </c>
      <c r="D8" t="s">
        <v>32</v>
      </c>
      <c r="E8" t="s">
        <v>57</v>
      </c>
      <c r="F8" s="3">
        <v>86</v>
      </c>
      <c r="G8">
        <v>53</v>
      </c>
      <c r="H8" t="s">
        <v>28</v>
      </c>
      <c r="J8" s="2" t="s">
        <v>271</v>
      </c>
      <c r="K8" s="2">
        <f>MAX(A13:A21)</f>
        <v>139</v>
      </c>
      <c r="L8" s="2">
        <f>MAX(B13:B21)</f>
        <v>102</v>
      </c>
      <c r="M8" s="2">
        <f>MAX(F2:G10)</f>
        <v>139</v>
      </c>
    </row>
    <row r="10" spans="1:13">
      <c r="A10" t="s">
        <v>277</v>
      </c>
    </row>
    <row r="12" spans="1:13">
      <c r="A12" t="s">
        <v>279</v>
      </c>
      <c r="B12" t="s">
        <v>280</v>
      </c>
    </row>
    <row r="13" spans="1:13">
      <c r="A13">
        <v>78</v>
      </c>
      <c r="B13">
        <v>102</v>
      </c>
    </row>
    <row r="14" spans="1:13">
      <c r="A14">
        <v>139</v>
      </c>
      <c r="B14">
        <v>95</v>
      </c>
    </row>
    <row r="15" spans="1:13">
      <c r="A15">
        <v>106</v>
      </c>
      <c r="B15">
        <v>64</v>
      </c>
    </row>
    <row r="16" spans="1:13">
      <c r="A16">
        <v>70</v>
      </c>
      <c r="B16">
        <v>46</v>
      </c>
    </row>
    <row r="17" spans="1:2">
      <c r="A17">
        <v>60</v>
      </c>
      <c r="B17">
        <v>70</v>
      </c>
    </row>
    <row r="18" spans="1:2">
      <c r="A18">
        <v>128</v>
      </c>
      <c r="B18">
        <v>60</v>
      </c>
    </row>
    <row r="19" spans="1:2">
      <c r="A19">
        <v>86</v>
      </c>
      <c r="B19">
        <v>53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9"/>
  <sheetViews>
    <sheetView workbookViewId="0">
      <selection activeCell="A12" sqref="A12:A19"/>
    </sheetView>
  </sheetViews>
  <sheetFormatPr defaultRowHeight="14.45"/>
  <cols>
    <col min="1" max="1" width="12.140625" customWidth="1"/>
  </cols>
  <sheetData>
    <row r="1" spans="1:13">
      <c r="A1" t="s">
        <v>1</v>
      </c>
      <c r="B1" t="s">
        <v>2</v>
      </c>
      <c r="C1" s="4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J1" s="2"/>
      <c r="K1" s="2" t="s">
        <v>274</v>
      </c>
      <c r="L1" s="2" t="s">
        <v>275</v>
      </c>
      <c r="M1" s="2" t="s">
        <v>276</v>
      </c>
    </row>
    <row r="2" spans="1:13">
      <c r="A2" t="s">
        <v>23</v>
      </c>
      <c r="B2" t="s">
        <v>24</v>
      </c>
      <c r="C2" s="4" t="s">
        <v>25</v>
      </c>
      <c r="D2" s="3" t="s">
        <v>26</v>
      </c>
      <c r="E2" t="s">
        <v>27</v>
      </c>
      <c r="F2">
        <v>59</v>
      </c>
      <c r="G2" s="3">
        <v>24</v>
      </c>
      <c r="H2" t="s">
        <v>28</v>
      </c>
      <c r="J2" s="2" t="s">
        <v>265</v>
      </c>
      <c r="K2" s="2">
        <f>AVERAGE(A13:A21)</f>
        <v>58.571428571428569</v>
      </c>
      <c r="L2" s="2">
        <f>AVERAGE(B13:B21)</f>
        <v>85.714285714285708</v>
      </c>
      <c r="M2" s="2">
        <f>AVERAGE(F2:G10)</f>
        <v>72.142857142857139</v>
      </c>
    </row>
    <row r="3" spans="1:13">
      <c r="A3" t="s">
        <v>84</v>
      </c>
      <c r="B3" t="s">
        <v>46</v>
      </c>
      <c r="C3" s="4" t="s">
        <v>20</v>
      </c>
      <c r="D3" t="s">
        <v>52</v>
      </c>
      <c r="E3" s="3" t="s">
        <v>26</v>
      </c>
      <c r="F3">
        <v>135</v>
      </c>
      <c r="G3" s="3">
        <v>63</v>
      </c>
      <c r="H3" t="s">
        <v>28</v>
      </c>
      <c r="J3" s="2" t="s">
        <v>266</v>
      </c>
      <c r="K3" s="2">
        <f>STDEV(A13:A21)</f>
        <v>26.949688574930033</v>
      </c>
      <c r="L3" s="2">
        <f>STDEV(B13:B21)</f>
        <v>35.733804190216887</v>
      </c>
      <c r="M3" s="2">
        <f>STDEV(F2:G10)</f>
        <v>33.50971648494059</v>
      </c>
    </row>
    <row r="4" spans="1:13">
      <c r="A4" t="s">
        <v>126</v>
      </c>
      <c r="B4" s="3" t="s">
        <v>26</v>
      </c>
      <c r="C4" s="4" t="s">
        <v>18</v>
      </c>
      <c r="D4" t="s">
        <v>69</v>
      </c>
      <c r="E4" t="s">
        <v>44</v>
      </c>
      <c r="F4" s="3">
        <v>31</v>
      </c>
      <c r="G4">
        <v>113</v>
      </c>
      <c r="H4" t="s">
        <v>15</v>
      </c>
      <c r="J4" s="2" t="s">
        <v>267</v>
      </c>
      <c r="K4" s="2">
        <f>MIN(A13:A21)</f>
        <v>24</v>
      </c>
      <c r="L4" s="2">
        <f>MIN(B13:B21)</f>
        <v>33</v>
      </c>
      <c r="M4" s="2">
        <f>MIN(F2:G10)</f>
        <v>24</v>
      </c>
    </row>
    <row r="5" spans="1:13">
      <c r="A5" t="s">
        <v>146</v>
      </c>
      <c r="B5" s="3" t="s">
        <v>26</v>
      </c>
      <c r="C5" s="4" t="s">
        <v>49</v>
      </c>
      <c r="D5" t="s">
        <v>31</v>
      </c>
      <c r="E5" t="s">
        <v>43</v>
      </c>
      <c r="F5" s="3">
        <v>94</v>
      </c>
      <c r="G5">
        <v>101</v>
      </c>
      <c r="H5" t="s">
        <v>15</v>
      </c>
      <c r="J5" s="2" t="s">
        <v>268</v>
      </c>
      <c r="K5" s="2">
        <f>QUARTILE(A13:A21,1)</f>
        <v>36</v>
      </c>
      <c r="L5" s="2">
        <f>QUARTILE(B13:B21,1)</f>
        <v>60</v>
      </c>
      <c r="M5" s="2">
        <f>QUARTILE(F2:G10, 1)</f>
        <v>45.5</v>
      </c>
    </row>
    <row r="6" spans="1:13">
      <c r="A6" t="s">
        <v>174</v>
      </c>
      <c r="B6" t="s">
        <v>33</v>
      </c>
      <c r="C6" s="4" t="s">
        <v>80</v>
      </c>
      <c r="D6" s="3" t="s">
        <v>26</v>
      </c>
      <c r="E6" t="s">
        <v>57</v>
      </c>
      <c r="F6">
        <v>98</v>
      </c>
      <c r="G6" s="3">
        <v>75</v>
      </c>
      <c r="H6" t="s">
        <v>28</v>
      </c>
      <c r="J6" s="2" t="s">
        <v>269</v>
      </c>
      <c r="K6" s="2">
        <f>MEDIAN(A13:A21)</f>
        <v>63</v>
      </c>
      <c r="L6" s="2">
        <f>MEDIAN(B13:B21)</f>
        <v>98</v>
      </c>
      <c r="M6" s="2">
        <f>MEDIAN(F2:G10)</f>
        <v>69</v>
      </c>
    </row>
    <row r="7" spans="1:13">
      <c r="A7" t="s">
        <v>202</v>
      </c>
      <c r="B7" t="s">
        <v>56</v>
      </c>
      <c r="C7" s="5" t="s">
        <v>26</v>
      </c>
      <c r="D7" t="s">
        <v>38</v>
      </c>
      <c r="E7" t="s">
        <v>76</v>
      </c>
      <c r="F7" s="3">
        <v>82</v>
      </c>
      <c r="G7">
        <v>33</v>
      </c>
      <c r="H7" t="s">
        <v>28</v>
      </c>
      <c r="J7" s="2" t="s">
        <v>270</v>
      </c>
      <c r="K7" s="2">
        <f>QUARTILE(A13:A21,3)</f>
        <v>78.5</v>
      </c>
      <c r="L7" s="2">
        <f>QUARTILE(B13:B21,3)</f>
        <v>107</v>
      </c>
      <c r="M7" s="2">
        <f>QUARTILE(F2:G10, 3)</f>
        <v>97</v>
      </c>
    </row>
    <row r="8" spans="1:13">
      <c r="A8" t="s">
        <v>218</v>
      </c>
      <c r="B8" t="s">
        <v>58</v>
      </c>
      <c r="C8" s="5" t="s">
        <v>26</v>
      </c>
      <c r="D8" t="s">
        <v>82</v>
      </c>
      <c r="E8" t="s">
        <v>61</v>
      </c>
      <c r="F8" s="3">
        <v>41</v>
      </c>
      <c r="G8">
        <v>61</v>
      </c>
      <c r="H8" t="s">
        <v>15</v>
      </c>
      <c r="J8" s="2" t="s">
        <v>271</v>
      </c>
      <c r="K8" s="2">
        <f>MAX(A13:A21)</f>
        <v>94</v>
      </c>
      <c r="L8" s="2">
        <f>MAX(B13:B21)</f>
        <v>135</v>
      </c>
      <c r="M8" s="2">
        <f>MAX(F2:G10)</f>
        <v>135</v>
      </c>
    </row>
    <row r="10" spans="1:13">
      <c r="A10" t="s">
        <v>277</v>
      </c>
    </row>
    <row r="12" spans="1:13">
      <c r="A12" t="s">
        <v>279</v>
      </c>
      <c r="B12" t="s">
        <v>280</v>
      </c>
    </row>
    <row r="13" spans="1:13">
      <c r="A13">
        <v>24</v>
      </c>
      <c r="B13">
        <v>59</v>
      </c>
    </row>
    <row r="14" spans="1:13">
      <c r="A14">
        <v>63</v>
      </c>
      <c r="B14">
        <v>135</v>
      </c>
    </row>
    <row r="15" spans="1:13">
      <c r="A15">
        <v>31</v>
      </c>
      <c r="B15">
        <v>113</v>
      </c>
    </row>
    <row r="16" spans="1:13">
      <c r="A16">
        <v>94</v>
      </c>
      <c r="B16">
        <v>101</v>
      </c>
    </row>
    <row r="17" spans="1:2">
      <c r="A17">
        <v>75</v>
      </c>
      <c r="B17">
        <v>98</v>
      </c>
    </row>
    <row r="18" spans="1:2">
      <c r="A18">
        <v>82</v>
      </c>
      <c r="B18">
        <v>33</v>
      </c>
    </row>
    <row r="19" spans="1:2">
      <c r="A19">
        <v>41</v>
      </c>
      <c r="B19">
        <v>61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9"/>
  <sheetViews>
    <sheetView workbookViewId="0">
      <selection activeCell="L6" sqref="L6"/>
    </sheetView>
  </sheetViews>
  <sheetFormatPr defaultRowHeight="14.45"/>
  <cols>
    <col min="1" max="1" width="13.85546875" customWidth="1"/>
  </cols>
  <sheetData>
    <row r="1" spans="1:13">
      <c r="A1" t="s">
        <v>1</v>
      </c>
      <c r="B1" t="s">
        <v>2</v>
      </c>
      <c r="C1" s="4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J1" s="2"/>
      <c r="K1" s="2" t="s">
        <v>274</v>
      </c>
      <c r="L1" s="2" t="s">
        <v>275</v>
      </c>
      <c r="M1" s="2" t="s">
        <v>276</v>
      </c>
    </row>
    <row r="2" spans="1:13">
      <c r="A2" t="s">
        <v>42</v>
      </c>
      <c r="B2" t="s">
        <v>43</v>
      </c>
      <c r="C2" s="5" t="s">
        <v>44</v>
      </c>
      <c r="D2" t="s">
        <v>45</v>
      </c>
      <c r="E2" t="s">
        <v>46</v>
      </c>
      <c r="F2" s="3">
        <v>75</v>
      </c>
      <c r="G2">
        <v>121</v>
      </c>
      <c r="H2" t="s">
        <v>15</v>
      </c>
      <c r="J2" s="2" t="s">
        <v>265</v>
      </c>
      <c r="K2" s="2">
        <f>AVERAGE(A13:A21)</f>
        <v>107.57142857142857</v>
      </c>
      <c r="L2" s="2">
        <f>AVERAGE(B13:B21)</f>
        <v>85.857142857142861</v>
      </c>
      <c r="M2" s="2">
        <f>AVERAGE(F2:G10)</f>
        <v>96.714285714285708</v>
      </c>
    </row>
    <row r="3" spans="1:13">
      <c r="A3" t="s">
        <v>88</v>
      </c>
      <c r="B3" t="s">
        <v>33</v>
      </c>
      <c r="C3" s="4" t="s">
        <v>51</v>
      </c>
      <c r="D3" t="s">
        <v>24</v>
      </c>
      <c r="E3" s="3" t="s">
        <v>44</v>
      </c>
      <c r="F3">
        <v>112</v>
      </c>
      <c r="G3" s="3">
        <v>135</v>
      </c>
      <c r="H3" t="s">
        <v>15</v>
      </c>
      <c r="J3" s="2" t="s">
        <v>266</v>
      </c>
      <c r="K3" s="2">
        <f>STDEV(A13:A21)</f>
        <v>26.08867661685905</v>
      </c>
      <c r="L3" s="2">
        <f>STDEV(B13:B21)</f>
        <v>37.565181446957737</v>
      </c>
      <c r="M3" s="2">
        <f>STDEV(F2:G10)</f>
        <v>33.051076024444754</v>
      </c>
    </row>
    <row r="4" spans="1:13">
      <c r="A4" t="s">
        <v>126</v>
      </c>
      <c r="B4" t="s">
        <v>26</v>
      </c>
      <c r="C4" s="4" t="s">
        <v>18</v>
      </c>
      <c r="D4" t="s">
        <v>69</v>
      </c>
      <c r="E4" s="3" t="s">
        <v>44</v>
      </c>
      <c r="F4">
        <v>31</v>
      </c>
      <c r="G4" s="3">
        <v>113</v>
      </c>
      <c r="H4" t="s">
        <v>15</v>
      </c>
      <c r="J4" s="2" t="s">
        <v>267</v>
      </c>
      <c r="K4" s="2">
        <f>MIN(A13:A21)</f>
        <v>75</v>
      </c>
      <c r="L4" s="2">
        <f>MIN(B13:B21)</f>
        <v>31</v>
      </c>
      <c r="M4" s="2">
        <f>MIN(F2:G10)</f>
        <v>31</v>
      </c>
    </row>
    <row r="5" spans="1:13">
      <c r="A5" t="s">
        <v>138</v>
      </c>
      <c r="B5" t="s">
        <v>37</v>
      </c>
      <c r="C5" s="4" t="s">
        <v>14</v>
      </c>
      <c r="D5" s="3" t="s">
        <v>44</v>
      </c>
      <c r="E5" t="s">
        <v>34</v>
      </c>
      <c r="F5">
        <v>104</v>
      </c>
      <c r="G5" s="3">
        <v>83</v>
      </c>
      <c r="H5" t="s">
        <v>28</v>
      </c>
      <c r="J5" s="2" t="s">
        <v>268</v>
      </c>
      <c r="K5" s="2">
        <f>QUARTILE(A13:A21,1)</f>
        <v>89</v>
      </c>
      <c r="L5" s="2">
        <f>QUARTILE(B13:B21,1)</f>
        <v>55.5</v>
      </c>
      <c r="M5" s="2">
        <f>QUARTILE(F2:G10, 1)</f>
        <v>77</v>
      </c>
    </row>
    <row r="6" spans="1:13">
      <c r="A6" t="s">
        <v>156</v>
      </c>
      <c r="B6" s="3" t="s">
        <v>44</v>
      </c>
      <c r="C6" s="4" t="s">
        <v>74</v>
      </c>
      <c r="D6" t="s">
        <v>70</v>
      </c>
      <c r="E6" t="s">
        <v>55</v>
      </c>
      <c r="F6" s="3">
        <v>95</v>
      </c>
      <c r="G6">
        <v>61</v>
      </c>
      <c r="H6" t="s">
        <v>28</v>
      </c>
      <c r="J6" s="2" t="s">
        <v>269</v>
      </c>
      <c r="K6" s="2">
        <f>MEDIAN(A13:A21)</f>
        <v>106</v>
      </c>
      <c r="L6" s="2">
        <f>MEDIAN(B13:B21)</f>
        <v>104</v>
      </c>
      <c r="M6" s="2">
        <f>MEDIAN(F2:G10)</f>
        <v>105</v>
      </c>
    </row>
    <row r="7" spans="1:13">
      <c r="A7" t="s">
        <v>196</v>
      </c>
      <c r="B7" t="s">
        <v>67</v>
      </c>
      <c r="C7" s="5" t="s">
        <v>44</v>
      </c>
      <c r="D7" t="s">
        <v>27</v>
      </c>
      <c r="E7" t="s">
        <v>80</v>
      </c>
      <c r="F7" s="3">
        <v>146</v>
      </c>
      <c r="G7">
        <v>50</v>
      </c>
      <c r="H7" t="s">
        <v>28</v>
      </c>
      <c r="J7" s="2" t="s">
        <v>270</v>
      </c>
      <c r="K7" s="2">
        <f>QUARTILE(A13:A21,3)</f>
        <v>124</v>
      </c>
      <c r="L7" s="2">
        <f>QUARTILE(B13:B21,3)</f>
        <v>116.5</v>
      </c>
      <c r="M7" s="2">
        <f>QUARTILE(F2:G10, 3)</f>
        <v>119</v>
      </c>
    </row>
    <row r="8" spans="1:13">
      <c r="A8" t="s">
        <v>212</v>
      </c>
      <c r="B8" t="s">
        <v>68</v>
      </c>
      <c r="C8" s="4" t="s">
        <v>19</v>
      </c>
      <c r="D8" s="3" t="s">
        <v>44</v>
      </c>
      <c r="E8" t="s">
        <v>64</v>
      </c>
      <c r="F8">
        <v>122</v>
      </c>
      <c r="G8" s="3">
        <v>106</v>
      </c>
      <c r="H8" t="s">
        <v>28</v>
      </c>
      <c r="J8" s="2" t="s">
        <v>271</v>
      </c>
      <c r="K8" s="2">
        <f>MAX(A13:A21)</f>
        <v>146</v>
      </c>
      <c r="L8" s="2">
        <f>MAX(B13:B21)</f>
        <v>122</v>
      </c>
      <c r="M8" s="2">
        <f>MAX(F2:G10)</f>
        <v>146</v>
      </c>
    </row>
    <row r="10" spans="1:13">
      <c r="A10" t="s">
        <v>277</v>
      </c>
    </row>
    <row r="12" spans="1:13">
      <c r="A12" t="s">
        <v>279</v>
      </c>
      <c r="B12" t="s">
        <v>280</v>
      </c>
    </row>
    <row r="13" spans="1:13">
      <c r="A13">
        <v>75</v>
      </c>
      <c r="B13">
        <v>121</v>
      </c>
    </row>
    <row r="14" spans="1:13">
      <c r="A14">
        <v>135</v>
      </c>
      <c r="B14">
        <v>112</v>
      </c>
    </row>
    <row r="15" spans="1:13">
      <c r="A15">
        <v>113</v>
      </c>
      <c r="B15">
        <v>31</v>
      </c>
    </row>
    <row r="16" spans="1:13">
      <c r="A16">
        <v>83</v>
      </c>
      <c r="B16">
        <v>104</v>
      </c>
    </row>
    <row r="17" spans="1:2">
      <c r="A17">
        <v>95</v>
      </c>
      <c r="B17">
        <v>61</v>
      </c>
    </row>
    <row r="18" spans="1:2">
      <c r="A18">
        <v>146</v>
      </c>
      <c r="B18">
        <v>50</v>
      </c>
    </row>
    <row r="19" spans="1:2">
      <c r="A19">
        <v>106</v>
      </c>
      <c r="B19">
        <v>122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9"/>
  <sheetViews>
    <sheetView workbookViewId="0">
      <selection activeCell="A12" sqref="A12:A19"/>
    </sheetView>
  </sheetViews>
  <sheetFormatPr defaultRowHeight="14.45"/>
  <cols>
    <col min="1" max="1" width="14.28515625" customWidth="1"/>
  </cols>
  <sheetData>
    <row r="1" spans="1:13">
      <c r="A1" t="s">
        <v>1</v>
      </c>
      <c r="B1" t="s">
        <v>2</v>
      </c>
      <c r="C1" s="4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J1" s="2"/>
      <c r="K1" s="2" t="s">
        <v>274</v>
      </c>
      <c r="L1" s="2" t="s">
        <v>275</v>
      </c>
      <c r="M1" s="2" t="s">
        <v>276</v>
      </c>
    </row>
    <row r="2" spans="1:13">
      <c r="A2" t="s">
        <v>54</v>
      </c>
      <c r="B2" t="s">
        <v>55</v>
      </c>
      <c r="C2" s="4" t="s">
        <v>56</v>
      </c>
      <c r="D2" t="s">
        <v>57</v>
      </c>
      <c r="E2" s="3" t="s">
        <v>58</v>
      </c>
      <c r="F2">
        <v>102</v>
      </c>
      <c r="G2" s="3">
        <v>90</v>
      </c>
      <c r="H2" t="s">
        <v>28</v>
      </c>
      <c r="J2" s="2" t="s">
        <v>265</v>
      </c>
      <c r="K2" s="2">
        <f>AVERAGE(A13:A21)</f>
        <v>99</v>
      </c>
      <c r="L2" s="2">
        <f>AVERAGE(B13:B21)</f>
        <v>61.571428571428569</v>
      </c>
      <c r="M2" s="2">
        <f>AVERAGE(F2:G10)</f>
        <v>80.285714285714292</v>
      </c>
    </row>
    <row r="3" spans="1:13">
      <c r="A3" t="s">
        <v>98</v>
      </c>
      <c r="B3" t="s">
        <v>43</v>
      </c>
      <c r="C3" s="5" t="s">
        <v>58</v>
      </c>
      <c r="D3" t="s">
        <v>38</v>
      </c>
      <c r="E3" t="s">
        <v>32</v>
      </c>
      <c r="F3" s="3">
        <v>97</v>
      </c>
      <c r="G3">
        <v>32</v>
      </c>
      <c r="H3" t="s">
        <v>28</v>
      </c>
      <c r="J3" s="2" t="s">
        <v>266</v>
      </c>
      <c r="K3" s="2">
        <f>STDEV(A13:A21)</f>
        <v>29.149042294158939</v>
      </c>
      <c r="L3" s="2">
        <f>STDEV(B13:B21)</f>
        <v>24.60932846745412</v>
      </c>
      <c r="M3" s="2">
        <f>STDEV(F2:G10)</f>
        <v>32.38572470758011</v>
      </c>
    </row>
    <row r="4" spans="1:13">
      <c r="A4" t="s">
        <v>110</v>
      </c>
      <c r="B4" s="3" t="s">
        <v>58</v>
      </c>
      <c r="C4" s="4" t="s">
        <v>46</v>
      </c>
      <c r="D4" t="s">
        <v>31</v>
      </c>
      <c r="E4" t="s">
        <v>13</v>
      </c>
      <c r="F4" s="3">
        <v>129</v>
      </c>
      <c r="G4">
        <v>64</v>
      </c>
      <c r="H4" t="s">
        <v>28</v>
      </c>
      <c r="J4" s="2" t="s">
        <v>267</v>
      </c>
      <c r="K4" s="2">
        <f>MIN(A13:A21)</f>
        <v>41</v>
      </c>
      <c r="L4" s="2">
        <f>MIN(B13:B21)</f>
        <v>31</v>
      </c>
      <c r="M4" s="2">
        <f>MIN(F2:G10)</f>
        <v>31</v>
      </c>
    </row>
    <row r="5" spans="1:13">
      <c r="A5" t="s">
        <v>136</v>
      </c>
      <c r="B5" t="s">
        <v>21</v>
      </c>
      <c r="C5" s="4" t="s">
        <v>74</v>
      </c>
      <c r="D5" t="s">
        <v>81</v>
      </c>
      <c r="E5" s="3" t="s">
        <v>58</v>
      </c>
      <c r="F5">
        <v>74</v>
      </c>
      <c r="G5" s="3">
        <v>101</v>
      </c>
      <c r="H5" t="s">
        <v>15</v>
      </c>
      <c r="J5" s="2" t="s">
        <v>268</v>
      </c>
      <c r="K5" s="2">
        <f>QUARTILE(A13:A21,1)</f>
        <v>93.5</v>
      </c>
      <c r="L5" s="2">
        <f>QUARTILE(B13:B21,1)</f>
        <v>46.5</v>
      </c>
      <c r="M5" s="2">
        <f>QUARTILE(F2:G10, 1)</f>
        <v>61.75</v>
      </c>
    </row>
    <row r="6" spans="1:13">
      <c r="A6" t="s">
        <v>172</v>
      </c>
      <c r="B6" t="s">
        <v>79</v>
      </c>
      <c r="C6" s="4" t="s">
        <v>40</v>
      </c>
      <c r="D6" t="s">
        <v>45</v>
      </c>
      <c r="E6" s="3" t="s">
        <v>58</v>
      </c>
      <c r="F6">
        <v>31</v>
      </c>
      <c r="G6" s="3">
        <v>112</v>
      </c>
      <c r="H6" t="s">
        <v>15</v>
      </c>
      <c r="J6" s="2" t="s">
        <v>269</v>
      </c>
      <c r="K6" s="2">
        <f>MEDIAN(A13:A21)</f>
        <v>101</v>
      </c>
      <c r="L6" s="2">
        <f>MEDIAN(B13:B21)</f>
        <v>64</v>
      </c>
      <c r="M6" s="2">
        <f>MEDIAN(F2:G10)</f>
        <v>82</v>
      </c>
    </row>
    <row r="7" spans="1:13">
      <c r="A7" t="s">
        <v>190</v>
      </c>
      <c r="B7" t="s">
        <v>52</v>
      </c>
      <c r="C7" s="4" t="s">
        <v>70</v>
      </c>
      <c r="D7" t="s">
        <v>18</v>
      </c>
      <c r="E7" s="3" t="s">
        <v>58</v>
      </c>
      <c r="F7">
        <v>67</v>
      </c>
      <c r="G7" s="3">
        <v>123</v>
      </c>
      <c r="H7" t="s">
        <v>15</v>
      </c>
      <c r="J7" s="2" t="s">
        <v>270</v>
      </c>
      <c r="K7" s="2">
        <f>QUARTILE(A13:A21,3)</f>
        <v>117.5</v>
      </c>
      <c r="L7" s="2">
        <f>QUARTILE(B13:B21,3)</f>
        <v>70.5</v>
      </c>
      <c r="M7" s="2">
        <f>QUARTILE(F2:G10, 3)</f>
        <v>101.75</v>
      </c>
    </row>
    <row r="8" spans="1:13">
      <c r="A8" t="s">
        <v>218</v>
      </c>
      <c r="B8" s="3" t="s">
        <v>58</v>
      </c>
      <c r="C8" s="4" t="s">
        <v>26</v>
      </c>
      <c r="D8" t="s">
        <v>82</v>
      </c>
      <c r="E8" t="s">
        <v>61</v>
      </c>
      <c r="F8" s="3">
        <v>41</v>
      </c>
      <c r="G8">
        <v>61</v>
      </c>
      <c r="H8" t="s">
        <v>15</v>
      </c>
      <c r="J8" s="2" t="s">
        <v>271</v>
      </c>
      <c r="K8" s="2">
        <f>MAX(A13:A21)</f>
        <v>129</v>
      </c>
      <c r="L8" s="2">
        <f>MAX(B13:B21)</f>
        <v>102</v>
      </c>
      <c r="M8" s="2">
        <f>MAX(F2:G10)</f>
        <v>129</v>
      </c>
    </row>
    <row r="10" spans="1:13">
      <c r="A10" t="s">
        <v>277</v>
      </c>
    </row>
    <row r="12" spans="1:13">
      <c r="A12" t="s">
        <v>279</v>
      </c>
      <c r="B12" t="s">
        <v>280</v>
      </c>
    </row>
    <row r="13" spans="1:13">
      <c r="A13">
        <v>90</v>
      </c>
      <c r="B13">
        <v>102</v>
      </c>
    </row>
    <row r="14" spans="1:13">
      <c r="A14">
        <v>97</v>
      </c>
      <c r="B14">
        <v>32</v>
      </c>
    </row>
    <row r="15" spans="1:13">
      <c r="A15">
        <v>129</v>
      </c>
      <c r="B15">
        <v>64</v>
      </c>
    </row>
    <row r="16" spans="1:13">
      <c r="A16">
        <v>101</v>
      </c>
      <c r="B16">
        <v>74</v>
      </c>
    </row>
    <row r="17" spans="1:2">
      <c r="A17">
        <v>112</v>
      </c>
      <c r="B17">
        <v>31</v>
      </c>
    </row>
    <row r="18" spans="1:2">
      <c r="A18">
        <v>123</v>
      </c>
      <c r="B18">
        <v>67</v>
      </c>
    </row>
    <row r="19" spans="1:2">
      <c r="A19">
        <v>41</v>
      </c>
      <c r="B19">
        <v>61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9"/>
  <sheetViews>
    <sheetView workbookViewId="0">
      <selection activeCell="K8" sqref="K8"/>
    </sheetView>
  </sheetViews>
  <sheetFormatPr defaultRowHeight="14.45"/>
  <sheetData>
    <row r="1" spans="1:13">
      <c r="A1" t="s">
        <v>1</v>
      </c>
      <c r="B1" t="s">
        <v>2</v>
      </c>
      <c r="C1" s="4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J1" s="2"/>
      <c r="K1" s="2" t="s">
        <v>274</v>
      </c>
      <c r="L1" s="2" t="s">
        <v>275</v>
      </c>
      <c r="M1" s="2" t="s">
        <v>276</v>
      </c>
    </row>
    <row r="2" spans="1:13">
      <c r="A2" t="s">
        <v>48</v>
      </c>
      <c r="B2" t="s">
        <v>49</v>
      </c>
      <c r="C2" s="4" t="s">
        <v>50</v>
      </c>
      <c r="D2" s="3" t="s">
        <v>51</v>
      </c>
      <c r="E2" t="s">
        <v>52</v>
      </c>
      <c r="F2">
        <v>78</v>
      </c>
      <c r="G2" s="3">
        <v>102</v>
      </c>
      <c r="H2" t="s">
        <v>15</v>
      </c>
      <c r="J2" s="2" t="s">
        <v>265</v>
      </c>
      <c r="K2" s="2">
        <f>AVERAGE(A13:A21)</f>
        <v>114.14285714285714</v>
      </c>
      <c r="L2" s="2">
        <f>AVERAGE(B13:B21)</f>
        <v>68.714285714285708</v>
      </c>
      <c r="M2" s="2">
        <f>AVERAGE(F2:G10)</f>
        <v>91.428571428571431</v>
      </c>
    </row>
    <row r="3" spans="1:13">
      <c r="A3" t="s">
        <v>88</v>
      </c>
      <c r="B3" t="s">
        <v>33</v>
      </c>
      <c r="C3" s="5" t="s">
        <v>51</v>
      </c>
      <c r="D3" t="s">
        <v>24</v>
      </c>
      <c r="E3" t="s">
        <v>44</v>
      </c>
      <c r="F3" s="3">
        <v>112</v>
      </c>
      <c r="G3">
        <v>135</v>
      </c>
      <c r="H3" t="s">
        <v>15</v>
      </c>
      <c r="J3" s="2" t="s">
        <v>266</v>
      </c>
      <c r="K3" s="2">
        <f>STDEV(A13:A21)</f>
        <v>17.601406870177286</v>
      </c>
      <c r="L3" s="2">
        <f>STDEV(B13:B21)</f>
        <v>50.717236668001689</v>
      </c>
      <c r="M3" s="2">
        <f>STDEV(F2:G10)</f>
        <v>43.425824088924294</v>
      </c>
    </row>
    <row r="4" spans="1:13">
      <c r="A4" t="s">
        <v>118</v>
      </c>
      <c r="B4" t="s">
        <v>63</v>
      </c>
      <c r="C4" s="4" t="s">
        <v>32</v>
      </c>
      <c r="D4" s="3" t="s">
        <v>51</v>
      </c>
      <c r="E4" t="s">
        <v>14</v>
      </c>
      <c r="F4">
        <v>29</v>
      </c>
      <c r="G4" s="3">
        <v>148</v>
      </c>
      <c r="H4" t="s">
        <v>15</v>
      </c>
      <c r="J4" s="2" t="s">
        <v>267</v>
      </c>
      <c r="K4" s="2">
        <f>MIN(A13:A21)</f>
        <v>93</v>
      </c>
      <c r="L4" s="2">
        <f>MIN(B13:B21)</f>
        <v>13</v>
      </c>
      <c r="M4" s="2">
        <f>MIN(F2:G10)</f>
        <v>13</v>
      </c>
    </row>
    <row r="5" spans="1:13">
      <c r="A5" t="s">
        <v>134</v>
      </c>
      <c r="B5" t="s">
        <v>11</v>
      </c>
      <c r="C5" s="5" t="s">
        <v>51</v>
      </c>
      <c r="D5" t="s">
        <v>70</v>
      </c>
      <c r="E5" t="s">
        <v>19</v>
      </c>
      <c r="F5" s="3">
        <v>119</v>
      </c>
      <c r="G5">
        <v>139</v>
      </c>
      <c r="H5" t="s">
        <v>15</v>
      </c>
      <c r="J5" s="2" t="s">
        <v>268</v>
      </c>
      <c r="K5" s="2">
        <f>QUARTILE(A13:A21,1)</f>
        <v>104</v>
      </c>
      <c r="L5" s="2">
        <f>QUARTILE(B13:B21,1)</f>
        <v>33.5</v>
      </c>
      <c r="M5" s="2">
        <f>QUARTILE(F2:G10, 1)</f>
        <v>56.25</v>
      </c>
    </row>
    <row r="6" spans="1:13">
      <c r="A6" t="s">
        <v>176</v>
      </c>
      <c r="B6" s="3" t="s">
        <v>51</v>
      </c>
      <c r="C6" s="4" t="s">
        <v>62</v>
      </c>
      <c r="D6" t="s">
        <v>21</v>
      </c>
      <c r="E6" t="s">
        <v>67</v>
      </c>
      <c r="F6" s="3">
        <v>93</v>
      </c>
      <c r="G6">
        <v>13</v>
      </c>
      <c r="H6" t="s">
        <v>28</v>
      </c>
      <c r="J6" s="2" t="s">
        <v>269</v>
      </c>
      <c r="K6" s="2">
        <f>MEDIAN(A13:A21)</f>
        <v>112</v>
      </c>
      <c r="L6" s="2">
        <f>MEDIAN(B13:B21)</f>
        <v>49</v>
      </c>
      <c r="M6" s="2">
        <f>MEDIAN(F2:G10)</f>
        <v>104</v>
      </c>
    </row>
    <row r="7" spans="1:13">
      <c r="A7" t="s">
        <v>188</v>
      </c>
      <c r="B7" t="s">
        <v>20</v>
      </c>
      <c r="C7" s="4" t="s">
        <v>37</v>
      </c>
      <c r="D7" t="s">
        <v>68</v>
      </c>
      <c r="E7" s="3" t="s">
        <v>51</v>
      </c>
      <c r="F7">
        <v>38</v>
      </c>
      <c r="G7" s="3">
        <v>119</v>
      </c>
      <c r="H7" t="s">
        <v>15</v>
      </c>
      <c r="J7" s="2" t="s">
        <v>270</v>
      </c>
      <c r="K7" s="2">
        <f>QUARTILE(A13:A21,3)</f>
        <v>119</v>
      </c>
      <c r="L7" s="2">
        <f>QUARTILE(B13:B21,3)</f>
        <v>106.5</v>
      </c>
      <c r="M7" s="2">
        <f>QUARTILE(F2:G10, 3)</f>
        <v>119</v>
      </c>
    </row>
    <row r="8" spans="1:13">
      <c r="A8" t="s">
        <v>224</v>
      </c>
      <c r="B8" t="s">
        <v>74</v>
      </c>
      <c r="C8" s="4" t="s">
        <v>40</v>
      </c>
      <c r="D8" t="s">
        <v>27</v>
      </c>
      <c r="E8" s="3" t="s">
        <v>51</v>
      </c>
      <c r="F8">
        <v>49</v>
      </c>
      <c r="G8" s="3">
        <v>106</v>
      </c>
      <c r="H8" t="s">
        <v>15</v>
      </c>
      <c r="J8" s="2" t="s">
        <v>271</v>
      </c>
      <c r="K8" s="2">
        <f>MAX(A13:A21)</f>
        <v>148</v>
      </c>
      <c r="L8" s="2">
        <f>MAX(B13:B21)</f>
        <v>139</v>
      </c>
      <c r="M8" s="2">
        <f>MAX(F2:G10)</f>
        <v>148</v>
      </c>
    </row>
    <row r="10" spans="1:13">
      <c r="A10" t="s">
        <v>277</v>
      </c>
    </row>
    <row r="12" spans="1:13">
      <c r="A12" t="s">
        <v>279</v>
      </c>
      <c r="B12" t="s">
        <v>280</v>
      </c>
    </row>
    <row r="13" spans="1:13">
      <c r="A13">
        <v>102</v>
      </c>
      <c r="B13">
        <v>78</v>
      </c>
    </row>
    <row r="14" spans="1:13">
      <c r="A14">
        <v>112</v>
      </c>
      <c r="B14">
        <v>135</v>
      </c>
    </row>
    <row r="15" spans="1:13">
      <c r="A15">
        <v>148</v>
      </c>
      <c r="B15">
        <v>29</v>
      </c>
    </row>
    <row r="16" spans="1:13">
      <c r="A16">
        <v>119</v>
      </c>
      <c r="B16">
        <v>139</v>
      </c>
    </row>
    <row r="17" spans="1:2">
      <c r="A17">
        <v>93</v>
      </c>
      <c r="B17">
        <v>13</v>
      </c>
    </row>
    <row r="18" spans="1:2">
      <c r="A18">
        <v>119</v>
      </c>
      <c r="B18">
        <v>38</v>
      </c>
    </row>
    <row r="19" spans="1:2">
      <c r="A19">
        <v>106</v>
      </c>
      <c r="B19">
        <v>49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9"/>
  <sheetViews>
    <sheetView workbookViewId="0">
      <selection activeCell="A12" sqref="A12:A19"/>
    </sheetView>
  </sheetViews>
  <sheetFormatPr defaultRowHeight="14.45"/>
  <sheetData>
    <row r="1" spans="1:13">
      <c r="A1" t="s">
        <v>1</v>
      </c>
      <c r="B1" t="s">
        <v>2</v>
      </c>
      <c r="C1" s="4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J1" s="2"/>
      <c r="K1" s="2" t="s">
        <v>274</v>
      </c>
      <c r="L1" s="2" t="s">
        <v>275</v>
      </c>
      <c r="M1" s="2" t="s">
        <v>276</v>
      </c>
    </row>
    <row r="2" spans="1:13">
      <c r="A2" t="s">
        <v>10</v>
      </c>
      <c r="B2" t="s">
        <v>11</v>
      </c>
      <c r="C2" s="4" t="s">
        <v>12</v>
      </c>
      <c r="D2" t="s">
        <v>13</v>
      </c>
      <c r="E2" s="3" t="s">
        <v>14</v>
      </c>
      <c r="F2">
        <v>51</v>
      </c>
      <c r="G2" s="3">
        <v>128</v>
      </c>
      <c r="H2" t="s">
        <v>15</v>
      </c>
      <c r="J2" s="2" t="s">
        <v>265</v>
      </c>
      <c r="K2" s="2">
        <f>AVERAGE(A13:A21)</f>
        <v>113.85714285714286</v>
      </c>
      <c r="L2" s="2">
        <f>AVERAGE(B13:B21)</f>
        <v>62.571428571428569</v>
      </c>
      <c r="M2" s="2">
        <f>AVERAGE(F2:G10)</f>
        <v>88.214285714285708</v>
      </c>
    </row>
    <row r="3" spans="1:13">
      <c r="A3" t="s">
        <v>100</v>
      </c>
      <c r="B3" s="3" t="s">
        <v>14</v>
      </c>
      <c r="C3" s="4" t="s">
        <v>80</v>
      </c>
      <c r="D3" t="s">
        <v>74</v>
      </c>
      <c r="E3" t="s">
        <v>61</v>
      </c>
      <c r="F3" s="3">
        <v>62</v>
      </c>
      <c r="G3">
        <v>38</v>
      </c>
      <c r="H3" t="s">
        <v>28</v>
      </c>
      <c r="J3" s="2" t="s">
        <v>266</v>
      </c>
      <c r="K3" s="2">
        <f>STDEV(A13:A21)</f>
        <v>36.31541716419521</v>
      </c>
      <c r="L3" s="2">
        <f>STDEV(B13:B21)</f>
        <v>31.962775968602095</v>
      </c>
      <c r="M3" s="2">
        <f>STDEV(F2:G10)</f>
        <v>42.288712026203456</v>
      </c>
    </row>
    <row r="4" spans="1:13">
      <c r="A4" t="s">
        <v>118</v>
      </c>
      <c r="B4" t="s">
        <v>63</v>
      </c>
      <c r="C4" s="4" t="s">
        <v>32</v>
      </c>
      <c r="D4" t="s">
        <v>51</v>
      </c>
      <c r="E4" s="3" t="s">
        <v>14</v>
      </c>
      <c r="F4">
        <v>29</v>
      </c>
      <c r="G4" s="3">
        <v>148</v>
      </c>
      <c r="H4" t="s">
        <v>15</v>
      </c>
      <c r="J4" s="2" t="s">
        <v>267</v>
      </c>
      <c r="K4" s="2">
        <f>MIN(A13:A21)</f>
        <v>62</v>
      </c>
      <c r="L4" s="2">
        <f>MIN(B13:B21)</f>
        <v>29</v>
      </c>
      <c r="M4" s="2">
        <f>MIN(F2:G10)</f>
        <v>29</v>
      </c>
    </row>
    <row r="5" spans="1:13">
      <c r="A5" t="s">
        <v>138</v>
      </c>
      <c r="B5" t="s">
        <v>37</v>
      </c>
      <c r="C5" s="5" t="s">
        <v>14</v>
      </c>
      <c r="D5" t="s">
        <v>44</v>
      </c>
      <c r="E5" t="s">
        <v>34</v>
      </c>
      <c r="F5" s="3">
        <v>104</v>
      </c>
      <c r="G5">
        <v>83</v>
      </c>
      <c r="H5" t="s">
        <v>28</v>
      </c>
      <c r="J5" s="2" t="s">
        <v>268</v>
      </c>
      <c r="K5" s="2">
        <f>QUARTILE(A13:A21,1)</f>
        <v>93.5</v>
      </c>
      <c r="L5" s="2">
        <f>QUARTILE(B13:B21,1)</f>
        <v>37</v>
      </c>
      <c r="M5" s="2">
        <f>QUARTILE(F2:G10, 1)</f>
        <v>53.75</v>
      </c>
    </row>
    <row r="6" spans="1:13">
      <c r="A6" t="s">
        <v>166</v>
      </c>
      <c r="B6" t="s">
        <v>39</v>
      </c>
      <c r="C6" s="4" t="s">
        <v>73</v>
      </c>
      <c r="D6" t="s">
        <v>46</v>
      </c>
      <c r="E6" s="3" t="s">
        <v>14</v>
      </c>
      <c r="F6">
        <v>112</v>
      </c>
      <c r="G6" s="3">
        <v>93</v>
      </c>
      <c r="H6" t="s">
        <v>28</v>
      </c>
      <c r="J6" s="2" t="s">
        <v>269</v>
      </c>
      <c r="K6" s="2">
        <f>MEDIAN(A13:A21)</f>
        <v>104</v>
      </c>
      <c r="L6" s="2">
        <f>MEDIAN(B13:B21)</f>
        <v>51</v>
      </c>
      <c r="M6" s="2">
        <f>MEDIAN(F2:G10)</f>
        <v>91</v>
      </c>
    </row>
    <row r="7" spans="1:13">
      <c r="A7" t="s">
        <v>186</v>
      </c>
      <c r="B7" s="3" t="s">
        <v>14</v>
      </c>
      <c r="C7" s="4" t="s">
        <v>57</v>
      </c>
      <c r="D7" t="s">
        <v>49</v>
      </c>
      <c r="E7" t="s">
        <v>40</v>
      </c>
      <c r="F7" s="3">
        <v>94</v>
      </c>
      <c r="G7">
        <v>36</v>
      </c>
      <c r="H7" t="s">
        <v>28</v>
      </c>
      <c r="J7" s="2" t="s">
        <v>270</v>
      </c>
      <c r="K7" s="2">
        <f>QUARTILE(A13:A21,3)</f>
        <v>138</v>
      </c>
      <c r="L7" s="2">
        <f>QUARTILE(B13:B21,3)</f>
        <v>86</v>
      </c>
      <c r="M7" s="2">
        <f>QUARTILE(F2:G10, 3)</f>
        <v>110</v>
      </c>
    </row>
    <row r="8" spans="1:13">
      <c r="A8" t="s">
        <v>226</v>
      </c>
      <c r="B8" t="s">
        <v>62</v>
      </c>
      <c r="C8" s="5" t="s">
        <v>14</v>
      </c>
      <c r="D8" t="s">
        <v>25</v>
      </c>
      <c r="E8" t="s">
        <v>38</v>
      </c>
      <c r="F8" s="3">
        <v>168</v>
      </c>
      <c r="G8">
        <v>89</v>
      </c>
      <c r="H8" t="s">
        <v>28</v>
      </c>
      <c r="J8" s="2" t="s">
        <v>271</v>
      </c>
      <c r="K8" s="2">
        <f>MAX(A13:A21)</f>
        <v>168</v>
      </c>
      <c r="L8" s="2">
        <f>MAX(B13:B21)</f>
        <v>112</v>
      </c>
      <c r="M8" s="2">
        <f>MAX(F2:G10)</f>
        <v>168</v>
      </c>
    </row>
    <row r="10" spans="1:13">
      <c r="A10" t="s">
        <v>277</v>
      </c>
    </row>
    <row r="12" spans="1:13">
      <c r="A12" t="s">
        <v>279</v>
      </c>
      <c r="B12" t="s">
        <v>280</v>
      </c>
    </row>
    <row r="13" spans="1:13">
      <c r="A13">
        <v>128</v>
      </c>
      <c r="B13">
        <v>51</v>
      </c>
    </row>
    <row r="14" spans="1:13">
      <c r="A14">
        <v>62</v>
      </c>
      <c r="B14">
        <v>38</v>
      </c>
    </row>
    <row r="15" spans="1:13">
      <c r="A15">
        <v>148</v>
      </c>
      <c r="B15">
        <v>29</v>
      </c>
    </row>
    <row r="16" spans="1:13">
      <c r="A16">
        <v>104</v>
      </c>
      <c r="B16">
        <v>83</v>
      </c>
    </row>
    <row r="17" spans="1:2">
      <c r="A17">
        <v>93</v>
      </c>
      <c r="B17">
        <v>112</v>
      </c>
    </row>
    <row r="18" spans="1:2">
      <c r="A18">
        <v>94</v>
      </c>
      <c r="B18">
        <v>36</v>
      </c>
    </row>
    <row r="19" spans="1:2">
      <c r="A19">
        <v>168</v>
      </c>
      <c r="B19">
        <v>89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D3C51-E5FF-4658-9E84-0FA6508EE02F}">
  <dimension ref="A2:AX52"/>
  <sheetViews>
    <sheetView topLeftCell="A2" workbookViewId="0">
      <selection activeCell="AX46" sqref="AX46"/>
    </sheetView>
  </sheetViews>
  <sheetFormatPr defaultRowHeight="15"/>
  <cols>
    <col min="1" max="1" width="12.7109375" bestFit="1" customWidth="1"/>
    <col min="2" max="2" width="10.85546875" bestFit="1" customWidth="1"/>
    <col min="3" max="6" width="4.42578125" bestFit="1" customWidth="1"/>
    <col min="7" max="7" width="6.5703125" bestFit="1" customWidth="1"/>
    <col min="8" max="9" width="6.7109375" bestFit="1" customWidth="1"/>
    <col min="10" max="10" width="8.42578125" bestFit="1" customWidth="1"/>
    <col min="11" max="11" width="7.5703125" bestFit="1" customWidth="1"/>
    <col min="12" max="12" width="8.5703125" bestFit="1" customWidth="1"/>
    <col min="13" max="13" width="7.7109375" bestFit="1" customWidth="1"/>
    <col min="14" max="14" width="6.7109375" bestFit="1" customWidth="1"/>
    <col min="15" max="15" width="6.5703125" bestFit="1" customWidth="1"/>
    <col min="16" max="16" width="6.85546875" bestFit="1" customWidth="1"/>
    <col min="17" max="17" width="6.5703125" bestFit="1" customWidth="1"/>
    <col min="18" max="18" width="6.42578125" bestFit="1" customWidth="1"/>
    <col min="19" max="20" width="6.7109375" bestFit="1" customWidth="1"/>
    <col min="21" max="21" width="5.5703125" bestFit="1" customWidth="1"/>
    <col min="22" max="22" width="5.7109375" bestFit="1" customWidth="1"/>
    <col min="23" max="24" width="5.5703125" bestFit="1" customWidth="1"/>
    <col min="25" max="25" width="4.5703125" bestFit="1" customWidth="1"/>
    <col min="26" max="27" width="4.42578125" bestFit="1" customWidth="1"/>
    <col min="28" max="29" width="4.5703125" bestFit="1" customWidth="1"/>
    <col min="30" max="31" width="7.85546875" bestFit="1" customWidth="1"/>
    <col min="32" max="34" width="7.7109375" bestFit="1" customWidth="1"/>
    <col min="35" max="35" width="7.85546875" bestFit="1" customWidth="1"/>
    <col min="36" max="37" width="7.7109375" bestFit="1" customWidth="1"/>
    <col min="38" max="38" width="7.85546875" bestFit="1" customWidth="1"/>
    <col min="39" max="39" width="6.7109375" bestFit="1" customWidth="1"/>
    <col min="40" max="40" width="7.7109375" bestFit="1" customWidth="1"/>
    <col min="41" max="41" width="6.7109375" bestFit="1" customWidth="1"/>
    <col min="42" max="42" width="7.85546875" bestFit="1" customWidth="1"/>
    <col min="43" max="46" width="7.7109375" bestFit="1" customWidth="1"/>
    <col min="47" max="47" width="7.85546875" bestFit="1" customWidth="1"/>
    <col min="48" max="49" width="7.7109375" bestFit="1" customWidth="1"/>
    <col min="50" max="50" width="11.7109375" bestFit="1" customWidth="1"/>
  </cols>
  <sheetData>
    <row r="2" spans="1:50">
      <c r="A2" s="6" t="s">
        <v>287</v>
      </c>
      <c r="B2" s="6" t="s">
        <v>288</v>
      </c>
    </row>
    <row r="3" spans="1:50">
      <c r="A3" s="6" t="s">
        <v>289</v>
      </c>
      <c r="B3" t="s">
        <v>12</v>
      </c>
      <c r="C3" t="s">
        <v>63</v>
      </c>
      <c r="D3" t="s">
        <v>79</v>
      </c>
      <c r="E3" t="s">
        <v>68</v>
      </c>
      <c r="F3" t="s">
        <v>64</v>
      </c>
      <c r="G3" t="s">
        <v>31</v>
      </c>
      <c r="H3" t="s">
        <v>19</v>
      </c>
      <c r="I3" t="s">
        <v>62</v>
      </c>
      <c r="J3" t="s">
        <v>70</v>
      </c>
      <c r="K3" t="s">
        <v>11</v>
      </c>
      <c r="L3" t="s">
        <v>21</v>
      </c>
      <c r="M3" t="s">
        <v>44</v>
      </c>
      <c r="N3" t="s">
        <v>50</v>
      </c>
      <c r="O3" t="s">
        <v>61</v>
      </c>
      <c r="P3" t="s">
        <v>67</v>
      </c>
      <c r="Q3" t="s">
        <v>27</v>
      </c>
      <c r="R3" t="s">
        <v>26</v>
      </c>
      <c r="S3" t="s">
        <v>73</v>
      </c>
      <c r="T3" t="s">
        <v>81</v>
      </c>
      <c r="U3" t="s">
        <v>55</v>
      </c>
      <c r="V3" t="s">
        <v>49</v>
      </c>
      <c r="W3" t="s">
        <v>20</v>
      </c>
      <c r="X3" t="s">
        <v>51</v>
      </c>
      <c r="Y3" t="s">
        <v>45</v>
      </c>
      <c r="Z3" t="s">
        <v>57</v>
      </c>
      <c r="AA3" t="s">
        <v>13</v>
      </c>
      <c r="AB3" t="s">
        <v>56</v>
      </c>
      <c r="AC3" t="s">
        <v>24</v>
      </c>
      <c r="AD3" t="s">
        <v>14</v>
      </c>
      <c r="AE3" t="s">
        <v>82</v>
      </c>
      <c r="AF3" t="s">
        <v>69</v>
      </c>
      <c r="AG3" t="s">
        <v>80</v>
      </c>
      <c r="AH3" t="s">
        <v>18</v>
      </c>
      <c r="AI3" t="s">
        <v>52</v>
      </c>
      <c r="AJ3" t="s">
        <v>40</v>
      </c>
      <c r="AK3" t="s">
        <v>76</v>
      </c>
      <c r="AL3" t="s">
        <v>43</v>
      </c>
      <c r="AM3" t="s">
        <v>38</v>
      </c>
      <c r="AN3" t="s">
        <v>37</v>
      </c>
      <c r="AO3" t="s">
        <v>25</v>
      </c>
      <c r="AP3" t="s">
        <v>75</v>
      </c>
      <c r="AQ3" t="s">
        <v>32</v>
      </c>
      <c r="AR3" t="s">
        <v>58</v>
      </c>
      <c r="AS3" t="s">
        <v>46</v>
      </c>
      <c r="AT3" t="s">
        <v>33</v>
      </c>
      <c r="AU3" t="s">
        <v>74</v>
      </c>
      <c r="AV3" t="s">
        <v>39</v>
      </c>
      <c r="AW3" t="s">
        <v>34</v>
      </c>
      <c r="AX3" t="s">
        <v>290</v>
      </c>
    </row>
    <row r="4" spans="1:50">
      <c r="A4" t="s">
        <v>12</v>
      </c>
      <c r="B4" s="7"/>
      <c r="I4">
        <v>145</v>
      </c>
      <c r="U4">
        <v>99</v>
      </c>
      <c r="V4">
        <v>81</v>
      </c>
      <c r="AE4">
        <v>158</v>
      </c>
      <c r="AW4">
        <v>100</v>
      </c>
      <c r="AX4">
        <v>583</v>
      </c>
    </row>
    <row r="5" spans="1:50">
      <c r="A5" t="s">
        <v>63</v>
      </c>
      <c r="C5" s="7"/>
      <c r="F5">
        <v>101</v>
      </c>
      <c r="Q5">
        <v>21</v>
      </c>
      <c r="AC5">
        <v>60</v>
      </c>
      <c r="AK5">
        <v>120</v>
      </c>
      <c r="AL5">
        <v>57</v>
      </c>
      <c r="AQ5">
        <v>29</v>
      </c>
      <c r="AX5">
        <v>388</v>
      </c>
    </row>
    <row r="6" spans="1:50">
      <c r="A6" t="s">
        <v>79</v>
      </c>
      <c r="B6">
        <v>48</v>
      </c>
      <c r="D6" s="7"/>
      <c r="AG6">
        <v>39</v>
      </c>
      <c r="AJ6">
        <v>31</v>
      </c>
      <c r="AP6">
        <v>69</v>
      </c>
      <c r="AX6">
        <v>187</v>
      </c>
    </row>
    <row r="7" spans="1:50">
      <c r="A7" t="s">
        <v>68</v>
      </c>
      <c r="E7" s="7"/>
      <c r="H7">
        <v>122</v>
      </c>
      <c r="O7">
        <v>67</v>
      </c>
      <c r="X7">
        <v>119</v>
      </c>
      <c r="AA7">
        <v>82</v>
      </c>
      <c r="AP7">
        <v>127</v>
      </c>
      <c r="AX7">
        <v>517</v>
      </c>
    </row>
    <row r="8" spans="1:50">
      <c r="A8" t="s">
        <v>64</v>
      </c>
      <c r="F8" s="7"/>
      <c r="Z8">
        <v>77</v>
      </c>
      <c r="AV8">
        <v>84</v>
      </c>
      <c r="AX8">
        <v>161</v>
      </c>
    </row>
    <row r="9" spans="1:50">
      <c r="A9" t="s">
        <v>31</v>
      </c>
      <c r="G9" s="7"/>
      <c r="I9">
        <v>123</v>
      </c>
      <c r="AA9">
        <v>64</v>
      </c>
      <c r="AI9">
        <v>118</v>
      </c>
      <c r="AL9">
        <v>101</v>
      </c>
      <c r="AQ9">
        <v>124</v>
      </c>
      <c r="AX9">
        <v>530</v>
      </c>
    </row>
    <row r="10" spans="1:50">
      <c r="A10" t="s">
        <v>19</v>
      </c>
      <c r="H10" s="7"/>
      <c r="N10">
        <v>128</v>
      </c>
      <c r="AL10">
        <v>87</v>
      </c>
      <c r="AX10">
        <v>215</v>
      </c>
    </row>
    <row r="11" spans="1:50">
      <c r="A11" t="s">
        <v>62</v>
      </c>
      <c r="D11">
        <v>56</v>
      </c>
      <c r="I11" s="7"/>
      <c r="N11">
        <v>106</v>
      </c>
      <c r="AD11">
        <v>168</v>
      </c>
      <c r="AX11">
        <v>330</v>
      </c>
    </row>
    <row r="12" spans="1:50">
      <c r="A12" t="s">
        <v>70</v>
      </c>
      <c r="H12">
        <v>139</v>
      </c>
      <c r="J12" s="7"/>
      <c r="U12">
        <v>61</v>
      </c>
      <c r="W12">
        <v>68</v>
      </c>
      <c r="AV12">
        <v>61</v>
      </c>
      <c r="AX12">
        <v>329</v>
      </c>
    </row>
    <row r="13" spans="1:50">
      <c r="A13" t="s">
        <v>11</v>
      </c>
      <c r="B13">
        <v>51</v>
      </c>
      <c r="D13">
        <v>90</v>
      </c>
      <c r="E13">
        <v>93</v>
      </c>
      <c r="K13" s="7"/>
      <c r="X13">
        <v>119</v>
      </c>
      <c r="Y13">
        <v>47</v>
      </c>
      <c r="AQ13">
        <v>79</v>
      </c>
      <c r="AX13">
        <v>479</v>
      </c>
    </row>
    <row r="14" spans="1:50">
      <c r="A14" t="s">
        <v>21</v>
      </c>
      <c r="L14" s="7"/>
      <c r="P14">
        <v>13</v>
      </c>
      <c r="AG14">
        <v>127</v>
      </c>
      <c r="AT14">
        <v>151</v>
      </c>
      <c r="AU14">
        <v>74</v>
      </c>
      <c r="AX14">
        <v>365</v>
      </c>
    </row>
    <row r="15" spans="1:50">
      <c r="A15" t="s">
        <v>44</v>
      </c>
      <c r="F15">
        <v>106</v>
      </c>
      <c r="M15" s="7"/>
      <c r="AU15">
        <v>95</v>
      </c>
      <c r="AW15">
        <v>83</v>
      </c>
      <c r="AX15">
        <v>284</v>
      </c>
    </row>
    <row r="16" spans="1:50">
      <c r="A16" t="s">
        <v>50</v>
      </c>
      <c r="L16">
        <v>86</v>
      </c>
      <c r="N16" s="7"/>
      <c r="U16">
        <v>70</v>
      </c>
      <c r="AX16">
        <v>156</v>
      </c>
    </row>
    <row r="17" spans="1:50">
      <c r="A17" t="s">
        <v>61</v>
      </c>
      <c r="I17">
        <v>112</v>
      </c>
      <c r="O17" s="7"/>
      <c r="T17">
        <v>47</v>
      </c>
      <c r="AW17">
        <v>69</v>
      </c>
      <c r="AX17">
        <v>228</v>
      </c>
    </row>
    <row r="18" spans="1:50">
      <c r="A18" t="s">
        <v>67</v>
      </c>
      <c r="E18">
        <v>118</v>
      </c>
      <c r="M18">
        <v>146</v>
      </c>
      <c r="P18" s="7"/>
      <c r="V18">
        <v>36</v>
      </c>
      <c r="AV18">
        <v>65</v>
      </c>
      <c r="AX18">
        <v>365</v>
      </c>
    </row>
    <row r="19" spans="1:50">
      <c r="A19" t="s">
        <v>27</v>
      </c>
      <c r="L19">
        <v>55</v>
      </c>
      <c r="Q19" s="7"/>
      <c r="X19">
        <v>106</v>
      </c>
      <c r="Z19">
        <v>10</v>
      </c>
      <c r="AG19">
        <v>50</v>
      </c>
      <c r="AP19">
        <v>99</v>
      </c>
      <c r="AX19">
        <v>320</v>
      </c>
    </row>
    <row r="20" spans="1:50">
      <c r="A20" t="s">
        <v>26</v>
      </c>
      <c r="Q20">
        <v>24</v>
      </c>
      <c r="R20" s="7"/>
      <c r="V20">
        <v>94</v>
      </c>
      <c r="Z20">
        <v>75</v>
      </c>
      <c r="AH20">
        <v>31</v>
      </c>
      <c r="AX20">
        <v>224</v>
      </c>
    </row>
    <row r="21" spans="1:50">
      <c r="A21" t="s">
        <v>73</v>
      </c>
      <c r="G21">
        <v>101</v>
      </c>
      <c r="N21">
        <v>139</v>
      </c>
      <c r="S21" s="7"/>
      <c r="AU21">
        <v>103</v>
      </c>
      <c r="AX21">
        <v>343</v>
      </c>
    </row>
    <row r="22" spans="1:50">
      <c r="A22" t="s">
        <v>81</v>
      </c>
      <c r="T22" s="7"/>
      <c r="W22">
        <v>154</v>
      </c>
      <c r="AE22">
        <v>136</v>
      </c>
      <c r="AL22">
        <v>79</v>
      </c>
      <c r="AM22">
        <v>77</v>
      </c>
      <c r="AR22">
        <v>101</v>
      </c>
      <c r="AX22">
        <v>547</v>
      </c>
    </row>
    <row r="23" spans="1:50">
      <c r="A23" t="s">
        <v>55</v>
      </c>
      <c r="K23">
        <v>48</v>
      </c>
      <c r="U23" s="7"/>
      <c r="Y23">
        <v>74</v>
      </c>
      <c r="AB23">
        <v>102</v>
      </c>
      <c r="AX23">
        <v>224</v>
      </c>
    </row>
    <row r="24" spans="1:50">
      <c r="A24" t="s">
        <v>49</v>
      </c>
      <c r="N24">
        <v>78</v>
      </c>
      <c r="V24" s="7"/>
      <c r="AB24">
        <v>66</v>
      </c>
      <c r="AJ24">
        <v>36</v>
      </c>
      <c r="AN24">
        <v>119</v>
      </c>
      <c r="AX24">
        <v>299</v>
      </c>
    </row>
    <row r="25" spans="1:50">
      <c r="A25" t="s">
        <v>20</v>
      </c>
      <c r="F25">
        <v>112</v>
      </c>
      <c r="L25">
        <v>98</v>
      </c>
      <c r="W25" s="7"/>
      <c r="AF25">
        <v>70</v>
      </c>
      <c r="AN25">
        <v>38</v>
      </c>
      <c r="AX25">
        <v>318</v>
      </c>
    </row>
    <row r="26" spans="1:50">
      <c r="A26" t="s">
        <v>51</v>
      </c>
      <c r="I26">
        <v>93</v>
      </c>
      <c r="X26" s="7"/>
      <c r="AD26">
        <v>148</v>
      </c>
      <c r="AI26">
        <v>102</v>
      </c>
      <c r="AX26">
        <v>343</v>
      </c>
    </row>
    <row r="27" spans="1:50">
      <c r="A27" t="s">
        <v>45</v>
      </c>
      <c r="F27">
        <v>127</v>
      </c>
      <c r="J27">
        <v>95</v>
      </c>
      <c r="Y27" s="7"/>
      <c r="AR27">
        <v>112</v>
      </c>
      <c r="AS27">
        <v>121</v>
      </c>
      <c r="AX27">
        <v>455</v>
      </c>
    </row>
    <row r="28" spans="1:50">
      <c r="A28" t="s">
        <v>57</v>
      </c>
      <c r="O28">
        <v>83</v>
      </c>
      <c r="Z28" s="7"/>
      <c r="AR28">
        <v>90</v>
      </c>
      <c r="AX28">
        <v>173</v>
      </c>
    </row>
    <row r="29" spans="1:50">
      <c r="A29" t="s">
        <v>13</v>
      </c>
      <c r="AA29" s="7"/>
      <c r="AD29">
        <v>128</v>
      </c>
      <c r="AF29">
        <v>15</v>
      </c>
      <c r="AP29">
        <v>87</v>
      </c>
      <c r="AX29">
        <v>230</v>
      </c>
    </row>
    <row r="30" spans="1:50">
      <c r="A30" t="s">
        <v>56</v>
      </c>
      <c r="C30">
        <v>128</v>
      </c>
      <c r="G30">
        <v>78</v>
      </c>
      <c r="H30">
        <v>132</v>
      </c>
      <c r="R30">
        <v>82</v>
      </c>
      <c r="AB30" s="7"/>
      <c r="AX30">
        <v>420</v>
      </c>
    </row>
    <row r="31" spans="1:50">
      <c r="A31" t="s">
        <v>24</v>
      </c>
      <c r="M31">
        <v>135</v>
      </c>
      <c r="Y31">
        <v>94</v>
      </c>
      <c r="AA31">
        <v>118</v>
      </c>
      <c r="AC31" s="7"/>
      <c r="AK31">
        <v>37</v>
      </c>
      <c r="AO31">
        <v>59</v>
      </c>
      <c r="AX31">
        <v>443</v>
      </c>
    </row>
    <row r="32" spans="1:50">
      <c r="A32" t="s">
        <v>14</v>
      </c>
      <c r="Z32">
        <v>94</v>
      </c>
      <c r="AD32" s="7"/>
      <c r="AG32">
        <v>62</v>
      </c>
      <c r="AX32">
        <v>156</v>
      </c>
    </row>
    <row r="33" spans="1:50">
      <c r="A33" t="s">
        <v>82</v>
      </c>
      <c r="O33">
        <v>61</v>
      </c>
      <c r="AB33">
        <v>64</v>
      </c>
      <c r="AE33" s="7"/>
      <c r="AK33">
        <v>118</v>
      </c>
      <c r="AP33">
        <v>54</v>
      </c>
      <c r="AQ33">
        <v>97</v>
      </c>
      <c r="AX33">
        <v>394</v>
      </c>
    </row>
    <row r="34" spans="1:50">
      <c r="A34" t="s">
        <v>69</v>
      </c>
      <c r="J34">
        <v>20</v>
      </c>
      <c r="M34">
        <v>113</v>
      </c>
      <c r="T34">
        <v>57</v>
      </c>
      <c r="AF34" s="7"/>
      <c r="AS34">
        <v>66</v>
      </c>
      <c r="AX34">
        <v>256</v>
      </c>
    </row>
    <row r="35" spans="1:50">
      <c r="A35" t="s">
        <v>80</v>
      </c>
      <c r="S35">
        <v>140</v>
      </c>
      <c r="AG35" s="7"/>
      <c r="AV35">
        <v>46</v>
      </c>
      <c r="AX35">
        <v>186</v>
      </c>
    </row>
    <row r="36" spans="1:50">
      <c r="A36" t="s">
        <v>18</v>
      </c>
      <c r="F36">
        <v>64</v>
      </c>
      <c r="H36">
        <v>97</v>
      </c>
      <c r="P36">
        <v>64</v>
      </c>
      <c r="U36">
        <v>56</v>
      </c>
      <c r="AH36" s="7"/>
      <c r="AR36">
        <v>123</v>
      </c>
      <c r="AX36">
        <v>404</v>
      </c>
    </row>
    <row r="37" spans="1:50">
      <c r="A37" t="s">
        <v>52</v>
      </c>
      <c r="D37">
        <v>51</v>
      </c>
      <c r="J37">
        <v>67</v>
      </c>
      <c r="R37">
        <v>63</v>
      </c>
      <c r="AC37">
        <v>86</v>
      </c>
      <c r="AI37" s="7"/>
      <c r="AX37">
        <v>267</v>
      </c>
    </row>
    <row r="38" spans="1:50">
      <c r="A38" t="s">
        <v>40</v>
      </c>
      <c r="S38">
        <v>97</v>
      </c>
      <c r="AA38">
        <v>29</v>
      </c>
      <c r="AJ38" s="7"/>
      <c r="AX38">
        <v>126</v>
      </c>
    </row>
    <row r="39" spans="1:50">
      <c r="A39" t="s">
        <v>76</v>
      </c>
      <c r="H39">
        <v>117</v>
      </c>
      <c r="AF39">
        <v>32</v>
      </c>
      <c r="AK39" s="7"/>
      <c r="AX39">
        <v>149</v>
      </c>
    </row>
    <row r="40" spans="1:50">
      <c r="A40" t="s">
        <v>43</v>
      </c>
      <c r="M40">
        <v>75</v>
      </c>
      <c r="AL40" s="7"/>
      <c r="AR40">
        <v>97</v>
      </c>
      <c r="AX40">
        <v>172</v>
      </c>
    </row>
    <row r="41" spans="1:50">
      <c r="A41" t="s">
        <v>38</v>
      </c>
      <c r="N41">
        <v>60</v>
      </c>
      <c r="AH41">
        <v>59</v>
      </c>
      <c r="AK41">
        <v>33</v>
      </c>
      <c r="AM41" s="7"/>
      <c r="AQ41">
        <v>32</v>
      </c>
      <c r="AX41">
        <v>184</v>
      </c>
    </row>
    <row r="42" spans="1:50">
      <c r="A42" t="s">
        <v>37</v>
      </c>
      <c r="AD42">
        <v>104</v>
      </c>
      <c r="AM42">
        <v>70</v>
      </c>
      <c r="AN42" s="7"/>
      <c r="AO42">
        <v>43</v>
      </c>
      <c r="AU42">
        <v>73</v>
      </c>
      <c r="AX42">
        <v>290</v>
      </c>
    </row>
    <row r="43" spans="1:50">
      <c r="A43" t="s">
        <v>25</v>
      </c>
      <c r="P43">
        <v>50</v>
      </c>
      <c r="AM43">
        <v>89</v>
      </c>
      <c r="AO43" s="7"/>
      <c r="AW43">
        <v>41</v>
      </c>
      <c r="AX43">
        <v>180</v>
      </c>
    </row>
    <row r="44" spans="1:50">
      <c r="A44" t="s">
        <v>75</v>
      </c>
      <c r="AK44">
        <v>99</v>
      </c>
      <c r="AP44" s="7"/>
      <c r="AS44">
        <v>121</v>
      </c>
      <c r="AX44">
        <v>220</v>
      </c>
    </row>
    <row r="45" spans="1:50">
      <c r="A45" t="s">
        <v>32</v>
      </c>
      <c r="Z45">
        <v>53</v>
      </c>
      <c r="AJ45">
        <v>48</v>
      </c>
      <c r="AQ45" s="7"/>
      <c r="AX45">
        <v>101</v>
      </c>
    </row>
    <row r="46" spans="1:50">
      <c r="A46" t="s">
        <v>58</v>
      </c>
      <c r="R46">
        <v>41</v>
      </c>
      <c r="AR46" s="7"/>
      <c r="AS46">
        <v>129</v>
      </c>
      <c r="AX46">
        <v>170</v>
      </c>
    </row>
    <row r="47" spans="1:50">
      <c r="A47" t="s">
        <v>46</v>
      </c>
      <c r="W47">
        <v>135</v>
      </c>
      <c r="AD47">
        <v>93</v>
      </c>
      <c r="AS47" s="7"/>
      <c r="AX47">
        <v>228</v>
      </c>
    </row>
    <row r="48" spans="1:50">
      <c r="A48" t="s">
        <v>33</v>
      </c>
      <c r="S48">
        <v>163</v>
      </c>
      <c r="X48">
        <v>112</v>
      </c>
      <c r="AG48">
        <v>98</v>
      </c>
      <c r="AN48">
        <v>110</v>
      </c>
      <c r="AO48">
        <v>83</v>
      </c>
      <c r="AT48" s="7"/>
      <c r="AW48">
        <v>92</v>
      </c>
      <c r="AX48">
        <v>658</v>
      </c>
    </row>
    <row r="49" spans="1:50">
      <c r="A49" t="s">
        <v>74</v>
      </c>
      <c r="O49">
        <v>38</v>
      </c>
      <c r="AJ49">
        <v>49</v>
      </c>
      <c r="AO49">
        <v>85</v>
      </c>
      <c r="AU49" s="7"/>
      <c r="AX49">
        <v>172</v>
      </c>
    </row>
    <row r="50" spans="1:50">
      <c r="A50" t="s">
        <v>39</v>
      </c>
      <c r="S50">
        <v>112</v>
      </c>
      <c r="AI50">
        <v>61</v>
      </c>
      <c r="AJ50">
        <v>14</v>
      </c>
      <c r="AV50" s="7"/>
      <c r="AX50">
        <v>187</v>
      </c>
    </row>
    <row r="51" spans="1:50">
      <c r="A51" t="s">
        <v>34</v>
      </c>
      <c r="AL51">
        <v>91</v>
      </c>
      <c r="AS51">
        <v>124</v>
      </c>
      <c r="AW51" s="7"/>
      <c r="AX51">
        <v>215</v>
      </c>
    </row>
    <row r="52" spans="1:50">
      <c r="A52" t="s">
        <v>290</v>
      </c>
      <c r="B52">
        <v>99</v>
      </c>
      <c r="C52">
        <v>128</v>
      </c>
      <c r="D52">
        <v>197</v>
      </c>
      <c r="E52">
        <v>211</v>
      </c>
      <c r="F52">
        <v>510</v>
      </c>
      <c r="G52">
        <v>179</v>
      </c>
      <c r="H52">
        <v>607</v>
      </c>
      <c r="I52">
        <v>473</v>
      </c>
      <c r="J52">
        <v>182</v>
      </c>
      <c r="K52">
        <v>48</v>
      </c>
      <c r="L52">
        <v>239</v>
      </c>
      <c r="M52">
        <v>469</v>
      </c>
      <c r="N52">
        <v>511</v>
      </c>
      <c r="O52">
        <v>249</v>
      </c>
      <c r="P52">
        <v>127</v>
      </c>
      <c r="Q52">
        <v>45</v>
      </c>
      <c r="R52">
        <v>186</v>
      </c>
      <c r="S52">
        <v>512</v>
      </c>
      <c r="T52">
        <v>104</v>
      </c>
      <c r="U52">
        <v>286</v>
      </c>
      <c r="V52">
        <v>211</v>
      </c>
      <c r="W52">
        <v>357</v>
      </c>
      <c r="X52">
        <v>456</v>
      </c>
      <c r="Y52">
        <v>215</v>
      </c>
      <c r="Z52">
        <v>309</v>
      </c>
      <c r="AA52">
        <v>293</v>
      </c>
      <c r="AB52">
        <v>232</v>
      </c>
      <c r="AC52">
        <v>146</v>
      </c>
      <c r="AD52">
        <v>641</v>
      </c>
      <c r="AE52">
        <v>294</v>
      </c>
      <c r="AF52">
        <v>117</v>
      </c>
      <c r="AG52">
        <v>376</v>
      </c>
      <c r="AH52">
        <v>90</v>
      </c>
      <c r="AI52">
        <v>281</v>
      </c>
      <c r="AJ52">
        <v>178</v>
      </c>
      <c r="AK52">
        <v>407</v>
      </c>
      <c r="AL52">
        <v>415</v>
      </c>
      <c r="AM52">
        <v>236</v>
      </c>
      <c r="AN52">
        <v>267</v>
      </c>
      <c r="AO52">
        <v>270</v>
      </c>
      <c r="AP52">
        <v>436</v>
      </c>
      <c r="AQ52">
        <v>361</v>
      </c>
      <c r="AR52">
        <v>523</v>
      </c>
      <c r="AS52">
        <v>561</v>
      </c>
      <c r="AT52">
        <v>151</v>
      </c>
      <c r="AU52">
        <v>345</v>
      </c>
      <c r="AV52">
        <v>256</v>
      </c>
      <c r="AW52">
        <v>385</v>
      </c>
      <c r="AX52">
        <v>14171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9"/>
  <sheetViews>
    <sheetView topLeftCell="A5" workbookViewId="0">
      <selection activeCell="A15" sqref="A15"/>
    </sheetView>
  </sheetViews>
  <sheetFormatPr defaultRowHeight="14.45"/>
  <sheetData>
    <row r="1" spans="1:13">
      <c r="A1" t="s">
        <v>1</v>
      </c>
      <c r="B1" t="s">
        <v>2</v>
      </c>
      <c r="C1" s="4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J1" s="2"/>
      <c r="K1" s="2" t="s">
        <v>274</v>
      </c>
      <c r="L1" s="2" t="s">
        <v>275</v>
      </c>
      <c r="M1" s="2" t="s">
        <v>276</v>
      </c>
    </row>
    <row r="2" spans="1:13">
      <c r="A2" t="s">
        <v>42</v>
      </c>
      <c r="B2" t="s">
        <v>43</v>
      </c>
      <c r="C2" s="4" t="s">
        <v>44</v>
      </c>
      <c r="D2" t="s">
        <v>45</v>
      </c>
      <c r="E2" s="3" t="s">
        <v>46</v>
      </c>
      <c r="F2">
        <v>75</v>
      </c>
      <c r="G2" s="3">
        <v>121</v>
      </c>
      <c r="H2" t="s">
        <v>15</v>
      </c>
      <c r="J2" s="2" t="s">
        <v>265</v>
      </c>
      <c r="K2" s="2">
        <f>AVERAGE(A13:A21)</f>
        <v>112.71428571428571</v>
      </c>
      <c r="L2" s="2">
        <f>AVERAGE(B13:B21)</f>
        <v>67.571428571428569</v>
      </c>
      <c r="M2" s="2">
        <f>AVERAGE(F2:G10)</f>
        <v>90.142857142857139</v>
      </c>
    </row>
    <row r="3" spans="1:13">
      <c r="A3" t="s">
        <v>84</v>
      </c>
      <c r="B3" s="3" t="s">
        <v>46</v>
      </c>
      <c r="C3" s="4" t="s">
        <v>20</v>
      </c>
      <c r="D3" t="s">
        <v>52</v>
      </c>
      <c r="E3" t="s">
        <v>26</v>
      </c>
      <c r="F3" s="3">
        <v>135</v>
      </c>
      <c r="G3">
        <v>63</v>
      </c>
      <c r="H3" t="s">
        <v>28</v>
      </c>
      <c r="J3" s="2" t="s">
        <v>266</v>
      </c>
      <c r="K3" s="2">
        <f>STDEV(A13:A21)</f>
        <v>24.486147687446213</v>
      </c>
      <c r="L3" s="2">
        <f>STDEV(B13:B21)</f>
        <v>21.915421836818801</v>
      </c>
      <c r="M3" s="2">
        <f>STDEV(F2:G10)</f>
        <v>32.358228397966187</v>
      </c>
    </row>
    <row r="4" spans="1:13">
      <c r="A4" t="s">
        <v>110</v>
      </c>
      <c r="B4" t="s">
        <v>58</v>
      </c>
      <c r="C4" s="5" t="s">
        <v>46</v>
      </c>
      <c r="D4" t="s">
        <v>31</v>
      </c>
      <c r="E4" t="s">
        <v>13</v>
      </c>
      <c r="F4" s="3">
        <v>129</v>
      </c>
      <c r="G4">
        <v>64</v>
      </c>
      <c r="H4" t="s">
        <v>28</v>
      </c>
      <c r="J4" s="2" t="s">
        <v>267</v>
      </c>
      <c r="K4" s="2">
        <f>MIN(A13:A21)</f>
        <v>66</v>
      </c>
      <c r="L4" s="2">
        <f>MIN(B13:B21)</f>
        <v>47</v>
      </c>
      <c r="M4" s="2">
        <f>MIN(F2:G10)</f>
        <v>47</v>
      </c>
    </row>
    <row r="5" spans="1:13">
      <c r="A5" t="s">
        <v>154</v>
      </c>
      <c r="B5" t="s">
        <v>69</v>
      </c>
      <c r="C5" s="5" t="s">
        <v>46</v>
      </c>
      <c r="D5" t="s">
        <v>32</v>
      </c>
      <c r="E5" t="s">
        <v>40</v>
      </c>
      <c r="F5" s="3">
        <v>66</v>
      </c>
      <c r="G5">
        <v>48</v>
      </c>
      <c r="H5" t="s">
        <v>28</v>
      </c>
      <c r="J5" s="2" t="s">
        <v>268</v>
      </c>
      <c r="K5" s="2">
        <f>QUARTILE(A13:A21,1)</f>
        <v>107</v>
      </c>
      <c r="L5" s="2">
        <f>QUARTILE(B13:B21,1)</f>
        <v>55.5</v>
      </c>
      <c r="M5" s="2">
        <f>QUARTILE(F2:G10, 1)</f>
        <v>64</v>
      </c>
    </row>
    <row r="6" spans="1:13">
      <c r="A6" t="s">
        <v>166</v>
      </c>
      <c r="B6" t="s">
        <v>39</v>
      </c>
      <c r="C6" s="4" t="s">
        <v>73</v>
      </c>
      <c r="D6" s="3" t="s">
        <v>46</v>
      </c>
      <c r="E6" t="s">
        <v>14</v>
      </c>
      <c r="F6">
        <v>112</v>
      </c>
      <c r="G6" s="3">
        <v>93</v>
      </c>
      <c r="H6" t="s">
        <v>28</v>
      </c>
      <c r="J6" s="2" t="s">
        <v>269</v>
      </c>
      <c r="K6" s="2">
        <f>MEDIAN(A13:A21)</f>
        <v>121</v>
      </c>
      <c r="L6" s="2">
        <f>MEDIAN(B13:B21)</f>
        <v>64</v>
      </c>
      <c r="M6" s="2">
        <f>MEDIAN(F2:G10)</f>
        <v>84</v>
      </c>
    </row>
    <row r="7" spans="1:13">
      <c r="A7" t="s">
        <v>180</v>
      </c>
      <c r="B7" t="s">
        <v>61</v>
      </c>
      <c r="C7" s="4" t="s">
        <v>81</v>
      </c>
      <c r="D7" t="s">
        <v>75</v>
      </c>
      <c r="E7" s="3" t="s">
        <v>46</v>
      </c>
      <c r="F7">
        <v>47</v>
      </c>
      <c r="G7" s="3">
        <v>121</v>
      </c>
      <c r="H7" t="s">
        <v>15</v>
      </c>
      <c r="J7" s="2" t="s">
        <v>270</v>
      </c>
      <c r="K7" s="2">
        <f>QUARTILE(A13:A21,3)</f>
        <v>126.5</v>
      </c>
      <c r="L7" s="2">
        <f>QUARTILE(B13:B21,3)</f>
        <v>69.5</v>
      </c>
      <c r="M7" s="2">
        <f>QUARTILE(F2:G10, 3)</f>
        <v>121</v>
      </c>
    </row>
    <row r="8" spans="1:13">
      <c r="A8" t="s">
        <v>210</v>
      </c>
      <c r="B8" t="s">
        <v>34</v>
      </c>
      <c r="C8" s="5" t="s">
        <v>46</v>
      </c>
      <c r="D8" t="s">
        <v>18</v>
      </c>
      <c r="E8" t="s">
        <v>67</v>
      </c>
      <c r="F8" s="3">
        <v>124</v>
      </c>
      <c r="G8">
        <v>64</v>
      </c>
      <c r="H8" t="s">
        <v>28</v>
      </c>
      <c r="J8" s="2" t="s">
        <v>271</v>
      </c>
      <c r="K8" s="2">
        <f>MAX(A13:A21)</f>
        <v>135</v>
      </c>
      <c r="L8" s="2">
        <f>MAX(B13:B21)</f>
        <v>112</v>
      </c>
      <c r="M8" s="2">
        <f>MAX(F2:G10)</f>
        <v>135</v>
      </c>
    </row>
    <row r="10" spans="1:13">
      <c r="A10" t="s">
        <v>277</v>
      </c>
    </row>
    <row r="12" spans="1:13">
      <c r="A12" t="s">
        <v>279</v>
      </c>
      <c r="B12" t="s">
        <v>280</v>
      </c>
    </row>
    <row r="13" spans="1:13">
      <c r="A13">
        <v>121</v>
      </c>
      <c r="B13">
        <v>75</v>
      </c>
    </row>
    <row r="14" spans="1:13">
      <c r="A14">
        <v>135</v>
      </c>
      <c r="B14">
        <v>63</v>
      </c>
    </row>
    <row r="15" spans="1:13">
      <c r="A15">
        <v>129</v>
      </c>
      <c r="B15">
        <v>64</v>
      </c>
    </row>
    <row r="16" spans="1:13">
      <c r="A16">
        <v>66</v>
      </c>
      <c r="B16">
        <v>48</v>
      </c>
    </row>
    <row r="17" spans="1:2">
      <c r="A17">
        <v>93</v>
      </c>
      <c r="B17">
        <v>112</v>
      </c>
    </row>
    <row r="18" spans="1:2">
      <c r="A18">
        <v>121</v>
      </c>
      <c r="B18">
        <v>47</v>
      </c>
    </row>
    <row r="19" spans="1:2">
      <c r="A19">
        <v>124</v>
      </c>
      <c r="B19">
        <v>64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34F8E-90F6-4DC5-90BA-F810B82CDB8D}">
  <dimension ref="A1:S337"/>
  <sheetViews>
    <sheetView workbookViewId="0">
      <selection activeCell="Q1" sqref="Q1"/>
    </sheetView>
  </sheetViews>
  <sheetFormatPr defaultRowHeight="14.4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7</v>
      </c>
      <c r="K1" t="s">
        <v>8</v>
      </c>
      <c r="N1" t="s">
        <v>291</v>
      </c>
      <c r="O1" t="s">
        <v>292</v>
      </c>
      <c r="Q1" t="s">
        <v>289</v>
      </c>
      <c r="R1" t="s">
        <v>288</v>
      </c>
      <c r="S1" t="s">
        <v>292</v>
      </c>
    </row>
    <row r="2" spans="1:1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51</v>
      </c>
      <c r="H2">
        <v>51</v>
      </c>
      <c r="I2">
        <v>128</v>
      </c>
      <c r="J2">
        <v>128</v>
      </c>
      <c r="K2" t="s">
        <v>15</v>
      </c>
      <c r="N2" t="str" cm="1">
        <f t="array" ref="N2:N337">_xlfn.TOCOL(C2:F85)</f>
        <v>20164T</v>
      </c>
      <c r="O2" cm="1">
        <f t="array" ref="O2:O337">_xlfn.TOCOL(G2:J85)</f>
        <v>51</v>
      </c>
      <c r="Q2" t="s">
        <v>11</v>
      </c>
      <c r="R2" t="s">
        <v>12</v>
      </c>
      <c r="S2">
        <v>51</v>
      </c>
    </row>
    <row r="3" spans="1:19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97</v>
      </c>
      <c r="H3">
        <v>97</v>
      </c>
      <c r="I3">
        <v>98</v>
      </c>
      <c r="J3">
        <v>98</v>
      </c>
      <c r="K3" t="s">
        <v>15</v>
      </c>
      <c r="N3" t="str">
        <v>12C</v>
      </c>
      <c r="O3">
        <v>51</v>
      </c>
      <c r="Q3" t="s">
        <v>18</v>
      </c>
      <c r="R3" t="s">
        <v>19</v>
      </c>
      <c r="S3">
        <v>97</v>
      </c>
    </row>
    <row r="4" spans="1:19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>
        <v>59</v>
      </c>
      <c r="H4">
        <v>59</v>
      </c>
      <c r="I4">
        <v>24</v>
      </c>
      <c r="J4">
        <v>24</v>
      </c>
      <c r="K4" t="s">
        <v>28</v>
      </c>
      <c r="N4" t="str">
        <v>46K</v>
      </c>
      <c r="O4">
        <v>128</v>
      </c>
      <c r="Q4" t="s">
        <v>24</v>
      </c>
      <c r="R4" t="s">
        <v>25</v>
      </c>
      <c r="S4">
        <v>59</v>
      </c>
    </row>
    <row r="5" spans="1:19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>
        <v>124</v>
      </c>
      <c r="H5">
        <v>124</v>
      </c>
      <c r="I5">
        <v>92</v>
      </c>
      <c r="J5">
        <v>92</v>
      </c>
      <c r="K5" t="s">
        <v>28</v>
      </c>
      <c r="N5" t="str">
        <v>50805H</v>
      </c>
      <c r="O5">
        <v>128</v>
      </c>
      <c r="Q5" t="s">
        <v>31</v>
      </c>
      <c r="R5" t="s">
        <v>32</v>
      </c>
      <c r="S5">
        <v>124</v>
      </c>
    </row>
    <row r="6" spans="1:19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>
        <v>70</v>
      </c>
      <c r="H6">
        <v>70</v>
      </c>
      <c r="I6">
        <v>14</v>
      </c>
      <c r="J6">
        <v>14</v>
      </c>
      <c r="K6" t="s">
        <v>28</v>
      </c>
      <c r="N6" t="str">
        <v>56111X</v>
      </c>
      <c r="O6">
        <v>97</v>
      </c>
      <c r="Q6" t="s">
        <v>37</v>
      </c>
      <c r="R6" t="s">
        <v>38</v>
      </c>
      <c r="S6">
        <v>70</v>
      </c>
    </row>
    <row r="7" spans="1:19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>
        <v>75</v>
      </c>
      <c r="H7">
        <v>75</v>
      </c>
      <c r="I7">
        <v>121</v>
      </c>
      <c r="J7">
        <v>121</v>
      </c>
      <c r="K7" t="s">
        <v>15</v>
      </c>
      <c r="N7" t="str">
        <v>1575A</v>
      </c>
      <c r="O7">
        <v>97</v>
      </c>
      <c r="Q7" t="s">
        <v>43</v>
      </c>
      <c r="R7" t="s">
        <v>44</v>
      </c>
      <c r="S7">
        <v>75</v>
      </c>
    </row>
    <row r="8" spans="1:19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>
        <v>78</v>
      </c>
      <c r="H8">
        <v>78</v>
      </c>
      <c r="I8">
        <v>102</v>
      </c>
      <c r="J8">
        <v>102</v>
      </c>
      <c r="K8" t="s">
        <v>15</v>
      </c>
      <c r="N8" t="str">
        <v>343K</v>
      </c>
      <c r="O8">
        <v>98</v>
      </c>
      <c r="Q8" t="s">
        <v>49</v>
      </c>
      <c r="R8" t="s">
        <v>50</v>
      </c>
      <c r="S8">
        <v>78</v>
      </c>
    </row>
    <row r="9" spans="1:19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>
        <v>102</v>
      </c>
      <c r="H9">
        <v>102</v>
      </c>
      <c r="I9">
        <v>90</v>
      </c>
      <c r="J9">
        <v>90</v>
      </c>
      <c r="K9" t="s">
        <v>28</v>
      </c>
      <c r="N9" t="str">
        <v>20164W</v>
      </c>
      <c r="O9">
        <v>98</v>
      </c>
      <c r="Q9" t="s">
        <v>55</v>
      </c>
      <c r="R9" t="s">
        <v>56</v>
      </c>
      <c r="S9">
        <v>102</v>
      </c>
    </row>
    <row r="10" spans="1:19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>
        <v>112</v>
      </c>
      <c r="H10">
        <v>112</v>
      </c>
      <c r="I10">
        <v>101</v>
      </c>
      <c r="J10">
        <v>101</v>
      </c>
      <c r="K10" t="s">
        <v>28</v>
      </c>
      <c r="N10" t="str">
        <v>46V</v>
      </c>
      <c r="O10">
        <v>59</v>
      </c>
      <c r="Q10" t="s">
        <v>61</v>
      </c>
      <c r="R10" t="s">
        <v>62</v>
      </c>
      <c r="S10">
        <v>112</v>
      </c>
    </row>
    <row r="11" spans="1:19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>
        <v>118</v>
      </c>
      <c r="H11">
        <v>118</v>
      </c>
      <c r="I11">
        <v>20</v>
      </c>
      <c r="J11">
        <v>20</v>
      </c>
      <c r="K11" t="s">
        <v>28</v>
      </c>
      <c r="N11" t="str">
        <v>7122A</v>
      </c>
      <c r="O11">
        <v>59</v>
      </c>
      <c r="Q11" t="s">
        <v>67</v>
      </c>
      <c r="R11" t="s">
        <v>68</v>
      </c>
      <c r="S11">
        <v>118</v>
      </c>
    </row>
    <row r="12" spans="1:19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>
        <v>103</v>
      </c>
      <c r="H12">
        <v>103</v>
      </c>
      <c r="I12">
        <v>99</v>
      </c>
      <c r="J12">
        <v>99</v>
      </c>
      <c r="K12" t="s">
        <v>28</v>
      </c>
      <c r="N12" t="str">
        <v>2068F</v>
      </c>
      <c r="O12">
        <v>24</v>
      </c>
      <c r="Q12" t="s">
        <v>73</v>
      </c>
      <c r="R12" t="s">
        <v>74</v>
      </c>
      <c r="S12">
        <v>103</v>
      </c>
    </row>
    <row r="13" spans="1:19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>
        <v>39</v>
      </c>
      <c r="H13">
        <v>39</v>
      </c>
      <c r="I13">
        <v>136</v>
      </c>
      <c r="J13">
        <v>136</v>
      </c>
      <c r="K13" t="s">
        <v>15</v>
      </c>
      <c r="N13" t="str">
        <v>2068E</v>
      </c>
      <c r="O13">
        <v>24</v>
      </c>
      <c r="Q13" t="s">
        <v>79</v>
      </c>
      <c r="R13" t="s">
        <v>80</v>
      </c>
      <c r="S13">
        <v>39</v>
      </c>
    </row>
    <row r="14" spans="1:19">
      <c r="A14" t="s">
        <v>83</v>
      </c>
      <c r="B14" t="s">
        <v>84</v>
      </c>
      <c r="C14" t="s">
        <v>46</v>
      </c>
      <c r="D14" t="s">
        <v>20</v>
      </c>
      <c r="E14" t="s">
        <v>52</v>
      </c>
      <c r="F14" t="s">
        <v>26</v>
      </c>
      <c r="G14">
        <v>135</v>
      </c>
      <c r="H14">
        <v>135</v>
      </c>
      <c r="I14">
        <v>63</v>
      </c>
      <c r="J14">
        <v>63</v>
      </c>
      <c r="K14" t="s">
        <v>28</v>
      </c>
      <c r="N14" t="str">
        <v>1481E</v>
      </c>
      <c r="O14">
        <v>124</v>
      </c>
      <c r="Q14" t="s">
        <v>46</v>
      </c>
      <c r="R14" t="s">
        <v>20</v>
      </c>
      <c r="S14">
        <v>135</v>
      </c>
    </row>
    <row r="15" spans="1:19">
      <c r="A15" t="s">
        <v>85</v>
      </c>
      <c r="B15" t="s">
        <v>86</v>
      </c>
      <c r="C15" t="s">
        <v>27</v>
      </c>
      <c r="D15" t="s">
        <v>21</v>
      </c>
      <c r="E15" t="s">
        <v>49</v>
      </c>
      <c r="F15" t="s">
        <v>37</v>
      </c>
      <c r="G15">
        <v>55</v>
      </c>
      <c r="H15">
        <v>55</v>
      </c>
      <c r="I15">
        <v>119</v>
      </c>
      <c r="J15">
        <v>119</v>
      </c>
      <c r="K15" t="s">
        <v>15</v>
      </c>
      <c r="N15" t="str">
        <v>80208K</v>
      </c>
      <c r="O15">
        <v>124</v>
      </c>
      <c r="Q15" t="s">
        <v>27</v>
      </c>
      <c r="R15" t="s">
        <v>21</v>
      </c>
      <c r="S15">
        <v>55</v>
      </c>
    </row>
    <row r="16" spans="1:19">
      <c r="A16" t="s">
        <v>87</v>
      </c>
      <c r="B16" t="s">
        <v>88</v>
      </c>
      <c r="C16" t="s">
        <v>33</v>
      </c>
      <c r="D16" t="s">
        <v>51</v>
      </c>
      <c r="E16" t="s">
        <v>24</v>
      </c>
      <c r="F16" t="s">
        <v>44</v>
      </c>
      <c r="G16">
        <v>112</v>
      </c>
      <c r="H16">
        <v>112</v>
      </c>
      <c r="I16">
        <v>135</v>
      </c>
      <c r="J16">
        <v>135</v>
      </c>
      <c r="K16" t="s">
        <v>15</v>
      </c>
      <c r="N16" t="str">
        <v>90999X</v>
      </c>
      <c r="O16">
        <v>92</v>
      </c>
      <c r="Q16" t="s">
        <v>33</v>
      </c>
      <c r="R16" t="s">
        <v>51</v>
      </c>
      <c r="S16">
        <v>112</v>
      </c>
    </row>
    <row r="17" spans="1:19">
      <c r="A17" t="s">
        <v>89</v>
      </c>
      <c r="B17" t="s">
        <v>90</v>
      </c>
      <c r="C17" t="s">
        <v>40</v>
      </c>
      <c r="D17" t="s">
        <v>13</v>
      </c>
      <c r="E17" t="s">
        <v>56</v>
      </c>
      <c r="F17" t="s">
        <v>19</v>
      </c>
      <c r="G17">
        <v>29</v>
      </c>
      <c r="H17">
        <v>29</v>
      </c>
      <c r="I17">
        <v>132</v>
      </c>
      <c r="J17">
        <v>132</v>
      </c>
      <c r="K17" t="s">
        <v>15</v>
      </c>
      <c r="N17" t="str">
        <v>99157C</v>
      </c>
      <c r="O17">
        <v>92</v>
      </c>
      <c r="Q17" t="s">
        <v>40</v>
      </c>
      <c r="R17" t="s">
        <v>13</v>
      </c>
      <c r="S17">
        <v>29</v>
      </c>
    </row>
    <row r="18" spans="1:19">
      <c r="A18" t="s">
        <v>91</v>
      </c>
      <c r="B18" t="s">
        <v>92</v>
      </c>
      <c r="C18" t="s">
        <v>31</v>
      </c>
      <c r="D18" t="s">
        <v>62</v>
      </c>
      <c r="E18" t="s">
        <v>11</v>
      </c>
      <c r="F18" t="s">
        <v>68</v>
      </c>
      <c r="G18">
        <v>123</v>
      </c>
      <c r="H18">
        <v>123</v>
      </c>
      <c r="I18">
        <v>93</v>
      </c>
      <c r="J18">
        <v>93</v>
      </c>
      <c r="K18" t="s">
        <v>28</v>
      </c>
      <c r="N18" t="str">
        <v>62961X</v>
      </c>
      <c r="O18">
        <v>70</v>
      </c>
      <c r="Q18" t="s">
        <v>31</v>
      </c>
      <c r="R18" t="s">
        <v>62</v>
      </c>
      <c r="S18">
        <v>123</v>
      </c>
    </row>
    <row r="19" spans="1:19">
      <c r="A19" t="s">
        <v>93</v>
      </c>
      <c r="B19" t="s">
        <v>94</v>
      </c>
      <c r="C19" t="s">
        <v>82</v>
      </c>
      <c r="D19" t="s">
        <v>75</v>
      </c>
      <c r="E19" t="s">
        <v>67</v>
      </c>
      <c r="F19" t="s">
        <v>39</v>
      </c>
      <c r="G19">
        <v>54</v>
      </c>
      <c r="H19">
        <v>54</v>
      </c>
      <c r="I19">
        <v>65</v>
      </c>
      <c r="J19">
        <v>65</v>
      </c>
      <c r="K19" t="s">
        <v>15</v>
      </c>
      <c r="N19" t="str">
        <v>6096B</v>
      </c>
      <c r="O19">
        <v>70</v>
      </c>
      <c r="Q19" t="s">
        <v>82</v>
      </c>
      <c r="R19" t="s">
        <v>75</v>
      </c>
      <c r="S19">
        <v>54</v>
      </c>
    </row>
    <row r="20" spans="1:19">
      <c r="A20" t="s">
        <v>95</v>
      </c>
      <c r="B20" t="s">
        <v>96</v>
      </c>
      <c r="C20" t="s">
        <v>45</v>
      </c>
      <c r="D20" t="s">
        <v>70</v>
      </c>
      <c r="E20" t="s">
        <v>73</v>
      </c>
      <c r="F20" t="s">
        <v>50</v>
      </c>
      <c r="G20">
        <v>95</v>
      </c>
      <c r="H20">
        <v>95</v>
      </c>
      <c r="I20">
        <v>139</v>
      </c>
      <c r="J20">
        <v>139</v>
      </c>
      <c r="K20" t="s">
        <v>15</v>
      </c>
      <c r="N20" t="str">
        <v>99157B</v>
      </c>
      <c r="O20">
        <v>14</v>
      </c>
      <c r="Q20" t="s">
        <v>45</v>
      </c>
      <c r="R20" t="s">
        <v>70</v>
      </c>
      <c r="S20">
        <v>95</v>
      </c>
    </row>
    <row r="21" spans="1:19">
      <c r="A21" t="s">
        <v>97</v>
      </c>
      <c r="B21" t="s">
        <v>98</v>
      </c>
      <c r="C21" t="s">
        <v>43</v>
      </c>
      <c r="D21" t="s">
        <v>58</v>
      </c>
      <c r="E21" t="s">
        <v>38</v>
      </c>
      <c r="F21" t="s">
        <v>32</v>
      </c>
      <c r="G21">
        <v>97</v>
      </c>
      <c r="H21">
        <v>97</v>
      </c>
      <c r="I21">
        <v>32</v>
      </c>
      <c r="J21">
        <v>32</v>
      </c>
      <c r="K21" t="s">
        <v>28</v>
      </c>
      <c r="N21" t="str">
        <v>60273B</v>
      </c>
      <c r="O21">
        <v>14</v>
      </c>
      <c r="Q21" t="s">
        <v>43</v>
      </c>
      <c r="R21" t="s">
        <v>58</v>
      </c>
      <c r="S21">
        <v>97</v>
      </c>
    </row>
    <row r="22" spans="1:19">
      <c r="A22" t="s">
        <v>99</v>
      </c>
      <c r="B22" t="s">
        <v>100</v>
      </c>
      <c r="C22" t="s">
        <v>14</v>
      </c>
      <c r="D22" t="s">
        <v>80</v>
      </c>
      <c r="E22" t="s">
        <v>74</v>
      </c>
      <c r="F22" t="s">
        <v>61</v>
      </c>
      <c r="G22">
        <v>62</v>
      </c>
      <c r="H22">
        <v>62</v>
      </c>
      <c r="I22">
        <v>38</v>
      </c>
      <c r="J22">
        <v>38</v>
      </c>
      <c r="K22" t="s">
        <v>28</v>
      </c>
      <c r="N22" t="str">
        <v>60273D</v>
      </c>
      <c r="O22">
        <v>75</v>
      </c>
      <c r="Q22" t="s">
        <v>14</v>
      </c>
      <c r="R22" t="s">
        <v>80</v>
      </c>
      <c r="S22">
        <v>62</v>
      </c>
    </row>
    <row r="23" spans="1:19">
      <c r="A23" t="s">
        <v>101</v>
      </c>
      <c r="B23" t="s">
        <v>102</v>
      </c>
      <c r="C23" t="s">
        <v>64</v>
      </c>
      <c r="D23" t="s">
        <v>57</v>
      </c>
      <c r="E23" t="s">
        <v>79</v>
      </c>
      <c r="F23" t="s">
        <v>12</v>
      </c>
      <c r="G23">
        <v>77</v>
      </c>
      <c r="H23">
        <v>77</v>
      </c>
      <c r="I23">
        <v>48</v>
      </c>
      <c r="J23">
        <v>48</v>
      </c>
      <c r="K23" t="s">
        <v>28</v>
      </c>
      <c r="N23" t="str">
        <v>20164X</v>
      </c>
      <c r="O23">
        <v>75</v>
      </c>
      <c r="Q23" t="s">
        <v>64</v>
      </c>
      <c r="R23" t="s">
        <v>57</v>
      </c>
      <c r="S23">
        <v>77</v>
      </c>
    </row>
    <row r="24" spans="1:19">
      <c r="A24" t="s">
        <v>103</v>
      </c>
      <c r="B24" t="s">
        <v>104</v>
      </c>
      <c r="C24" t="s">
        <v>69</v>
      </c>
      <c r="D24" t="s">
        <v>81</v>
      </c>
      <c r="E24" t="s">
        <v>25</v>
      </c>
      <c r="F24" t="s">
        <v>34</v>
      </c>
      <c r="G24">
        <v>57</v>
      </c>
      <c r="H24">
        <v>57</v>
      </c>
      <c r="I24">
        <v>41</v>
      </c>
      <c r="J24">
        <v>41</v>
      </c>
      <c r="K24" t="s">
        <v>28</v>
      </c>
      <c r="N24" t="str">
        <v>46B</v>
      </c>
      <c r="O24">
        <v>121</v>
      </c>
      <c r="Q24" t="s">
        <v>69</v>
      </c>
      <c r="R24" t="s">
        <v>81</v>
      </c>
      <c r="S24">
        <v>57</v>
      </c>
    </row>
    <row r="25" spans="1:19">
      <c r="A25" t="s">
        <v>105</v>
      </c>
      <c r="B25" t="s">
        <v>106</v>
      </c>
      <c r="C25" t="s">
        <v>63</v>
      </c>
      <c r="D25" t="s">
        <v>76</v>
      </c>
      <c r="E25" t="s">
        <v>18</v>
      </c>
      <c r="F25" t="s">
        <v>55</v>
      </c>
      <c r="G25">
        <v>120</v>
      </c>
      <c r="H25">
        <v>120</v>
      </c>
      <c r="I25">
        <v>56</v>
      </c>
      <c r="J25">
        <v>56</v>
      </c>
      <c r="K25" t="s">
        <v>28</v>
      </c>
      <c r="N25" t="str">
        <v>80708Y</v>
      </c>
      <c r="O25">
        <v>121</v>
      </c>
      <c r="Q25" t="s">
        <v>63</v>
      </c>
      <c r="R25" t="s">
        <v>76</v>
      </c>
      <c r="S25">
        <v>120</v>
      </c>
    </row>
    <row r="26" spans="1:19">
      <c r="A26" t="s">
        <v>107</v>
      </c>
      <c r="B26" t="s">
        <v>108</v>
      </c>
      <c r="C26" t="s">
        <v>82</v>
      </c>
      <c r="D26" t="s">
        <v>56</v>
      </c>
      <c r="E26" t="s">
        <v>62</v>
      </c>
      <c r="F26" t="s">
        <v>50</v>
      </c>
      <c r="G26">
        <v>64</v>
      </c>
      <c r="H26">
        <v>64</v>
      </c>
      <c r="I26">
        <v>106</v>
      </c>
      <c r="J26">
        <v>106</v>
      </c>
      <c r="K26" t="s">
        <v>15</v>
      </c>
      <c r="N26" t="str">
        <v>343G</v>
      </c>
      <c r="O26">
        <v>78</v>
      </c>
      <c r="Q26" t="s">
        <v>82</v>
      </c>
      <c r="R26" t="s">
        <v>56</v>
      </c>
      <c r="S26">
        <v>64</v>
      </c>
    </row>
    <row r="27" spans="1:19">
      <c r="A27" t="s">
        <v>109</v>
      </c>
      <c r="B27" t="s">
        <v>110</v>
      </c>
      <c r="C27" t="s">
        <v>58</v>
      </c>
      <c r="D27" t="s">
        <v>46</v>
      </c>
      <c r="E27" t="s">
        <v>31</v>
      </c>
      <c r="F27" t="s">
        <v>13</v>
      </c>
      <c r="G27">
        <v>129</v>
      </c>
      <c r="H27">
        <v>129</v>
      </c>
      <c r="I27">
        <v>64</v>
      </c>
      <c r="J27">
        <v>64</v>
      </c>
      <c r="K27" t="s">
        <v>28</v>
      </c>
      <c r="N27" t="str">
        <v>2068B</v>
      </c>
      <c r="O27">
        <v>78</v>
      </c>
      <c r="Q27" t="s">
        <v>58</v>
      </c>
      <c r="R27" t="s">
        <v>46</v>
      </c>
      <c r="S27">
        <v>129</v>
      </c>
    </row>
    <row r="28" spans="1:19">
      <c r="A28" t="s">
        <v>111</v>
      </c>
      <c r="B28" t="s">
        <v>112</v>
      </c>
      <c r="C28" t="s">
        <v>39</v>
      </c>
      <c r="D28" t="s">
        <v>52</v>
      </c>
      <c r="E28" t="s">
        <v>19</v>
      </c>
      <c r="F28" t="s">
        <v>43</v>
      </c>
      <c r="G28">
        <v>61</v>
      </c>
      <c r="H28">
        <v>61</v>
      </c>
      <c r="I28">
        <v>87</v>
      </c>
      <c r="J28">
        <v>87</v>
      </c>
      <c r="K28" t="s">
        <v>15</v>
      </c>
      <c r="N28" t="str">
        <v>343X</v>
      </c>
      <c r="O28">
        <v>102</v>
      </c>
      <c r="Q28" t="s">
        <v>39</v>
      </c>
      <c r="R28" t="s">
        <v>52</v>
      </c>
      <c r="S28">
        <v>61</v>
      </c>
    </row>
    <row r="29" spans="1:19">
      <c r="A29" t="s">
        <v>113</v>
      </c>
      <c r="B29" t="s">
        <v>114</v>
      </c>
      <c r="C29" t="s">
        <v>45</v>
      </c>
      <c r="D29" t="s">
        <v>64</v>
      </c>
      <c r="E29" t="s">
        <v>37</v>
      </c>
      <c r="F29" t="s">
        <v>74</v>
      </c>
      <c r="G29">
        <v>127</v>
      </c>
      <c r="H29">
        <v>127</v>
      </c>
      <c r="I29">
        <v>73</v>
      </c>
      <c r="J29">
        <v>73</v>
      </c>
      <c r="K29" t="s">
        <v>28</v>
      </c>
      <c r="N29" t="str">
        <v>60273A</v>
      </c>
      <c r="O29">
        <v>102</v>
      </c>
      <c r="Q29" t="s">
        <v>45</v>
      </c>
      <c r="R29" t="s">
        <v>64</v>
      </c>
      <c r="S29">
        <v>127</v>
      </c>
    </row>
    <row r="30" spans="1:19">
      <c r="A30" t="s">
        <v>115</v>
      </c>
      <c r="B30" t="s">
        <v>116</v>
      </c>
      <c r="C30" t="s">
        <v>12</v>
      </c>
      <c r="D30" t="s">
        <v>34</v>
      </c>
      <c r="E30" t="s">
        <v>21</v>
      </c>
      <c r="F30" t="s">
        <v>80</v>
      </c>
      <c r="G30">
        <v>100</v>
      </c>
      <c r="H30">
        <v>100</v>
      </c>
      <c r="I30">
        <v>127</v>
      </c>
      <c r="J30">
        <v>127</v>
      </c>
      <c r="K30" t="s">
        <v>15</v>
      </c>
      <c r="N30" t="str">
        <v>343B</v>
      </c>
      <c r="O30">
        <v>102</v>
      </c>
      <c r="Q30" t="s">
        <v>12</v>
      </c>
      <c r="R30" t="s">
        <v>34</v>
      </c>
      <c r="S30">
        <v>100</v>
      </c>
    </row>
    <row r="31" spans="1:19">
      <c r="A31" t="s">
        <v>117</v>
      </c>
      <c r="B31" t="s">
        <v>118</v>
      </c>
      <c r="C31" t="s">
        <v>63</v>
      </c>
      <c r="D31" t="s">
        <v>32</v>
      </c>
      <c r="E31" t="s">
        <v>51</v>
      </c>
      <c r="F31" t="s">
        <v>14</v>
      </c>
      <c r="G31">
        <v>29</v>
      </c>
      <c r="H31">
        <v>29</v>
      </c>
      <c r="I31">
        <v>148</v>
      </c>
      <c r="J31">
        <v>148</v>
      </c>
      <c r="K31" t="s">
        <v>15</v>
      </c>
      <c r="N31" t="str">
        <v>46R</v>
      </c>
      <c r="O31">
        <v>102</v>
      </c>
      <c r="Q31" t="s">
        <v>63</v>
      </c>
      <c r="R31" t="s">
        <v>32</v>
      </c>
      <c r="S31">
        <v>29</v>
      </c>
    </row>
    <row r="32" spans="1:19">
      <c r="A32" t="s">
        <v>119</v>
      </c>
      <c r="B32" t="s">
        <v>120</v>
      </c>
      <c r="C32" t="s">
        <v>67</v>
      </c>
      <c r="D32" t="s">
        <v>49</v>
      </c>
      <c r="E32" t="s">
        <v>55</v>
      </c>
      <c r="F32" t="s">
        <v>11</v>
      </c>
      <c r="G32">
        <v>36</v>
      </c>
      <c r="H32">
        <v>36</v>
      </c>
      <c r="I32">
        <v>48</v>
      </c>
      <c r="J32">
        <v>48</v>
      </c>
      <c r="K32" t="s">
        <v>15</v>
      </c>
      <c r="N32" t="str">
        <v>46C</v>
      </c>
      <c r="O32">
        <v>90</v>
      </c>
      <c r="Q32" t="s">
        <v>67</v>
      </c>
      <c r="R32" t="s">
        <v>49</v>
      </c>
      <c r="S32">
        <v>36</v>
      </c>
    </row>
    <row r="33" spans="1:19">
      <c r="A33" t="s">
        <v>121</v>
      </c>
      <c r="B33" t="s">
        <v>122</v>
      </c>
      <c r="C33" t="s">
        <v>70</v>
      </c>
      <c r="D33" t="s">
        <v>20</v>
      </c>
      <c r="E33" t="s">
        <v>24</v>
      </c>
      <c r="F33" t="s">
        <v>76</v>
      </c>
      <c r="G33">
        <v>68</v>
      </c>
      <c r="H33">
        <v>68</v>
      </c>
      <c r="I33">
        <v>37</v>
      </c>
      <c r="J33">
        <v>37</v>
      </c>
      <c r="K33" t="s">
        <v>28</v>
      </c>
      <c r="N33" t="str">
        <v>80508X</v>
      </c>
      <c r="O33">
        <v>90</v>
      </c>
      <c r="Q33" t="s">
        <v>70</v>
      </c>
      <c r="R33" t="s">
        <v>20</v>
      </c>
      <c r="S33">
        <v>68</v>
      </c>
    </row>
    <row r="34" spans="1:19">
      <c r="A34" t="s">
        <v>123</v>
      </c>
      <c r="B34" t="s">
        <v>124</v>
      </c>
      <c r="C34" t="s">
        <v>81</v>
      </c>
      <c r="D34" t="s">
        <v>38</v>
      </c>
      <c r="E34" t="s">
        <v>27</v>
      </c>
      <c r="F34" t="s">
        <v>57</v>
      </c>
      <c r="G34">
        <v>77</v>
      </c>
      <c r="H34">
        <v>77</v>
      </c>
      <c r="I34">
        <v>10</v>
      </c>
      <c r="J34">
        <v>10</v>
      </c>
      <c r="K34" t="s">
        <v>28</v>
      </c>
      <c r="N34" t="str">
        <v>2068C</v>
      </c>
      <c r="O34">
        <v>112</v>
      </c>
      <c r="Q34" t="s">
        <v>81</v>
      </c>
      <c r="R34" t="s">
        <v>38</v>
      </c>
      <c r="S34">
        <v>77</v>
      </c>
    </row>
    <row r="35" spans="1:19">
      <c r="A35" t="s">
        <v>125</v>
      </c>
      <c r="B35" t="s">
        <v>126</v>
      </c>
      <c r="C35" t="s">
        <v>26</v>
      </c>
      <c r="D35" t="s">
        <v>18</v>
      </c>
      <c r="E35" t="s">
        <v>69</v>
      </c>
      <c r="F35" t="s">
        <v>44</v>
      </c>
      <c r="G35">
        <v>31</v>
      </c>
      <c r="H35">
        <v>31</v>
      </c>
      <c r="I35">
        <v>113</v>
      </c>
      <c r="J35">
        <v>113</v>
      </c>
      <c r="K35" t="s">
        <v>15</v>
      </c>
      <c r="N35" t="str">
        <v>1575K</v>
      </c>
      <c r="O35">
        <v>112</v>
      </c>
      <c r="Q35" t="s">
        <v>26</v>
      </c>
      <c r="R35" t="s">
        <v>18</v>
      </c>
      <c r="S35">
        <v>31</v>
      </c>
    </row>
    <row r="36" spans="1:19">
      <c r="A36" t="s">
        <v>127</v>
      </c>
      <c r="B36" t="s">
        <v>128</v>
      </c>
      <c r="C36" t="s">
        <v>40</v>
      </c>
      <c r="D36" t="s">
        <v>73</v>
      </c>
      <c r="E36" t="s">
        <v>68</v>
      </c>
      <c r="F36" t="s">
        <v>61</v>
      </c>
      <c r="G36">
        <v>97</v>
      </c>
      <c r="H36">
        <v>97</v>
      </c>
      <c r="I36">
        <v>67</v>
      </c>
      <c r="J36">
        <v>67</v>
      </c>
      <c r="K36" t="s">
        <v>28</v>
      </c>
      <c r="N36" t="str">
        <v>12E</v>
      </c>
      <c r="O36">
        <v>101</v>
      </c>
      <c r="Q36" t="s">
        <v>40</v>
      </c>
      <c r="R36" t="s">
        <v>73</v>
      </c>
      <c r="S36">
        <v>97</v>
      </c>
    </row>
    <row r="37" spans="1:19">
      <c r="A37" t="s">
        <v>129</v>
      </c>
      <c r="B37" t="s">
        <v>130</v>
      </c>
      <c r="C37" t="s">
        <v>33</v>
      </c>
      <c r="D37" t="s">
        <v>25</v>
      </c>
      <c r="E37" t="s">
        <v>79</v>
      </c>
      <c r="F37" t="s">
        <v>75</v>
      </c>
      <c r="G37">
        <v>83</v>
      </c>
      <c r="H37">
        <v>83</v>
      </c>
      <c r="I37">
        <v>69</v>
      </c>
      <c r="J37">
        <v>69</v>
      </c>
      <c r="K37" t="s">
        <v>28</v>
      </c>
      <c r="N37" t="str">
        <v>12Y</v>
      </c>
      <c r="O37">
        <v>101</v>
      </c>
      <c r="Q37" t="s">
        <v>33</v>
      </c>
      <c r="R37" t="s">
        <v>25</v>
      </c>
      <c r="S37">
        <v>83</v>
      </c>
    </row>
    <row r="38" spans="1:19">
      <c r="A38" t="s">
        <v>131</v>
      </c>
      <c r="B38" t="s">
        <v>132</v>
      </c>
      <c r="C38" t="s">
        <v>50</v>
      </c>
      <c r="D38" t="s">
        <v>55</v>
      </c>
      <c r="E38" t="s">
        <v>80</v>
      </c>
      <c r="F38" t="s">
        <v>39</v>
      </c>
      <c r="G38">
        <v>70</v>
      </c>
      <c r="H38">
        <v>70</v>
      </c>
      <c r="I38">
        <v>46</v>
      </c>
      <c r="J38">
        <v>46</v>
      </c>
      <c r="K38" t="s">
        <v>28</v>
      </c>
      <c r="N38" t="str">
        <v>2068D</v>
      </c>
      <c r="O38">
        <v>118</v>
      </c>
      <c r="Q38" t="s">
        <v>50</v>
      </c>
      <c r="R38" t="s">
        <v>55</v>
      </c>
      <c r="S38">
        <v>70</v>
      </c>
    </row>
    <row r="39" spans="1:19">
      <c r="A39" t="s">
        <v>133</v>
      </c>
      <c r="B39" t="s">
        <v>134</v>
      </c>
      <c r="C39" t="s">
        <v>11</v>
      </c>
      <c r="D39" t="s">
        <v>51</v>
      </c>
      <c r="E39" t="s">
        <v>70</v>
      </c>
      <c r="F39" t="s">
        <v>19</v>
      </c>
      <c r="G39">
        <v>119</v>
      </c>
      <c r="H39">
        <v>119</v>
      </c>
      <c r="I39">
        <v>139</v>
      </c>
      <c r="J39">
        <v>139</v>
      </c>
      <c r="K39" t="s">
        <v>15</v>
      </c>
      <c r="N39" t="str">
        <v>12X</v>
      </c>
      <c r="O39">
        <v>118</v>
      </c>
      <c r="Q39" t="s">
        <v>11</v>
      </c>
      <c r="R39" t="s">
        <v>51</v>
      </c>
      <c r="S39">
        <v>119</v>
      </c>
    </row>
    <row r="40" spans="1:19">
      <c r="A40" t="s">
        <v>135</v>
      </c>
      <c r="B40" t="s">
        <v>136</v>
      </c>
      <c r="C40" t="s">
        <v>21</v>
      </c>
      <c r="D40" t="s">
        <v>74</v>
      </c>
      <c r="E40" t="s">
        <v>81</v>
      </c>
      <c r="F40" t="s">
        <v>58</v>
      </c>
      <c r="G40">
        <v>74</v>
      </c>
      <c r="H40">
        <v>74</v>
      </c>
      <c r="I40">
        <v>101</v>
      </c>
      <c r="J40">
        <v>101</v>
      </c>
      <c r="K40" t="s">
        <v>15</v>
      </c>
      <c r="N40" t="str">
        <v>50878X</v>
      </c>
      <c r="O40">
        <v>20</v>
      </c>
      <c r="Q40" t="s">
        <v>21</v>
      </c>
      <c r="R40" t="s">
        <v>74</v>
      </c>
      <c r="S40">
        <v>74</v>
      </c>
    </row>
    <row r="41" spans="1:19">
      <c r="A41" t="s">
        <v>137</v>
      </c>
      <c r="B41" t="s">
        <v>138</v>
      </c>
      <c r="C41" t="s">
        <v>37</v>
      </c>
      <c r="D41" t="s">
        <v>14</v>
      </c>
      <c r="E41" t="s">
        <v>44</v>
      </c>
      <c r="F41" t="s">
        <v>34</v>
      </c>
      <c r="G41">
        <v>104</v>
      </c>
      <c r="H41">
        <v>104</v>
      </c>
      <c r="I41">
        <v>83</v>
      </c>
      <c r="J41">
        <v>83</v>
      </c>
      <c r="K41" t="s">
        <v>28</v>
      </c>
      <c r="N41" t="str">
        <v>20164M</v>
      </c>
      <c r="O41">
        <v>20</v>
      </c>
      <c r="Q41" t="s">
        <v>37</v>
      </c>
      <c r="R41" t="s">
        <v>14</v>
      </c>
      <c r="S41">
        <v>104</v>
      </c>
    </row>
    <row r="42" spans="1:19">
      <c r="A42" t="s">
        <v>139</v>
      </c>
      <c r="B42" t="s">
        <v>140</v>
      </c>
      <c r="C42" t="s">
        <v>68</v>
      </c>
      <c r="D42" t="s">
        <v>13</v>
      </c>
      <c r="E42" t="s">
        <v>82</v>
      </c>
      <c r="F42" t="s">
        <v>76</v>
      </c>
      <c r="G42">
        <v>82</v>
      </c>
      <c r="H42">
        <v>82</v>
      </c>
      <c r="I42">
        <v>118</v>
      </c>
      <c r="J42">
        <v>118</v>
      </c>
      <c r="K42" t="s">
        <v>15</v>
      </c>
      <c r="N42" t="str">
        <v>2072X</v>
      </c>
      <c r="O42">
        <v>103</v>
      </c>
      <c r="Q42" t="s">
        <v>68</v>
      </c>
      <c r="R42" t="s">
        <v>13</v>
      </c>
      <c r="S42">
        <v>82</v>
      </c>
    </row>
    <row r="43" spans="1:19">
      <c r="A43" t="s">
        <v>141</v>
      </c>
      <c r="B43" t="s">
        <v>142</v>
      </c>
      <c r="C43" t="s">
        <v>24</v>
      </c>
      <c r="D43" t="s">
        <v>45</v>
      </c>
      <c r="E43" t="s">
        <v>12</v>
      </c>
      <c r="F43" t="s">
        <v>62</v>
      </c>
      <c r="G43">
        <v>94</v>
      </c>
      <c r="H43">
        <v>94</v>
      </c>
      <c r="I43">
        <v>145</v>
      </c>
      <c r="J43">
        <v>145</v>
      </c>
      <c r="K43" t="s">
        <v>15</v>
      </c>
      <c r="N43" t="str">
        <v>95332A</v>
      </c>
      <c r="O43">
        <v>103</v>
      </c>
      <c r="Q43" t="s">
        <v>24</v>
      </c>
      <c r="R43" t="s">
        <v>45</v>
      </c>
      <c r="S43">
        <v>94</v>
      </c>
    </row>
    <row r="44" spans="1:19">
      <c r="A44" t="s">
        <v>143</v>
      </c>
      <c r="B44" t="s">
        <v>144</v>
      </c>
      <c r="C44" t="s">
        <v>57</v>
      </c>
      <c r="D44" t="s">
        <v>61</v>
      </c>
      <c r="E44" t="s">
        <v>25</v>
      </c>
      <c r="F44" t="s">
        <v>67</v>
      </c>
      <c r="G44">
        <v>83</v>
      </c>
      <c r="H44">
        <v>83</v>
      </c>
      <c r="I44">
        <v>50</v>
      </c>
      <c r="J44">
        <v>50</v>
      </c>
      <c r="K44" t="s">
        <v>28</v>
      </c>
      <c r="N44" t="str">
        <v>71999A</v>
      </c>
      <c r="O44">
        <v>99</v>
      </c>
      <c r="Q44" t="s">
        <v>57</v>
      </c>
      <c r="R44" t="s">
        <v>61</v>
      </c>
      <c r="S44">
        <v>83</v>
      </c>
    </row>
    <row r="45" spans="1:19">
      <c r="A45" t="s">
        <v>145</v>
      </c>
      <c r="B45" t="s">
        <v>146</v>
      </c>
      <c r="C45" t="s">
        <v>26</v>
      </c>
      <c r="D45" t="s">
        <v>49</v>
      </c>
      <c r="E45" t="s">
        <v>31</v>
      </c>
      <c r="F45" t="s">
        <v>43</v>
      </c>
      <c r="G45">
        <v>94</v>
      </c>
      <c r="H45">
        <v>94</v>
      </c>
      <c r="I45">
        <v>101</v>
      </c>
      <c r="J45">
        <v>101</v>
      </c>
      <c r="K45" t="s">
        <v>15</v>
      </c>
      <c r="N45" t="str">
        <v>60273C</v>
      </c>
      <c r="O45">
        <v>99</v>
      </c>
      <c r="Q45" t="s">
        <v>26</v>
      </c>
      <c r="R45" t="s">
        <v>49</v>
      </c>
      <c r="S45">
        <v>94</v>
      </c>
    </row>
    <row r="46" spans="1:19">
      <c r="A46" t="s">
        <v>147</v>
      </c>
      <c r="B46" t="s">
        <v>148</v>
      </c>
      <c r="C46" t="s">
        <v>27</v>
      </c>
      <c r="D46" t="s">
        <v>75</v>
      </c>
      <c r="E46" t="s">
        <v>20</v>
      </c>
      <c r="F46" t="s">
        <v>64</v>
      </c>
      <c r="G46">
        <v>99</v>
      </c>
      <c r="H46">
        <v>99</v>
      </c>
      <c r="I46">
        <v>112</v>
      </c>
      <c r="J46">
        <v>112</v>
      </c>
      <c r="K46" t="s">
        <v>15</v>
      </c>
      <c r="N46" t="str">
        <v>12F</v>
      </c>
      <c r="O46">
        <v>39</v>
      </c>
      <c r="Q46" t="s">
        <v>27</v>
      </c>
      <c r="R46" t="s">
        <v>75</v>
      </c>
      <c r="S46">
        <v>99</v>
      </c>
    </row>
    <row r="47" spans="1:19">
      <c r="A47" t="s">
        <v>149</v>
      </c>
      <c r="B47" t="s">
        <v>150</v>
      </c>
      <c r="C47" t="s">
        <v>52</v>
      </c>
      <c r="D47" t="s">
        <v>79</v>
      </c>
      <c r="E47" t="s">
        <v>56</v>
      </c>
      <c r="F47" t="s">
        <v>63</v>
      </c>
      <c r="G47">
        <v>51</v>
      </c>
      <c r="H47">
        <v>51</v>
      </c>
      <c r="I47">
        <v>128</v>
      </c>
      <c r="J47">
        <v>128</v>
      </c>
      <c r="K47" t="s">
        <v>15</v>
      </c>
      <c r="N47" t="str">
        <v>56111C</v>
      </c>
      <c r="O47">
        <v>39</v>
      </c>
      <c r="Q47" t="s">
        <v>52</v>
      </c>
      <c r="R47" t="s">
        <v>79</v>
      </c>
      <c r="S47">
        <v>51</v>
      </c>
    </row>
    <row r="48" spans="1:19">
      <c r="A48" t="s">
        <v>151</v>
      </c>
      <c r="B48" t="s">
        <v>152</v>
      </c>
      <c r="C48" t="s">
        <v>38</v>
      </c>
      <c r="D48" t="s">
        <v>18</v>
      </c>
      <c r="E48" t="s">
        <v>33</v>
      </c>
      <c r="F48" t="s">
        <v>73</v>
      </c>
      <c r="G48">
        <v>59</v>
      </c>
      <c r="H48">
        <v>59</v>
      </c>
      <c r="I48">
        <v>163</v>
      </c>
      <c r="J48">
        <v>163</v>
      </c>
      <c r="K48" t="s">
        <v>15</v>
      </c>
      <c r="N48" t="str">
        <v>2872X</v>
      </c>
      <c r="O48">
        <v>136</v>
      </c>
      <c r="Q48" t="s">
        <v>38</v>
      </c>
      <c r="R48" t="s">
        <v>18</v>
      </c>
      <c r="S48">
        <v>59</v>
      </c>
    </row>
    <row r="49" spans="1:19">
      <c r="A49" t="s">
        <v>153</v>
      </c>
      <c r="B49" t="s">
        <v>154</v>
      </c>
      <c r="C49" t="s">
        <v>69</v>
      </c>
      <c r="D49" t="s">
        <v>46</v>
      </c>
      <c r="E49" t="s">
        <v>32</v>
      </c>
      <c r="F49" t="s">
        <v>40</v>
      </c>
      <c r="G49">
        <v>66</v>
      </c>
      <c r="H49">
        <v>66</v>
      </c>
      <c r="I49">
        <v>48</v>
      </c>
      <c r="J49">
        <v>48</v>
      </c>
      <c r="K49" t="s">
        <v>28</v>
      </c>
      <c r="N49" t="str">
        <v>50805V</v>
      </c>
      <c r="O49">
        <v>136</v>
      </c>
      <c r="Q49" t="s">
        <v>69</v>
      </c>
      <c r="R49" t="s">
        <v>46</v>
      </c>
      <c r="S49">
        <v>66</v>
      </c>
    </row>
    <row r="50" spans="1:19">
      <c r="A50" t="s">
        <v>155</v>
      </c>
      <c r="B50" t="s">
        <v>156</v>
      </c>
      <c r="C50" t="s">
        <v>44</v>
      </c>
      <c r="D50" t="s">
        <v>74</v>
      </c>
      <c r="E50" t="s">
        <v>70</v>
      </c>
      <c r="F50" t="s">
        <v>55</v>
      </c>
      <c r="G50">
        <v>95</v>
      </c>
      <c r="H50">
        <v>95</v>
      </c>
      <c r="I50">
        <v>61</v>
      </c>
      <c r="J50">
        <v>61</v>
      </c>
      <c r="K50" t="s">
        <v>28</v>
      </c>
      <c r="N50" t="str">
        <v>80708Y</v>
      </c>
      <c r="O50">
        <v>135</v>
      </c>
      <c r="Q50" t="s">
        <v>44</v>
      </c>
      <c r="R50" t="s">
        <v>74</v>
      </c>
      <c r="S50">
        <v>95</v>
      </c>
    </row>
    <row r="51" spans="1:19">
      <c r="A51" t="s">
        <v>157</v>
      </c>
      <c r="B51" t="s">
        <v>158</v>
      </c>
      <c r="C51" t="s">
        <v>76</v>
      </c>
      <c r="D51" t="s">
        <v>19</v>
      </c>
      <c r="E51" t="s">
        <v>61</v>
      </c>
      <c r="F51" t="s">
        <v>34</v>
      </c>
      <c r="G51">
        <v>117</v>
      </c>
      <c r="H51">
        <v>117</v>
      </c>
      <c r="I51">
        <v>69</v>
      </c>
      <c r="J51">
        <v>69</v>
      </c>
      <c r="K51" t="s">
        <v>28</v>
      </c>
      <c r="N51" t="str">
        <v>343K</v>
      </c>
      <c r="O51">
        <v>135</v>
      </c>
      <c r="Q51" t="s">
        <v>76</v>
      </c>
      <c r="R51" t="s">
        <v>19</v>
      </c>
      <c r="S51">
        <v>117</v>
      </c>
    </row>
    <row r="52" spans="1:19">
      <c r="A52" t="s">
        <v>159</v>
      </c>
      <c r="B52" t="s">
        <v>160</v>
      </c>
      <c r="C52" t="s">
        <v>24</v>
      </c>
      <c r="D52" t="s">
        <v>13</v>
      </c>
      <c r="E52" t="s">
        <v>81</v>
      </c>
      <c r="F52" t="s">
        <v>43</v>
      </c>
      <c r="G52">
        <v>118</v>
      </c>
      <c r="H52">
        <v>118</v>
      </c>
      <c r="I52">
        <v>79</v>
      </c>
      <c r="J52">
        <v>79</v>
      </c>
      <c r="K52" t="s">
        <v>28</v>
      </c>
      <c r="N52" t="str">
        <v>60273A</v>
      </c>
      <c r="O52">
        <v>63</v>
      </c>
      <c r="Q52" t="s">
        <v>24</v>
      </c>
      <c r="R52" t="s">
        <v>13</v>
      </c>
      <c r="S52">
        <v>118</v>
      </c>
    </row>
    <row r="53" spans="1:19">
      <c r="A53" t="s">
        <v>161</v>
      </c>
      <c r="B53" t="s">
        <v>162</v>
      </c>
      <c r="C53" t="s">
        <v>63</v>
      </c>
      <c r="D53" t="s">
        <v>27</v>
      </c>
      <c r="E53" t="s">
        <v>12</v>
      </c>
      <c r="F53" t="s">
        <v>82</v>
      </c>
      <c r="G53">
        <v>21</v>
      </c>
      <c r="H53">
        <v>21</v>
      </c>
      <c r="I53">
        <v>158</v>
      </c>
      <c r="J53">
        <v>158</v>
      </c>
      <c r="K53" t="s">
        <v>15</v>
      </c>
      <c r="N53" t="str">
        <v>2068F</v>
      </c>
      <c r="O53">
        <v>63</v>
      </c>
      <c r="Q53" t="s">
        <v>63</v>
      </c>
      <c r="R53" t="s">
        <v>27</v>
      </c>
      <c r="S53">
        <v>21</v>
      </c>
    </row>
    <row r="54" spans="1:19">
      <c r="A54" t="s">
        <v>163</v>
      </c>
      <c r="B54" t="s">
        <v>164</v>
      </c>
      <c r="C54" t="s">
        <v>37</v>
      </c>
      <c r="D54" t="s">
        <v>25</v>
      </c>
      <c r="E54" t="s">
        <v>31</v>
      </c>
      <c r="F54" t="s">
        <v>52</v>
      </c>
      <c r="G54">
        <v>43</v>
      </c>
      <c r="H54">
        <v>43</v>
      </c>
      <c r="I54">
        <v>118</v>
      </c>
      <c r="J54">
        <v>118</v>
      </c>
      <c r="K54" t="s">
        <v>15</v>
      </c>
      <c r="N54" t="str">
        <v>2068E</v>
      </c>
      <c r="O54">
        <v>55</v>
      </c>
      <c r="Q54" t="s">
        <v>37</v>
      </c>
      <c r="R54" t="s">
        <v>25</v>
      </c>
      <c r="S54">
        <v>43</v>
      </c>
    </row>
    <row r="55" spans="1:19">
      <c r="A55" t="s">
        <v>165</v>
      </c>
      <c r="B55" t="s">
        <v>166</v>
      </c>
      <c r="C55" t="s">
        <v>39</v>
      </c>
      <c r="D55" t="s">
        <v>73</v>
      </c>
      <c r="E55" t="s">
        <v>46</v>
      </c>
      <c r="F55" t="s">
        <v>14</v>
      </c>
      <c r="G55">
        <v>112</v>
      </c>
      <c r="H55">
        <v>112</v>
      </c>
      <c r="I55">
        <v>93</v>
      </c>
      <c r="J55">
        <v>93</v>
      </c>
      <c r="K55" t="s">
        <v>28</v>
      </c>
      <c r="N55" t="str">
        <v>20164W</v>
      </c>
      <c r="O55">
        <v>55</v>
      </c>
      <c r="Q55" t="s">
        <v>39</v>
      </c>
      <c r="R55" t="s">
        <v>73</v>
      </c>
      <c r="S55">
        <v>112</v>
      </c>
    </row>
    <row r="56" spans="1:19">
      <c r="A56" t="s">
        <v>167</v>
      </c>
      <c r="B56" t="s">
        <v>168</v>
      </c>
      <c r="C56" t="s">
        <v>68</v>
      </c>
      <c r="D56" t="s">
        <v>75</v>
      </c>
      <c r="E56" t="s">
        <v>49</v>
      </c>
      <c r="F56" t="s">
        <v>56</v>
      </c>
      <c r="G56">
        <v>127</v>
      </c>
      <c r="H56">
        <v>127</v>
      </c>
      <c r="I56">
        <v>66</v>
      </c>
      <c r="J56">
        <v>66</v>
      </c>
      <c r="K56" t="s">
        <v>28</v>
      </c>
      <c r="N56" t="str">
        <v>343G</v>
      </c>
      <c r="O56">
        <v>119</v>
      </c>
      <c r="Q56" t="s">
        <v>68</v>
      </c>
      <c r="R56" t="s">
        <v>75</v>
      </c>
      <c r="S56">
        <v>127</v>
      </c>
    </row>
    <row r="57" spans="1:19">
      <c r="A57" t="s">
        <v>169</v>
      </c>
      <c r="B57" t="s">
        <v>170</v>
      </c>
      <c r="C57" t="s">
        <v>20</v>
      </c>
      <c r="D57" t="s">
        <v>69</v>
      </c>
      <c r="E57" t="s">
        <v>38</v>
      </c>
      <c r="F57" t="s">
        <v>50</v>
      </c>
      <c r="G57">
        <v>70</v>
      </c>
      <c r="H57">
        <v>70</v>
      </c>
      <c r="I57">
        <v>60</v>
      </c>
      <c r="J57">
        <v>60</v>
      </c>
      <c r="K57" t="s">
        <v>28</v>
      </c>
      <c r="N57" t="str">
        <v>62961X</v>
      </c>
      <c r="O57">
        <v>119</v>
      </c>
      <c r="Q57" t="s">
        <v>20</v>
      </c>
      <c r="R57" t="s">
        <v>69</v>
      </c>
      <c r="S57">
        <v>70</v>
      </c>
    </row>
    <row r="58" spans="1:19">
      <c r="A58" t="s">
        <v>171</v>
      </c>
      <c r="B58" t="s">
        <v>172</v>
      </c>
      <c r="C58" t="s">
        <v>79</v>
      </c>
      <c r="D58" t="s">
        <v>40</v>
      </c>
      <c r="E58" t="s">
        <v>45</v>
      </c>
      <c r="F58" t="s">
        <v>58</v>
      </c>
      <c r="G58">
        <v>31</v>
      </c>
      <c r="H58">
        <v>31</v>
      </c>
      <c r="I58">
        <v>112</v>
      </c>
      <c r="J58">
        <v>112</v>
      </c>
      <c r="K58" t="s">
        <v>15</v>
      </c>
      <c r="N58" t="str">
        <v>90999X</v>
      </c>
      <c r="O58">
        <v>112</v>
      </c>
      <c r="Q58" t="s">
        <v>79</v>
      </c>
      <c r="R58" t="s">
        <v>40</v>
      </c>
      <c r="S58">
        <v>31</v>
      </c>
    </row>
    <row r="59" spans="1:19">
      <c r="A59" t="s">
        <v>173</v>
      </c>
      <c r="B59" t="s">
        <v>174</v>
      </c>
      <c r="C59" t="s">
        <v>33</v>
      </c>
      <c r="D59" t="s">
        <v>80</v>
      </c>
      <c r="E59" t="s">
        <v>26</v>
      </c>
      <c r="F59" t="s">
        <v>57</v>
      </c>
      <c r="G59">
        <v>98</v>
      </c>
      <c r="H59">
        <v>98</v>
      </c>
      <c r="I59">
        <v>75</v>
      </c>
      <c r="J59">
        <v>75</v>
      </c>
      <c r="K59" t="s">
        <v>28</v>
      </c>
      <c r="N59" t="str">
        <v>343X</v>
      </c>
      <c r="O59">
        <v>112</v>
      </c>
      <c r="Q59" t="s">
        <v>33</v>
      </c>
      <c r="R59" t="s">
        <v>80</v>
      </c>
      <c r="S59">
        <v>98</v>
      </c>
    </row>
    <row r="60" spans="1:19">
      <c r="A60" t="s">
        <v>175</v>
      </c>
      <c r="B60" t="s">
        <v>176</v>
      </c>
      <c r="C60" t="s">
        <v>51</v>
      </c>
      <c r="D60" t="s">
        <v>62</v>
      </c>
      <c r="E60" t="s">
        <v>21</v>
      </c>
      <c r="F60" t="s">
        <v>67</v>
      </c>
      <c r="G60">
        <v>93</v>
      </c>
      <c r="H60">
        <v>93</v>
      </c>
      <c r="I60">
        <v>13</v>
      </c>
      <c r="J60">
        <v>13</v>
      </c>
      <c r="K60" t="s">
        <v>28</v>
      </c>
      <c r="N60" t="str">
        <v>46V</v>
      </c>
      <c r="O60">
        <v>135</v>
      </c>
      <c r="Q60" t="s">
        <v>51</v>
      </c>
      <c r="R60" t="s">
        <v>62</v>
      </c>
      <c r="S60">
        <v>93</v>
      </c>
    </row>
    <row r="61" spans="1:19">
      <c r="A61" t="s">
        <v>177</v>
      </c>
      <c r="B61" t="s">
        <v>178</v>
      </c>
      <c r="C61" t="s">
        <v>11</v>
      </c>
      <c r="D61" t="s">
        <v>32</v>
      </c>
      <c r="E61" t="s">
        <v>18</v>
      </c>
      <c r="F61" t="s">
        <v>64</v>
      </c>
      <c r="G61">
        <v>79</v>
      </c>
      <c r="H61">
        <v>79</v>
      </c>
      <c r="I61">
        <v>64</v>
      </c>
      <c r="J61">
        <v>64</v>
      </c>
      <c r="K61" t="s">
        <v>28</v>
      </c>
      <c r="N61" t="str">
        <v>20164X</v>
      </c>
      <c r="O61">
        <v>135</v>
      </c>
      <c r="Q61" t="s">
        <v>11</v>
      </c>
      <c r="R61" t="s">
        <v>32</v>
      </c>
      <c r="S61">
        <v>79</v>
      </c>
    </row>
    <row r="62" spans="1:19">
      <c r="A62" t="s">
        <v>179</v>
      </c>
      <c r="B62" t="s">
        <v>180</v>
      </c>
      <c r="C62" t="s">
        <v>61</v>
      </c>
      <c r="D62" t="s">
        <v>81</v>
      </c>
      <c r="E62" t="s">
        <v>75</v>
      </c>
      <c r="F62" t="s">
        <v>46</v>
      </c>
      <c r="G62">
        <v>47</v>
      </c>
      <c r="H62">
        <v>47</v>
      </c>
      <c r="I62">
        <v>121</v>
      </c>
      <c r="J62">
        <v>121</v>
      </c>
      <c r="K62" t="s">
        <v>15</v>
      </c>
      <c r="N62" t="str">
        <v>60273B</v>
      </c>
      <c r="O62">
        <v>29</v>
      </c>
      <c r="Q62" t="s">
        <v>61</v>
      </c>
      <c r="R62" t="s">
        <v>81</v>
      </c>
      <c r="S62">
        <v>47</v>
      </c>
    </row>
    <row r="63" spans="1:19">
      <c r="A63" t="s">
        <v>181</v>
      </c>
      <c r="B63" t="s">
        <v>182</v>
      </c>
      <c r="C63" t="s">
        <v>12</v>
      </c>
      <c r="D63" t="s">
        <v>55</v>
      </c>
      <c r="E63" t="s">
        <v>73</v>
      </c>
      <c r="F63" t="s">
        <v>31</v>
      </c>
      <c r="G63">
        <v>99</v>
      </c>
      <c r="H63">
        <v>99</v>
      </c>
      <c r="I63">
        <v>101</v>
      </c>
      <c r="J63">
        <v>101</v>
      </c>
      <c r="K63" t="s">
        <v>15</v>
      </c>
      <c r="N63" t="str">
        <v>46K</v>
      </c>
      <c r="O63">
        <v>29</v>
      </c>
      <c r="Q63" t="s">
        <v>12</v>
      </c>
      <c r="R63" t="s">
        <v>55</v>
      </c>
      <c r="S63">
        <v>99</v>
      </c>
    </row>
    <row r="64" spans="1:19">
      <c r="A64" t="s">
        <v>183</v>
      </c>
      <c r="B64" t="s">
        <v>184</v>
      </c>
      <c r="C64" t="s">
        <v>19</v>
      </c>
      <c r="D64" t="s">
        <v>50</v>
      </c>
      <c r="E64" t="s">
        <v>63</v>
      </c>
      <c r="F64" t="s">
        <v>24</v>
      </c>
      <c r="G64">
        <v>128</v>
      </c>
      <c r="H64">
        <v>128</v>
      </c>
      <c r="I64">
        <v>60</v>
      </c>
      <c r="J64">
        <v>60</v>
      </c>
      <c r="K64" t="s">
        <v>28</v>
      </c>
      <c r="N64" t="str">
        <v>46R</v>
      </c>
      <c r="O64">
        <v>132</v>
      </c>
      <c r="Q64" t="s">
        <v>19</v>
      </c>
      <c r="R64" t="s">
        <v>50</v>
      </c>
      <c r="S64">
        <v>128</v>
      </c>
    </row>
    <row r="65" spans="1:19">
      <c r="A65" t="s">
        <v>185</v>
      </c>
      <c r="B65" t="s">
        <v>186</v>
      </c>
      <c r="C65" t="s">
        <v>14</v>
      </c>
      <c r="D65" t="s">
        <v>57</v>
      </c>
      <c r="E65" t="s">
        <v>49</v>
      </c>
      <c r="F65" t="s">
        <v>40</v>
      </c>
      <c r="G65">
        <v>94</v>
      </c>
      <c r="H65">
        <v>94</v>
      </c>
      <c r="I65">
        <v>36</v>
      </c>
      <c r="J65">
        <v>36</v>
      </c>
      <c r="K65" t="s">
        <v>28</v>
      </c>
      <c r="N65" t="str">
        <v>1575A</v>
      </c>
      <c r="O65">
        <v>132</v>
      </c>
      <c r="Q65" t="s">
        <v>14</v>
      </c>
      <c r="R65" t="s">
        <v>57</v>
      </c>
      <c r="S65">
        <v>94</v>
      </c>
    </row>
    <row r="66" spans="1:19">
      <c r="A66" t="s">
        <v>187</v>
      </c>
      <c r="B66" t="s">
        <v>188</v>
      </c>
      <c r="C66" t="s">
        <v>20</v>
      </c>
      <c r="D66" t="s">
        <v>37</v>
      </c>
      <c r="E66" t="s">
        <v>68</v>
      </c>
      <c r="F66" t="s">
        <v>51</v>
      </c>
      <c r="G66">
        <v>38</v>
      </c>
      <c r="H66">
        <v>38</v>
      </c>
      <c r="I66">
        <v>119</v>
      </c>
      <c r="J66">
        <v>119</v>
      </c>
      <c r="K66" t="s">
        <v>15</v>
      </c>
      <c r="N66" t="str">
        <v>1481E</v>
      </c>
      <c r="O66">
        <v>123</v>
      </c>
      <c r="Q66" t="s">
        <v>20</v>
      </c>
      <c r="R66" t="s">
        <v>37</v>
      </c>
      <c r="S66">
        <v>38</v>
      </c>
    </row>
    <row r="67" spans="1:19">
      <c r="A67" t="s">
        <v>189</v>
      </c>
      <c r="B67" t="s">
        <v>190</v>
      </c>
      <c r="C67" t="s">
        <v>52</v>
      </c>
      <c r="D67" t="s">
        <v>70</v>
      </c>
      <c r="E67" t="s">
        <v>18</v>
      </c>
      <c r="F67" t="s">
        <v>58</v>
      </c>
      <c r="G67">
        <v>67</v>
      </c>
      <c r="H67">
        <v>67</v>
      </c>
      <c r="I67">
        <v>123</v>
      </c>
      <c r="J67">
        <v>123</v>
      </c>
      <c r="K67" t="s">
        <v>15</v>
      </c>
      <c r="N67" t="str">
        <v>1575K</v>
      </c>
      <c r="O67">
        <v>123</v>
      </c>
      <c r="Q67" t="s">
        <v>52</v>
      </c>
      <c r="R67" t="s">
        <v>70</v>
      </c>
      <c r="S67">
        <v>67</v>
      </c>
    </row>
    <row r="68" spans="1:19">
      <c r="A68" t="s">
        <v>191</v>
      </c>
      <c r="B68" t="s">
        <v>192</v>
      </c>
      <c r="C68" t="s">
        <v>64</v>
      </c>
      <c r="D68" t="s">
        <v>39</v>
      </c>
      <c r="E68" t="s">
        <v>13</v>
      </c>
      <c r="F68" t="s">
        <v>69</v>
      </c>
      <c r="G68">
        <v>84</v>
      </c>
      <c r="H68">
        <v>84</v>
      </c>
      <c r="I68">
        <v>15</v>
      </c>
      <c r="J68">
        <v>15</v>
      </c>
      <c r="K68" t="s">
        <v>28</v>
      </c>
      <c r="N68" t="str">
        <v>20164T</v>
      </c>
      <c r="O68">
        <v>93</v>
      </c>
      <c r="Q68" t="s">
        <v>64</v>
      </c>
      <c r="R68" t="s">
        <v>39</v>
      </c>
      <c r="S68">
        <v>84</v>
      </c>
    </row>
    <row r="69" spans="1:19">
      <c r="A69" t="s">
        <v>193</v>
      </c>
      <c r="B69" t="s">
        <v>194</v>
      </c>
      <c r="C69" t="s">
        <v>21</v>
      </c>
      <c r="D69" t="s">
        <v>33</v>
      </c>
      <c r="E69" t="s">
        <v>11</v>
      </c>
      <c r="F69" t="s">
        <v>45</v>
      </c>
      <c r="G69">
        <v>151</v>
      </c>
      <c r="H69">
        <v>151</v>
      </c>
      <c r="I69">
        <v>47</v>
      </c>
      <c r="J69">
        <v>47</v>
      </c>
      <c r="K69" t="s">
        <v>28</v>
      </c>
      <c r="N69" t="str">
        <v>12X</v>
      </c>
      <c r="O69">
        <v>93</v>
      </c>
      <c r="Q69" t="s">
        <v>21</v>
      </c>
      <c r="R69" t="s">
        <v>33</v>
      </c>
      <c r="S69">
        <v>151</v>
      </c>
    </row>
    <row r="70" spans="1:19">
      <c r="A70" t="s">
        <v>195</v>
      </c>
      <c r="B70" t="s">
        <v>196</v>
      </c>
      <c r="C70" t="s">
        <v>67</v>
      </c>
      <c r="D70" t="s">
        <v>44</v>
      </c>
      <c r="E70" t="s">
        <v>27</v>
      </c>
      <c r="F70" t="s">
        <v>80</v>
      </c>
      <c r="G70">
        <v>146</v>
      </c>
      <c r="H70">
        <v>146</v>
      </c>
      <c r="I70">
        <v>50</v>
      </c>
      <c r="J70">
        <v>50</v>
      </c>
      <c r="K70" t="s">
        <v>28</v>
      </c>
      <c r="N70" t="str">
        <v>50805V</v>
      </c>
      <c r="O70">
        <v>54</v>
      </c>
      <c r="Q70" t="s">
        <v>67</v>
      </c>
      <c r="R70" t="s">
        <v>44</v>
      </c>
      <c r="S70">
        <v>146</v>
      </c>
    </row>
    <row r="71" spans="1:19">
      <c r="A71" t="s">
        <v>197</v>
      </c>
      <c r="B71" t="s">
        <v>198</v>
      </c>
      <c r="C71" t="s">
        <v>34</v>
      </c>
      <c r="D71" t="s">
        <v>43</v>
      </c>
      <c r="E71" t="s">
        <v>62</v>
      </c>
      <c r="F71" t="s">
        <v>79</v>
      </c>
      <c r="G71">
        <v>91</v>
      </c>
      <c r="H71">
        <v>91</v>
      </c>
      <c r="I71">
        <v>56</v>
      </c>
      <c r="J71">
        <v>56</v>
      </c>
      <c r="K71" t="s">
        <v>28</v>
      </c>
      <c r="N71" t="str">
        <v>71999A</v>
      </c>
      <c r="O71">
        <v>54</v>
      </c>
      <c r="Q71" t="s">
        <v>34</v>
      </c>
      <c r="R71" t="s">
        <v>43</v>
      </c>
      <c r="S71">
        <v>91</v>
      </c>
    </row>
    <row r="72" spans="1:19">
      <c r="A72" t="s">
        <v>199</v>
      </c>
      <c r="B72" t="s">
        <v>200</v>
      </c>
      <c r="C72" t="s">
        <v>82</v>
      </c>
      <c r="D72" t="s">
        <v>32</v>
      </c>
      <c r="E72" t="s">
        <v>74</v>
      </c>
      <c r="F72" t="s">
        <v>25</v>
      </c>
      <c r="G72">
        <v>97</v>
      </c>
      <c r="H72">
        <v>97</v>
      </c>
      <c r="I72">
        <v>85</v>
      </c>
      <c r="J72">
        <v>85</v>
      </c>
      <c r="K72" t="s">
        <v>28</v>
      </c>
      <c r="N72" t="str">
        <v>2068D</v>
      </c>
      <c r="O72">
        <v>65</v>
      </c>
      <c r="Q72" t="s">
        <v>82</v>
      </c>
      <c r="R72" t="s">
        <v>32</v>
      </c>
      <c r="S72">
        <v>97</v>
      </c>
    </row>
    <row r="73" spans="1:19">
      <c r="A73" t="s">
        <v>201</v>
      </c>
      <c r="B73" t="s">
        <v>202</v>
      </c>
      <c r="C73" t="s">
        <v>56</v>
      </c>
      <c r="D73" t="s">
        <v>26</v>
      </c>
      <c r="E73" t="s">
        <v>38</v>
      </c>
      <c r="F73" t="s">
        <v>76</v>
      </c>
      <c r="G73">
        <v>82</v>
      </c>
      <c r="H73">
        <v>82</v>
      </c>
      <c r="I73">
        <v>33</v>
      </c>
      <c r="J73">
        <v>33</v>
      </c>
      <c r="K73" t="s">
        <v>28</v>
      </c>
      <c r="N73" t="str">
        <v>99157B</v>
      </c>
      <c r="O73">
        <v>65</v>
      </c>
      <c r="Q73" t="s">
        <v>56</v>
      </c>
      <c r="R73" t="s">
        <v>26</v>
      </c>
      <c r="S73">
        <v>82</v>
      </c>
    </row>
    <row r="74" spans="1:19">
      <c r="A74" t="s">
        <v>203</v>
      </c>
      <c r="B74" t="s">
        <v>204</v>
      </c>
      <c r="C74" t="s">
        <v>12</v>
      </c>
      <c r="D74" t="s">
        <v>49</v>
      </c>
      <c r="E74" t="s">
        <v>81</v>
      </c>
      <c r="F74" t="s">
        <v>20</v>
      </c>
      <c r="G74">
        <v>81</v>
      </c>
      <c r="H74">
        <v>81</v>
      </c>
      <c r="I74">
        <v>154</v>
      </c>
      <c r="J74">
        <v>154</v>
      </c>
      <c r="K74" t="s">
        <v>15</v>
      </c>
      <c r="N74" t="str">
        <v>46B</v>
      </c>
      <c r="O74">
        <v>95</v>
      </c>
      <c r="Q74" t="s">
        <v>12</v>
      </c>
      <c r="R74" t="s">
        <v>49</v>
      </c>
      <c r="S74">
        <v>81</v>
      </c>
    </row>
    <row r="75" spans="1:19">
      <c r="A75" t="s">
        <v>205</v>
      </c>
      <c r="B75" t="s">
        <v>206</v>
      </c>
      <c r="C75" t="s">
        <v>55</v>
      </c>
      <c r="D75" t="s">
        <v>45</v>
      </c>
      <c r="E75" t="s">
        <v>13</v>
      </c>
      <c r="F75" t="s">
        <v>75</v>
      </c>
      <c r="G75">
        <v>74</v>
      </c>
      <c r="H75">
        <v>74</v>
      </c>
      <c r="I75">
        <v>87</v>
      </c>
      <c r="J75">
        <v>87</v>
      </c>
      <c r="K75" t="s">
        <v>15</v>
      </c>
      <c r="N75" t="str">
        <v>20164M</v>
      </c>
      <c r="O75">
        <v>95</v>
      </c>
      <c r="Q75" t="s">
        <v>55</v>
      </c>
      <c r="R75" t="s">
        <v>45</v>
      </c>
      <c r="S75">
        <v>74</v>
      </c>
    </row>
    <row r="76" spans="1:19">
      <c r="A76" t="s">
        <v>207</v>
      </c>
      <c r="B76" t="s">
        <v>208</v>
      </c>
      <c r="C76" t="s">
        <v>80</v>
      </c>
      <c r="D76" t="s">
        <v>73</v>
      </c>
      <c r="E76" t="s">
        <v>52</v>
      </c>
      <c r="F76" t="s">
        <v>24</v>
      </c>
      <c r="G76">
        <v>140</v>
      </c>
      <c r="H76">
        <v>140</v>
      </c>
      <c r="I76">
        <v>86</v>
      </c>
      <c r="J76">
        <v>86</v>
      </c>
      <c r="K76" t="s">
        <v>28</v>
      </c>
      <c r="N76" t="str">
        <v>2072X</v>
      </c>
      <c r="O76">
        <v>139</v>
      </c>
      <c r="Q76" t="s">
        <v>80</v>
      </c>
      <c r="R76" t="s">
        <v>73</v>
      </c>
      <c r="S76">
        <v>140</v>
      </c>
    </row>
    <row r="77" spans="1:19">
      <c r="A77" t="s">
        <v>209</v>
      </c>
      <c r="B77" t="s">
        <v>210</v>
      </c>
      <c r="C77" t="s">
        <v>34</v>
      </c>
      <c r="D77" t="s">
        <v>46</v>
      </c>
      <c r="E77" t="s">
        <v>18</v>
      </c>
      <c r="F77" t="s">
        <v>67</v>
      </c>
      <c r="G77">
        <v>124</v>
      </c>
      <c r="H77">
        <v>124</v>
      </c>
      <c r="I77">
        <v>64</v>
      </c>
      <c r="J77">
        <v>64</v>
      </c>
      <c r="K77" t="s">
        <v>28</v>
      </c>
      <c r="N77" t="str">
        <v>2068B</v>
      </c>
      <c r="O77">
        <v>139</v>
      </c>
      <c r="Q77" t="s">
        <v>34</v>
      </c>
      <c r="R77" t="s">
        <v>46</v>
      </c>
      <c r="S77">
        <v>124</v>
      </c>
    </row>
    <row r="78" spans="1:19">
      <c r="A78" t="s">
        <v>211</v>
      </c>
      <c r="B78" t="s">
        <v>212</v>
      </c>
      <c r="C78" t="s">
        <v>68</v>
      </c>
      <c r="D78" t="s">
        <v>19</v>
      </c>
      <c r="E78" t="s">
        <v>44</v>
      </c>
      <c r="F78" t="s">
        <v>64</v>
      </c>
      <c r="G78">
        <v>122</v>
      </c>
      <c r="H78">
        <v>122</v>
      </c>
      <c r="I78">
        <v>106</v>
      </c>
      <c r="J78">
        <v>106</v>
      </c>
      <c r="K78" t="s">
        <v>28</v>
      </c>
      <c r="N78" t="str">
        <v>60273D</v>
      </c>
      <c r="O78">
        <v>97</v>
      </c>
      <c r="Q78" t="s">
        <v>68</v>
      </c>
      <c r="R78" t="s">
        <v>19</v>
      </c>
      <c r="S78">
        <v>122</v>
      </c>
    </row>
    <row r="79" spans="1:19">
      <c r="A79" t="s">
        <v>213</v>
      </c>
      <c r="B79" t="s">
        <v>214</v>
      </c>
      <c r="C79" t="s">
        <v>50</v>
      </c>
      <c r="D79" t="s">
        <v>21</v>
      </c>
      <c r="E79" t="s">
        <v>32</v>
      </c>
      <c r="F79" t="s">
        <v>57</v>
      </c>
      <c r="G79">
        <v>86</v>
      </c>
      <c r="H79">
        <v>86</v>
      </c>
      <c r="I79">
        <v>53</v>
      </c>
      <c r="J79">
        <v>53</v>
      </c>
      <c r="K79" t="s">
        <v>28</v>
      </c>
      <c r="N79" t="str">
        <v>80508X</v>
      </c>
      <c r="O79">
        <v>97</v>
      </c>
      <c r="Q79" t="s">
        <v>50</v>
      </c>
      <c r="R79" t="s">
        <v>21</v>
      </c>
      <c r="S79">
        <v>86</v>
      </c>
    </row>
    <row r="80" spans="1:19">
      <c r="A80" t="s">
        <v>215</v>
      </c>
      <c r="B80" t="s">
        <v>216</v>
      </c>
      <c r="C80" t="s">
        <v>56</v>
      </c>
      <c r="D80" t="s">
        <v>31</v>
      </c>
      <c r="E80" t="s">
        <v>70</v>
      </c>
      <c r="F80" t="s">
        <v>39</v>
      </c>
      <c r="G80">
        <v>78</v>
      </c>
      <c r="H80">
        <v>78</v>
      </c>
      <c r="I80">
        <v>61</v>
      </c>
      <c r="J80">
        <v>61</v>
      </c>
      <c r="K80" t="s">
        <v>28</v>
      </c>
      <c r="N80" t="str">
        <v>6096B</v>
      </c>
      <c r="O80">
        <v>32</v>
      </c>
      <c r="Q80" t="s">
        <v>56</v>
      </c>
      <c r="R80" t="s">
        <v>31</v>
      </c>
      <c r="S80">
        <v>78</v>
      </c>
    </row>
    <row r="81" spans="1:19">
      <c r="A81" t="s">
        <v>217</v>
      </c>
      <c r="B81" t="s">
        <v>218</v>
      </c>
      <c r="C81" t="s">
        <v>58</v>
      </c>
      <c r="D81" t="s">
        <v>26</v>
      </c>
      <c r="E81" t="s">
        <v>82</v>
      </c>
      <c r="F81" t="s">
        <v>61</v>
      </c>
      <c r="G81">
        <v>41</v>
      </c>
      <c r="H81">
        <v>41</v>
      </c>
      <c r="I81">
        <v>61</v>
      </c>
      <c r="J81">
        <v>61</v>
      </c>
      <c r="K81" t="s">
        <v>15</v>
      </c>
      <c r="N81" t="str">
        <v>80208K</v>
      </c>
      <c r="O81">
        <v>32</v>
      </c>
      <c r="Q81" t="s">
        <v>58</v>
      </c>
      <c r="R81" t="s">
        <v>26</v>
      </c>
      <c r="S81">
        <v>41</v>
      </c>
    </row>
    <row r="82" spans="1:19">
      <c r="A82" t="s">
        <v>219</v>
      </c>
      <c r="B82" t="s">
        <v>220</v>
      </c>
      <c r="C82" t="s">
        <v>76</v>
      </c>
      <c r="D82" t="s">
        <v>69</v>
      </c>
      <c r="E82" t="s">
        <v>11</v>
      </c>
      <c r="F82" t="s">
        <v>79</v>
      </c>
      <c r="G82">
        <v>32</v>
      </c>
      <c r="H82">
        <v>32</v>
      </c>
      <c r="I82">
        <v>90</v>
      </c>
      <c r="J82">
        <v>90</v>
      </c>
      <c r="K82" t="s">
        <v>15</v>
      </c>
      <c r="N82" t="str">
        <v>50805H</v>
      </c>
      <c r="O82">
        <v>62</v>
      </c>
      <c r="Q82" t="s">
        <v>76</v>
      </c>
      <c r="R82" t="s">
        <v>69</v>
      </c>
      <c r="S82">
        <v>32</v>
      </c>
    </row>
    <row r="83" spans="1:19">
      <c r="A83" t="s">
        <v>221</v>
      </c>
      <c r="B83" t="s">
        <v>222</v>
      </c>
      <c r="C83" t="s">
        <v>63</v>
      </c>
      <c r="D83" t="s">
        <v>43</v>
      </c>
      <c r="E83" t="s">
        <v>33</v>
      </c>
      <c r="F83" t="s">
        <v>37</v>
      </c>
      <c r="G83">
        <v>57</v>
      </c>
      <c r="H83">
        <v>57</v>
      </c>
      <c r="I83">
        <v>110</v>
      </c>
      <c r="J83">
        <v>110</v>
      </c>
      <c r="K83" t="s">
        <v>15</v>
      </c>
      <c r="N83" t="str">
        <v>56111C</v>
      </c>
      <c r="O83">
        <v>62</v>
      </c>
      <c r="Q83" t="s">
        <v>63</v>
      </c>
      <c r="R83" t="s">
        <v>43</v>
      </c>
      <c r="S83">
        <v>57</v>
      </c>
    </row>
    <row r="84" spans="1:19">
      <c r="A84" t="s">
        <v>223</v>
      </c>
      <c r="B84" t="s">
        <v>224</v>
      </c>
      <c r="C84" t="s">
        <v>74</v>
      </c>
      <c r="D84" t="s">
        <v>40</v>
      </c>
      <c r="E84" t="s">
        <v>27</v>
      </c>
      <c r="F84" t="s">
        <v>51</v>
      </c>
      <c r="G84">
        <v>49</v>
      </c>
      <c r="H84">
        <v>49</v>
      </c>
      <c r="I84">
        <v>106</v>
      </c>
      <c r="J84">
        <v>106</v>
      </c>
      <c r="K84" t="s">
        <v>15</v>
      </c>
      <c r="N84" t="str">
        <v>95332A</v>
      </c>
      <c r="O84">
        <v>38</v>
      </c>
      <c r="Q84" t="s">
        <v>74</v>
      </c>
      <c r="R84" t="s">
        <v>40</v>
      </c>
      <c r="S84">
        <v>49</v>
      </c>
    </row>
    <row r="85" spans="1:19">
      <c r="A85" t="s">
        <v>225</v>
      </c>
      <c r="B85" t="s">
        <v>226</v>
      </c>
      <c r="C85" t="s">
        <v>62</v>
      </c>
      <c r="D85" t="s">
        <v>14</v>
      </c>
      <c r="E85" t="s">
        <v>25</v>
      </c>
      <c r="F85" t="s">
        <v>38</v>
      </c>
      <c r="G85">
        <v>168</v>
      </c>
      <c r="H85">
        <v>168</v>
      </c>
      <c r="I85">
        <v>89</v>
      </c>
      <c r="J85">
        <v>89</v>
      </c>
      <c r="K85" t="s">
        <v>28</v>
      </c>
      <c r="N85" t="str">
        <v>2068C</v>
      </c>
      <c r="O85">
        <v>38</v>
      </c>
      <c r="Q85" t="s">
        <v>62</v>
      </c>
      <c r="R85" t="s">
        <v>14</v>
      </c>
      <c r="S85">
        <v>168</v>
      </c>
    </row>
    <row r="86" spans="1:19">
      <c r="A86" t="s">
        <v>227</v>
      </c>
      <c r="B86" t="s">
        <v>228</v>
      </c>
      <c r="C86" t="s">
        <v>73</v>
      </c>
      <c r="D86" t="s">
        <v>46</v>
      </c>
      <c r="E86" t="s">
        <v>64</v>
      </c>
      <c r="F86" t="s">
        <v>12</v>
      </c>
      <c r="G86">
        <v>164</v>
      </c>
      <c r="H86">
        <v>164</v>
      </c>
      <c r="I86">
        <v>115</v>
      </c>
      <c r="J86">
        <v>115</v>
      </c>
      <c r="K86" t="s">
        <v>28</v>
      </c>
      <c r="N86" t="str">
        <v>12Y</v>
      </c>
      <c r="O86">
        <v>77</v>
      </c>
      <c r="Q86" t="s">
        <v>13</v>
      </c>
      <c r="R86" t="s">
        <v>14</v>
      </c>
      <c r="S86">
        <v>128</v>
      </c>
    </row>
    <row r="87" spans="1:19">
      <c r="A87" t="s">
        <v>229</v>
      </c>
      <c r="B87" t="s">
        <v>230</v>
      </c>
      <c r="C87" t="s">
        <v>55</v>
      </c>
      <c r="D87" t="s">
        <v>82</v>
      </c>
      <c r="E87" t="s">
        <v>20</v>
      </c>
      <c r="F87" t="s">
        <v>81</v>
      </c>
      <c r="G87">
        <v>149</v>
      </c>
      <c r="H87">
        <v>149</v>
      </c>
      <c r="I87">
        <v>100</v>
      </c>
      <c r="J87">
        <v>100</v>
      </c>
      <c r="K87" t="s">
        <v>28</v>
      </c>
      <c r="N87" t="str">
        <v>46C</v>
      </c>
      <c r="O87">
        <v>77</v>
      </c>
      <c r="Q87" t="s">
        <v>20</v>
      </c>
      <c r="R87" t="s">
        <v>21</v>
      </c>
      <c r="S87">
        <v>98</v>
      </c>
    </row>
    <row r="88" spans="1:19">
      <c r="A88" t="s">
        <v>231</v>
      </c>
      <c r="B88" t="s">
        <v>232</v>
      </c>
      <c r="C88" t="s">
        <v>14</v>
      </c>
      <c r="D88" t="s">
        <v>51</v>
      </c>
      <c r="E88" t="s">
        <v>44</v>
      </c>
      <c r="F88" t="s">
        <v>68</v>
      </c>
      <c r="G88">
        <v>93</v>
      </c>
      <c r="H88">
        <v>93</v>
      </c>
      <c r="I88">
        <v>50</v>
      </c>
      <c r="J88">
        <v>50</v>
      </c>
      <c r="K88" t="s">
        <v>28</v>
      </c>
      <c r="N88" t="str">
        <v>12F</v>
      </c>
      <c r="O88">
        <v>48</v>
      </c>
      <c r="Q88" t="s">
        <v>26</v>
      </c>
      <c r="R88" t="s">
        <v>27</v>
      </c>
      <c r="S88">
        <v>24</v>
      </c>
    </row>
    <row r="89" spans="1:19">
      <c r="A89" t="s">
        <v>233</v>
      </c>
      <c r="B89" t="s">
        <v>234</v>
      </c>
      <c r="C89" t="s">
        <v>58</v>
      </c>
      <c r="D89" t="s">
        <v>45</v>
      </c>
      <c r="E89" t="s">
        <v>31</v>
      </c>
      <c r="F89" t="s">
        <v>56</v>
      </c>
      <c r="G89">
        <v>159</v>
      </c>
      <c r="H89">
        <v>159</v>
      </c>
      <c r="I89">
        <v>74</v>
      </c>
      <c r="J89">
        <v>74</v>
      </c>
      <c r="K89" t="s">
        <v>28</v>
      </c>
      <c r="N89" t="str">
        <v>12C</v>
      </c>
      <c r="O89">
        <v>48</v>
      </c>
      <c r="Q89" t="s">
        <v>33</v>
      </c>
      <c r="R89" t="s">
        <v>34</v>
      </c>
      <c r="S89">
        <v>92</v>
      </c>
    </row>
    <row r="90" spans="1:19">
      <c r="A90" t="s">
        <v>235</v>
      </c>
      <c r="B90" t="s">
        <v>236</v>
      </c>
      <c r="C90" t="s">
        <v>73</v>
      </c>
      <c r="D90" t="s">
        <v>46</v>
      </c>
      <c r="E90" t="s">
        <v>55</v>
      </c>
      <c r="F90" t="s">
        <v>82</v>
      </c>
      <c r="G90">
        <v>127</v>
      </c>
      <c r="H90">
        <v>127</v>
      </c>
      <c r="I90">
        <v>105</v>
      </c>
      <c r="J90">
        <v>105</v>
      </c>
      <c r="K90" t="s">
        <v>28</v>
      </c>
      <c r="N90" t="str">
        <v>50878X</v>
      </c>
      <c r="O90">
        <v>57</v>
      </c>
      <c r="Q90" t="s">
        <v>39</v>
      </c>
      <c r="R90" t="s">
        <v>40</v>
      </c>
      <c r="S90">
        <v>14</v>
      </c>
    </row>
    <row r="91" spans="1:19">
      <c r="A91" t="s">
        <v>237</v>
      </c>
      <c r="B91" t="s">
        <v>238</v>
      </c>
      <c r="C91" t="s">
        <v>14</v>
      </c>
      <c r="D91" t="s">
        <v>51</v>
      </c>
      <c r="E91" t="s">
        <v>58</v>
      </c>
      <c r="F91" t="s">
        <v>45</v>
      </c>
      <c r="G91">
        <v>90</v>
      </c>
      <c r="H91">
        <v>90</v>
      </c>
      <c r="I91">
        <v>35</v>
      </c>
      <c r="J91">
        <v>35</v>
      </c>
      <c r="K91" t="s">
        <v>28</v>
      </c>
      <c r="N91" t="str">
        <v>2872X</v>
      </c>
      <c r="O91">
        <v>57</v>
      </c>
      <c r="Q91" t="s">
        <v>45</v>
      </c>
      <c r="R91" t="s">
        <v>46</v>
      </c>
      <c r="S91">
        <v>121</v>
      </c>
    </row>
    <row r="92" spans="1:19">
      <c r="A92" t="s">
        <v>239</v>
      </c>
      <c r="B92" t="s">
        <v>240</v>
      </c>
      <c r="C92" t="s">
        <v>73</v>
      </c>
      <c r="D92" t="s">
        <v>46</v>
      </c>
      <c r="E92" t="s">
        <v>14</v>
      </c>
      <c r="F92" t="s">
        <v>51</v>
      </c>
      <c r="G92">
        <v>112</v>
      </c>
      <c r="H92">
        <v>112</v>
      </c>
      <c r="I92">
        <v>123</v>
      </c>
      <c r="J92">
        <v>123</v>
      </c>
      <c r="K92" t="s">
        <v>15</v>
      </c>
      <c r="N92" t="str">
        <v>7122A</v>
      </c>
      <c r="O92">
        <v>41</v>
      </c>
      <c r="Q92" t="s">
        <v>51</v>
      </c>
      <c r="R92" t="s">
        <v>52</v>
      </c>
      <c r="S92">
        <v>102</v>
      </c>
    </row>
    <row r="93" spans="1:19">
      <c r="A93" t="s">
        <v>241</v>
      </c>
      <c r="B93" t="s">
        <v>242</v>
      </c>
      <c r="C93" t="s">
        <v>73</v>
      </c>
      <c r="D93" t="s">
        <v>46</v>
      </c>
      <c r="E93" t="s">
        <v>39</v>
      </c>
      <c r="F93" t="s">
        <v>34</v>
      </c>
      <c r="G93">
        <v>147</v>
      </c>
      <c r="H93">
        <v>147</v>
      </c>
      <c r="I93">
        <v>90</v>
      </c>
      <c r="J93">
        <v>90</v>
      </c>
      <c r="K93" t="s">
        <v>28</v>
      </c>
      <c r="N93" t="str">
        <v>99157C</v>
      </c>
      <c r="O93">
        <v>41</v>
      </c>
      <c r="Q93" t="s">
        <v>57</v>
      </c>
      <c r="R93" t="s">
        <v>58</v>
      </c>
      <c r="S93">
        <v>90</v>
      </c>
    </row>
    <row r="94" spans="1:19">
      <c r="A94" t="s">
        <v>243</v>
      </c>
      <c r="B94" t="s">
        <v>244</v>
      </c>
      <c r="C94" t="s">
        <v>64</v>
      </c>
      <c r="D94" t="s">
        <v>12</v>
      </c>
      <c r="E94" t="s">
        <v>33</v>
      </c>
      <c r="F94" t="s">
        <v>37</v>
      </c>
      <c r="G94">
        <v>112</v>
      </c>
      <c r="H94">
        <v>112</v>
      </c>
      <c r="I94">
        <v>109</v>
      </c>
      <c r="J94">
        <v>109</v>
      </c>
      <c r="K94" t="s">
        <v>28</v>
      </c>
      <c r="N94" t="str">
        <v>12E</v>
      </c>
      <c r="O94">
        <v>120</v>
      </c>
      <c r="Q94" t="s">
        <v>63</v>
      </c>
      <c r="R94" t="s">
        <v>64</v>
      </c>
      <c r="S94">
        <v>101</v>
      </c>
    </row>
    <row r="95" spans="1:19">
      <c r="A95" t="s">
        <v>245</v>
      </c>
      <c r="B95" t="s">
        <v>246</v>
      </c>
      <c r="C95" t="s">
        <v>62</v>
      </c>
      <c r="D95" t="s">
        <v>19</v>
      </c>
      <c r="E95" t="s">
        <v>55</v>
      </c>
      <c r="F95" t="s">
        <v>82</v>
      </c>
      <c r="G95">
        <v>67</v>
      </c>
      <c r="H95">
        <v>67</v>
      </c>
      <c r="I95">
        <v>82</v>
      </c>
      <c r="J95">
        <v>82</v>
      </c>
      <c r="K95" t="s">
        <v>15</v>
      </c>
      <c r="N95" t="str">
        <v>60273C</v>
      </c>
      <c r="O95">
        <v>120</v>
      </c>
      <c r="Q95" t="s">
        <v>69</v>
      </c>
      <c r="R95" t="s">
        <v>70</v>
      </c>
      <c r="S95">
        <v>20</v>
      </c>
    </row>
    <row r="96" spans="1:19">
      <c r="A96" t="s">
        <v>247</v>
      </c>
      <c r="B96" t="s">
        <v>248</v>
      </c>
      <c r="C96" t="s">
        <v>20</v>
      </c>
      <c r="D96" t="s">
        <v>81</v>
      </c>
      <c r="E96" t="s">
        <v>69</v>
      </c>
      <c r="F96" t="s">
        <v>75</v>
      </c>
      <c r="G96">
        <v>145</v>
      </c>
      <c r="H96">
        <v>145</v>
      </c>
      <c r="I96">
        <v>83</v>
      </c>
      <c r="J96">
        <v>83</v>
      </c>
      <c r="K96" t="s">
        <v>28</v>
      </c>
      <c r="N96" t="str">
        <v>56111X</v>
      </c>
      <c r="O96">
        <v>56</v>
      </c>
      <c r="Q96" t="s">
        <v>75</v>
      </c>
      <c r="R96" t="s">
        <v>76</v>
      </c>
      <c r="S96">
        <v>99</v>
      </c>
    </row>
    <row r="97" spans="1:19">
      <c r="A97" t="s">
        <v>249</v>
      </c>
      <c r="B97" t="s">
        <v>250</v>
      </c>
      <c r="C97" t="s">
        <v>14</v>
      </c>
      <c r="D97" t="s">
        <v>51</v>
      </c>
      <c r="E97" t="s">
        <v>61</v>
      </c>
      <c r="F97" t="s">
        <v>70</v>
      </c>
      <c r="G97">
        <v>142</v>
      </c>
      <c r="H97">
        <v>142</v>
      </c>
      <c r="I97">
        <v>47</v>
      </c>
      <c r="J97">
        <v>47</v>
      </c>
      <c r="K97" t="s">
        <v>28</v>
      </c>
      <c r="N97" t="str">
        <v>343B</v>
      </c>
      <c r="O97">
        <v>56</v>
      </c>
      <c r="Q97" t="s">
        <v>81</v>
      </c>
      <c r="R97" t="s">
        <v>82</v>
      </c>
      <c r="S97">
        <v>136</v>
      </c>
    </row>
    <row r="98" spans="1:19">
      <c r="A98" t="s">
        <v>251</v>
      </c>
      <c r="B98" t="s">
        <v>252</v>
      </c>
      <c r="C98" t="s">
        <v>44</v>
      </c>
      <c r="D98" t="s">
        <v>68</v>
      </c>
      <c r="E98" t="s">
        <v>50</v>
      </c>
      <c r="F98" t="s">
        <v>67</v>
      </c>
      <c r="G98">
        <v>151</v>
      </c>
      <c r="H98">
        <v>151</v>
      </c>
      <c r="I98">
        <v>49</v>
      </c>
      <c r="J98">
        <v>49</v>
      </c>
      <c r="K98" t="s">
        <v>28</v>
      </c>
      <c r="N98" t="str">
        <v>50805V</v>
      </c>
      <c r="O98">
        <v>64</v>
      </c>
      <c r="Q98" t="s">
        <v>52</v>
      </c>
      <c r="R98" t="s">
        <v>26</v>
      </c>
      <c r="S98">
        <v>63</v>
      </c>
    </row>
    <row r="99" spans="1:19">
      <c r="A99" t="s">
        <v>253</v>
      </c>
      <c r="B99" t="s">
        <v>254</v>
      </c>
      <c r="C99" t="s">
        <v>58</v>
      </c>
      <c r="D99" t="s">
        <v>45</v>
      </c>
      <c r="E99" t="s">
        <v>24</v>
      </c>
      <c r="F99" t="s">
        <v>43</v>
      </c>
      <c r="G99">
        <v>145</v>
      </c>
      <c r="H99">
        <v>145</v>
      </c>
      <c r="I99">
        <v>65</v>
      </c>
      <c r="J99">
        <v>65</v>
      </c>
      <c r="K99" t="s">
        <v>28</v>
      </c>
      <c r="N99" t="str">
        <v>46R</v>
      </c>
      <c r="O99">
        <v>64</v>
      </c>
      <c r="Q99" t="s">
        <v>49</v>
      </c>
      <c r="R99" t="s">
        <v>37</v>
      </c>
      <c r="S99">
        <v>119</v>
      </c>
    </row>
    <row r="100" spans="1:19">
      <c r="A100" t="s">
        <v>255</v>
      </c>
      <c r="B100" t="s">
        <v>256</v>
      </c>
      <c r="C100" t="s">
        <v>31</v>
      </c>
      <c r="D100" t="s">
        <v>56</v>
      </c>
      <c r="E100" t="s">
        <v>21</v>
      </c>
      <c r="F100" t="s">
        <v>80</v>
      </c>
      <c r="G100">
        <v>129</v>
      </c>
      <c r="H100">
        <v>129</v>
      </c>
      <c r="I100">
        <v>95</v>
      </c>
      <c r="J100">
        <v>95</v>
      </c>
      <c r="K100" t="s">
        <v>28</v>
      </c>
      <c r="N100" t="str">
        <v>1575K</v>
      </c>
      <c r="O100">
        <v>106</v>
      </c>
      <c r="Q100" t="s">
        <v>24</v>
      </c>
      <c r="R100" t="s">
        <v>44</v>
      </c>
      <c r="S100">
        <v>135</v>
      </c>
    </row>
    <row r="101" spans="1:19">
      <c r="N101" t="str">
        <v>2068B</v>
      </c>
      <c r="O101">
        <v>106</v>
      </c>
      <c r="Q101" t="s">
        <v>56</v>
      </c>
      <c r="R101" t="s">
        <v>19</v>
      </c>
      <c r="S101">
        <v>132</v>
      </c>
    </row>
    <row r="102" spans="1:19">
      <c r="N102" t="str">
        <v>80508X</v>
      </c>
      <c r="O102">
        <v>129</v>
      </c>
      <c r="Q102" t="s">
        <v>11</v>
      </c>
      <c r="R102" t="s">
        <v>68</v>
      </c>
      <c r="S102">
        <v>93</v>
      </c>
    </row>
    <row r="103" spans="1:19">
      <c r="N103" t="str">
        <v>80708Y</v>
      </c>
      <c r="O103">
        <v>129</v>
      </c>
      <c r="Q103" t="s">
        <v>67</v>
      </c>
      <c r="R103" t="s">
        <v>39</v>
      </c>
      <c r="S103">
        <v>65</v>
      </c>
    </row>
    <row r="104" spans="1:19">
      <c r="N104" t="str">
        <v>1481E</v>
      </c>
      <c r="O104">
        <v>64</v>
      </c>
      <c r="Q104" t="s">
        <v>73</v>
      </c>
      <c r="R104" t="s">
        <v>50</v>
      </c>
      <c r="S104">
        <v>139</v>
      </c>
    </row>
    <row r="105" spans="1:19">
      <c r="N105" t="str">
        <v>46K</v>
      </c>
      <c r="O105">
        <v>64</v>
      </c>
      <c r="Q105" t="s">
        <v>38</v>
      </c>
      <c r="R105" t="s">
        <v>32</v>
      </c>
      <c r="S105">
        <v>32</v>
      </c>
    </row>
    <row r="106" spans="1:19">
      <c r="N106" t="str">
        <v>99157B</v>
      </c>
      <c r="O106">
        <v>61</v>
      </c>
      <c r="Q106" t="s">
        <v>74</v>
      </c>
      <c r="R106" t="s">
        <v>61</v>
      </c>
      <c r="S106">
        <v>38</v>
      </c>
    </row>
    <row r="107" spans="1:19">
      <c r="N107" t="str">
        <v>60273A</v>
      </c>
      <c r="O107">
        <v>61</v>
      </c>
      <c r="Q107" t="s">
        <v>79</v>
      </c>
      <c r="R107" t="s">
        <v>12</v>
      </c>
      <c r="S107">
        <v>48</v>
      </c>
    </row>
    <row r="108" spans="1:19">
      <c r="N108" t="str">
        <v>1575A</v>
      </c>
      <c r="O108">
        <v>87</v>
      </c>
      <c r="Q108" t="s">
        <v>25</v>
      </c>
      <c r="R108" t="s">
        <v>34</v>
      </c>
      <c r="S108">
        <v>41</v>
      </c>
    </row>
    <row r="109" spans="1:19">
      <c r="N109" t="str">
        <v>60273D</v>
      </c>
      <c r="O109">
        <v>87</v>
      </c>
      <c r="Q109" t="s">
        <v>18</v>
      </c>
      <c r="R109" t="s">
        <v>55</v>
      </c>
      <c r="S109">
        <v>56</v>
      </c>
    </row>
    <row r="110" spans="1:19">
      <c r="N110" t="str">
        <v>46B</v>
      </c>
      <c r="O110">
        <v>127</v>
      </c>
      <c r="Q110" t="s">
        <v>62</v>
      </c>
      <c r="R110" t="s">
        <v>50</v>
      </c>
      <c r="S110">
        <v>106</v>
      </c>
    </row>
    <row r="111" spans="1:19">
      <c r="N111" t="str">
        <v>12Y</v>
      </c>
      <c r="O111">
        <v>127</v>
      </c>
      <c r="Q111" t="s">
        <v>31</v>
      </c>
      <c r="R111" t="s">
        <v>13</v>
      </c>
      <c r="S111">
        <v>64</v>
      </c>
    </row>
    <row r="112" spans="1:19">
      <c r="N112" t="str">
        <v>62961X</v>
      </c>
      <c r="O112">
        <v>73</v>
      </c>
      <c r="Q112" t="s">
        <v>19</v>
      </c>
      <c r="R112" t="s">
        <v>43</v>
      </c>
      <c r="S112">
        <v>87</v>
      </c>
    </row>
    <row r="113" spans="14:19">
      <c r="N113" t="str">
        <v>95332A</v>
      </c>
      <c r="O113">
        <v>73</v>
      </c>
      <c r="Q113" t="s">
        <v>37</v>
      </c>
      <c r="R113" t="s">
        <v>74</v>
      </c>
      <c r="S113">
        <v>73</v>
      </c>
    </row>
    <row r="114" spans="14:19">
      <c r="N114" t="str">
        <v>12C</v>
      </c>
      <c r="O114">
        <v>100</v>
      </c>
      <c r="Q114" t="s">
        <v>21</v>
      </c>
      <c r="R114" t="s">
        <v>80</v>
      </c>
      <c r="S114">
        <v>127</v>
      </c>
    </row>
    <row r="115" spans="14:19">
      <c r="N115" t="str">
        <v>99157C</v>
      </c>
      <c r="O115">
        <v>100</v>
      </c>
      <c r="Q115" t="s">
        <v>51</v>
      </c>
      <c r="R115" t="s">
        <v>14</v>
      </c>
      <c r="S115">
        <v>148</v>
      </c>
    </row>
    <row r="116" spans="14:19">
      <c r="N116" t="str">
        <v>20164W</v>
      </c>
      <c r="O116">
        <v>127</v>
      </c>
      <c r="Q116" t="s">
        <v>55</v>
      </c>
      <c r="R116" t="s">
        <v>11</v>
      </c>
      <c r="S116">
        <v>48</v>
      </c>
    </row>
    <row r="117" spans="14:19">
      <c r="N117" t="str">
        <v>56111C</v>
      </c>
      <c r="O117">
        <v>127</v>
      </c>
      <c r="Q117" t="s">
        <v>24</v>
      </c>
      <c r="R117" t="s">
        <v>76</v>
      </c>
      <c r="S117">
        <v>37</v>
      </c>
    </row>
    <row r="118" spans="14:19">
      <c r="N118" t="str">
        <v>12E</v>
      </c>
      <c r="O118">
        <v>29</v>
      </c>
      <c r="Q118" t="s">
        <v>27</v>
      </c>
      <c r="R118" t="s">
        <v>57</v>
      </c>
      <c r="S118">
        <v>10</v>
      </c>
    </row>
    <row r="119" spans="14:19">
      <c r="N119" t="str">
        <v>80208K</v>
      </c>
      <c r="O119">
        <v>29</v>
      </c>
      <c r="Q119" t="s">
        <v>69</v>
      </c>
      <c r="R119" t="s">
        <v>44</v>
      </c>
      <c r="S119">
        <v>113</v>
      </c>
    </row>
    <row r="120" spans="14:19">
      <c r="N120" t="str">
        <v>343X</v>
      </c>
      <c r="O120">
        <v>148</v>
      </c>
      <c r="Q120" t="s">
        <v>68</v>
      </c>
      <c r="R120" t="s">
        <v>61</v>
      </c>
      <c r="S120">
        <v>67</v>
      </c>
    </row>
    <row r="121" spans="14:19">
      <c r="N121" t="str">
        <v>50805H</v>
      </c>
      <c r="O121">
        <v>148</v>
      </c>
      <c r="Q121" t="s">
        <v>79</v>
      </c>
      <c r="R121" t="s">
        <v>75</v>
      </c>
      <c r="S121">
        <v>69</v>
      </c>
    </row>
    <row r="122" spans="14:19">
      <c r="N122" t="str">
        <v>2068D</v>
      </c>
      <c r="O122">
        <v>36</v>
      </c>
      <c r="Q122" t="s">
        <v>80</v>
      </c>
      <c r="R122" t="s">
        <v>39</v>
      </c>
      <c r="S122">
        <v>46</v>
      </c>
    </row>
    <row r="123" spans="14:19">
      <c r="N123" t="str">
        <v>343G</v>
      </c>
      <c r="O123">
        <v>36</v>
      </c>
      <c r="Q123" t="s">
        <v>70</v>
      </c>
      <c r="R123" t="s">
        <v>19</v>
      </c>
      <c r="S123">
        <v>139</v>
      </c>
    </row>
    <row r="124" spans="14:19">
      <c r="N124" t="str">
        <v>343B</v>
      </c>
      <c r="O124">
        <v>48</v>
      </c>
      <c r="Q124" t="s">
        <v>81</v>
      </c>
      <c r="R124" t="s">
        <v>58</v>
      </c>
      <c r="S124">
        <v>101</v>
      </c>
    </row>
    <row r="125" spans="14:19">
      <c r="N125" t="str">
        <v>20164T</v>
      </c>
      <c r="O125">
        <v>48</v>
      </c>
      <c r="Q125" t="s">
        <v>44</v>
      </c>
      <c r="R125" t="s">
        <v>34</v>
      </c>
      <c r="S125">
        <v>83</v>
      </c>
    </row>
    <row r="126" spans="14:19">
      <c r="N126" t="str">
        <v>20164M</v>
      </c>
      <c r="O126">
        <v>68</v>
      </c>
      <c r="Q126" t="s">
        <v>82</v>
      </c>
      <c r="R126" t="s">
        <v>76</v>
      </c>
      <c r="S126">
        <v>118</v>
      </c>
    </row>
    <row r="127" spans="14:19">
      <c r="N127" t="str">
        <v>343K</v>
      </c>
      <c r="O127">
        <v>68</v>
      </c>
      <c r="Q127" t="s">
        <v>12</v>
      </c>
      <c r="R127" t="s">
        <v>62</v>
      </c>
      <c r="S127">
        <v>145</v>
      </c>
    </row>
    <row r="128" spans="14:19">
      <c r="N128" t="str">
        <v>46V</v>
      </c>
      <c r="O128">
        <v>37</v>
      </c>
      <c r="Q128" t="s">
        <v>25</v>
      </c>
      <c r="R128" t="s">
        <v>67</v>
      </c>
      <c r="S128">
        <v>50</v>
      </c>
    </row>
    <row r="129" spans="14:19">
      <c r="N129" t="str">
        <v>60273C</v>
      </c>
      <c r="O129">
        <v>37</v>
      </c>
      <c r="Q129" t="s">
        <v>31</v>
      </c>
      <c r="R129" t="s">
        <v>43</v>
      </c>
      <c r="S129">
        <v>101</v>
      </c>
    </row>
    <row r="130" spans="14:19">
      <c r="N130" t="str">
        <v>2872X</v>
      </c>
      <c r="O130">
        <v>77</v>
      </c>
      <c r="Q130" t="s">
        <v>20</v>
      </c>
      <c r="R130" t="s">
        <v>64</v>
      </c>
      <c r="S130">
        <v>112</v>
      </c>
    </row>
    <row r="131" spans="14:19">
      <c r="N131" t="str">
        <v>6096B</v>
      </c>
      <c r="O131">
        <v>77</v>
      </c>
      <c r="Q131" t="s">
        <v>56</v>
      </c>
      <c r="R131" t="s">
        <v>63</v>
      </c>
      <c r="S131">
        <v>128</v>
      </c>
    </row>
    <row r="132" spans="14:19">
      <c r="N132" t="str">
        <v>2068E</v>
      </c>
      <c r="O132">
        <v>10</v>
      </c>
      <c r="Q132" t="s">
        <v>33</v>
      </c>
      <c r="R132" t="s">
        <v>73</v>
      </c>
      <c r="S132">
        <v>163</v>
      </c>
    </row>
    <row r="133" spans="14:19">
      <c r="N133" t="str">
        <v>46C</v>
      </c>
      <c r="O133">
        <v>10</v>
      </c>
      <c r="Q133" t="s">
        <v>32</v>
      </c>
      <c r="R133" t="s">
        <v>40</v>
      </c>
      <c r="S133">
        <v>48</v>
      </c>
    </row>
    <row r="134" spans="14:19">
      <c r="N134" t="str">
        <v>2068F</v>
      </c>
      <c r="O134">
        <v>31</v>
      </c>
      <c r="Q134" t="s">
        <v>70</v>
      </c>
      <c r="R134" t="s">
        <v>55</v>
      </c>
      <c r="S134">
        <v>61</v>
      </c>
    </row>
    <row r="135" spans="14:19">
      <c r="N135" t="str">
        <v>56111X</v>
      </c>
      <c r="O135">
        <v>31</v>
      </c>
      <c r="Q135" t="s">
        <v>61</v>
      </c>
      <c r="R135" t="s">
        <v>34</v>
      </c>
      <c r="S135">
        <v>69</v>
      </c>
    </row>
    <row r="136" spans="14:19">
      <c r="N136" t="str">
        <v>50878X</v>
      </c>
      <c r="O136">
        <v>113</v>
      </c>
      <c r="Q136" t="s">
        <v>81</v>
      </c>
      <c r="R136" t="s">
        <v>43</v>
      </c>
      <c r="S136">
        <v>79</v>
      </c>
    </row>
    <row r="137" spans="14:19">
      <c r="N137" t="str">
        <v>20164X</v>
      </c>
      <c r="O137">
        <v>113</v>
      </c>
      <c r="Q137" t="s">
        <v>12</v>
      </c>
      <c r="R137" t="s">
        <v>82</v>
      </c>
      <c r="S137">
        <v>158</v>
      </c>
    </row>
    <row r="138" spans="14:19">
      <c r="N138" t="str">
        <v>60273B</v>
      </c>
      <c r="O138">
        <v>97</v>
      </c>
      <c r="Q138" t="s">
        <v>31</v>
      </c>
      <c r="R138" t="s">
        <v>52</v>
      </c>
      <c r="S138">
        <v>118</v>
      </c>
    </row>
    <row r="139" spans="14:19">
      <c r="N139" t="str">
        <v>2072X</v>
      </c>
      <c r="O139">
        <v>97</v>
      </c>
      <c r="Q139" t="s">
        <v>46</v>
      </c>
      <c r="R139" t="s">
        <v>14</v>
      </c>
      <c r="S139">
        <v>93</v>
      </c>
    </row>
    <row r="140" spans="14:19">
      <c r="N140" t="str">
        <v>12X</v>
      </c>
      <c r="O140">
        <v>67</v>
      </c>
      <c r="Q140" t="s">
        <v>49</v>
      </c>
      <c r="R140" t="s">
        <v>56</v>
      </c>
      <c r="S140">
        <v>66</v>
      </c>
    </row>
    <row r="141" spans="14:19">
      <c r="N141" t="str">
        <v>2068C</v>
      </c>
      <c r="O141">
        <v>67</v>
      </c>
      <c r="Q141" t="s">
        <v>38</v>
      </c>
      <c r="R141" t="s">
        <v>50</v>
      </c>
      <c r="S141">
        <v>60</v>
      </c>
    </row>
    <row r="142" spans="14:19">
      <c r="N142" t="str">
        <v>90999X</v>
      </c>
      <c r="O142">
        <v>83</v>
      </c>
      <c r="Q142" t="s">
        <v>45</v>
      </c>
      <c r="R142" t="s">
        <v>58</v>
      </c>
      <c r="S142">
        <v>112</v>
      </c>
    </row>
    <row r="143" spans="14:19">
      <c r="N143" t="str">
        <v>7122A</v>
      </c>
      <c r="O143">
        <v>83</v>
      </c>
      <c r="Q143" t="s">
        <v>26</v>
      </c>
      <c r="R143" t="s">
        <v>57</v>
      </c>
      <c r="S143">
        <v>75</v>
      </c>
    </row>
    <row r="144" spans="14:19">
      <c r="N144" t="str">
        <v>12F</v>
      </c>
      <c r="O144">
        <v>69</v>
      </c>
      <c r="Q144" t="s">
        <v>21</v>
      </c>
      <c r="R144" t="s">
        <v>67</v>
      </c>
      <c r="S144">
        <v>13</v>
      </c>
    </row>
    <row r="145" spans="14:19">
      <c r="N145" t="str">
        <v>71999A</v>
      </c>
      <c r="O145">
        <v>69</v>
      </c>
      <c r="Q145" t="s">
        <v>18</v>
      </c>
      <c r="R145" t="s">
        <v>64</v>
      </c>
      <c r="S145">
        <v>64</v>
      </c>
    </row>
    <row r="146" spans="14:19">
      <c r="N146" t="str">
        <v>2068B</v>
      </c>
      <c r="O146">
        <v>70</v>
      </c>
      <c r="Q146" t="s">
        <v>75</v>
      </c>
      <c r="R146" t="s">
        <v>46</v>
      </c>
      <c r="S146">
        <v>121</v>
      </c>
    </row>
    <row r="147" spans="14:19">
      <c r="N147" t="str">
        <v>343B</v>
      </c>
      <c r="O147">
        <v>70</v>
      </c>
      <c r="Q147" t="s">
        <v>73</v>
      </c>
      <c r="R147" t="s">
        <v>31</v>
      </c>
      <c r="S147">
        <v>101</v>
      </c>
    </row>
    <row r="148" spans="14:19">
      <c r="N148" t="str">
        <v>56111C</v>
      </c>
      <c r="O148">
        <v>46</v>
      </c>
      <c r="Q148" t="s">
        <v>63</v>
      </c>
      <c r="R148" t="s">
        <v>24</v>
      </c>
      <c r="S148">
        <v>60</v>
      </c>
    </row>
    <row r="149" spans="14:19">
      <c r="N149" t="str">
        <v>99157B</v>
      </c>
      <c r="O149">
        <v>46</v>
      </c>
      <c r="Q149" t="s">
        <v>49</v>
      </c>
      <c r="R149" t="s">
        <v>40</v>
      </c>
      <c r="S149">
        <v>36</v>
      </c>
    </row>
    <row r="150" spans="14:19">
      <c r="N150" t="str">
        <v>20164T</v>
      </c>
      <c r="O150">
        <v>119</v>
      </c>
      <c r="Q150" t="s">
        <v>68</v>
      </c>
      <c r="R150" t="s">
        <v>51</v>
      </c>
      <c r="S150">
        <v>119</v>
      </c>
    </row>
    <row r="151" spans="14:19">
      <c r="N151" t="str">
        <v>343X</v>
      </c>
      <c r="O151">
        <v>119</v>
      </c>
      <c r="Q151" t="s">
        <v>18</v>
      </c>
      <c r="R151" t="s">
        <v>58</v>
      </c>
      <c r="S151">
        <v>123</v>
      </c>
    </row>
    <row r="152" spans="14:19">
      <c r="N152" t="str">
        <v>20164M</v>
      </c>
      <c r="O152">
        <v>139</v>
      </c>
      <c r="Q152" t="s">
        <v>13</v>
      </c>
      <c r="R152" t="s">
        <v>69</v>
      </c>
      <c r="S152">
        <v>15</v>
      </c>
    </row>
    <row r="153" spans="14:19">
      <c r="N153" t="str">
        <v>1575A</v>
      </c>
      <c r="O153">
        <v>139</v>
      </c>
      <c r="Q153" t="s">
        <v>11</v>
      </c>
      <c r="R153" t="s">
        <v>45</v>
      </c>
      <c r="S153">
        <v>47</v>
      </c>
    </row>
    <row r="154" spans="14:19">
      <c r="N154" t="str">
        <v>20164W</v>
      </c>
      <c r="O154">
        <v>74</v>
      </c>
      <c r="Q154" t="s">
        <v>27</v>
      </c>
      <c r="R154" t="s">
        <v>80</v>
      </c>
      <c r="S154">
        <v>50</v>
      </c>
    </row>
    <row r="155" spans="14:19">
      <c r="N155" t="str">
        <v>95332A</v>
      </c>
      <c r="O155">
        <v>74</v>
      </c>
      <c r="Q155" t="s">
        <v>62</v>
      </c>
      <c r="R155" t="s">
        <v>79</v>
      </c>
      <c r="S155">
        <v>56</v>
      </c>
    </row>
    <row r="156" spans="14:19">
      <c r="N156" t="str">
        <v>2872X</v>
      </c>
      <c r="O156">
        <v>101</v>
      </c>
      <c r="Q156" t="s">
        <v>74</v>
      </c>
      <c r="R156" t="s">
        <v>25</v>
      </c>
      <c r="S156">
        <v>85</v>
      </c>
    </row>
    <row r="157" spans="14:19">
      <c r="N157" t="str">
        <v>80508X</v>
      </c>
      <c r="O157">
        <v>101</v>
      </c>
      <c r="Q157" t="s">
        <v>38</v>
      </c>
      <c r="R157" t="s">
        <v>76</v>
      </c>
      <c r="S157">
        <v>33</v>
      </c>
    </row>
    <row r="158" spans="14:19">
      <c r="N158" t="str">
        <v>62961X</v>
      </c>
      <c r="O158">
        <v>104</v>
      </c>
      <c r="Q158" t="s">
        <v>81</v>
      </c>
      <c r="R158" t="s">
        <v>20</v>
      </c>
      <c r="S158">
        <v>154</v>
      </c>
    </row>
    <row r="159" spans="14:19">
      <c r="N159" t="str">
        <v>50805H</v>
      </c>
      <c r="O159">
        <v>104</v>
      </c>
      <c r="Q159" t="s">
        <v>13</v>
      </c>
      <c r="R159" t="s">
        <v>75</v>
      </c>
      <c r="S159">
        <v>87</v>
      </c>
    </row>
    <row r="160" spans="14:19">
      <c r="N160" t="str">
        <v>20164X</v>
      </c>
      <c r="O160">
        <v>83</v>
      </c>
      <c r="Q160" t="s">
        <v>52</v>
      </c>
      <c r="R160" t="s">
        <v>24</v>
      </c>
      <c r="S160">
        <v>86</v>
      </c>
    </row>
    <row r="161" spans="14:19">
      <c r="N161" t="str">
        <v>99157C</v>
      </c>
      <c r="O161">
        <v>83</v>
      </c>
      <c r="Q161" t="s">
        <v>18</v>
      </c>
      <c r="R161" t="s">
        <v>67</v>
      </c>
      <c r="S161">
        <v>64</v>
      </c>
    </row>
    <row r="162" spans="14:19">
      <c r="N162" t="str">
        <v>12X</v>
      </c>
      <c r="O162">
        <v>82</v>
      </c>
      <c r="Q162" t="s">
        <v>44</v>
      </c>
      <c r="R162" t="s">
        <v>64</v>
      </c>
      <c r="S162">
        <v>106</v>
      </c>
    </row>
    <row r="163" spans="14:19">
      <c r="N163" t="str">
        <v>46K</v>
      </c>
      <c r="O163">
        <v>82</v>
      </c>
      <c r="Q163" t="s">
        <v>32</v>
      </c>
      <c r="R163" t="s">
        <v>57</v>
      </c>
      <c r="S163">
        <v>53</v>
      </c>
    </row>
    <row r="164" spans="14:19">
      <c r="N164" t="str">
        <v>50805V</v>
      </c>
      <c r="O164">
        <v>118</v>
      </c>
      <c r="Q164" t="s">
        <v>70</v>
      </c>
      <c r="R164" t="s">
        <v>39</v>
      </c>
      <c r="S164">
        <v>61</v>
      </c>
    </row>
    <row r="165" spans="14:19">
      <c r="N165" t="str">
        <v>60273C</v>
      </c>
      <c r="O165">
        <v>118</v>
      </c>
      <c r="Q165" t="s">
        <v>82</v>
      </c>
      <c r="R165" t="s">
        <v>61</v>
      </c>
      <c r="S165">
        <v>61</v>
      </c>
    </row>
    <row r="166" spans="14:19">
      <c r="N166" t="str">
        <v>46V</v>
      </c>
      <c r="O166">
        <v>94</v>
      </c>
      <c r="Q166" t="s">
        <v>11</v>
      </c>
      <c r="R166" t="s">
        <v>79</v>
      </c>
      <c r="S166">
        <v>90</v>
      </c>
    </row>
    <row r="167" spans="14:19">
      <c r="N167" t="str">
        <v>46B</v>
      </c>
      <c r="O167">
        <v>94</v>
      </c>
      <c r="Q167" t="s">
        <v>33</v>
      </c>
      <c r="R167" t="s">
        <v>37</v>
      </c>
      <c r="S167">
        <v>110</v>
      </c>
    </row>
    <row r="168" spans="14:19">
      <c r="N168" t="str">
        <v>12C</v>
      </c>
      <c r="O168">
        <v>145</v>
      </c>
      <c r="Q168" t="s">
        <v>27</v>
      </c>
      <c r="R168" t="s">
        <v>51</v>
      </c>
      <c r="S168">
        <v>106</v>
      </c>
    </row>
    <row r="169" spans="14:19">
      <c r="N169" t="str">
        <v>1575K</v>
      </c>
      <c r="O169">
        <v>145</v>
      </c>
      <c r="Q169" t="s">
        <v>25</v>
      </c>
      <c r="R169" t="s">
        <v>38</v>
      </c>
      <c r="S169">
        <v>89</v>
      </c>
    </row>
    <row r="170" spans="14:19">
      <c r="N170" t="str">
        <v>46C</v>
      </c>
      <c r="O170">
        <v>83</v>
      </c>
    </row>
    <row r="171" spans="14:19">
      <c r="N171" t="str">
        <v>2068C</v>
      </c>
      <c r="O171">
        <v>83</v>
      </c>
    </row>
    <row r="172" spans="14:19">
      <c r="N172" t="str">
        <v>7122A</v>
      </c>
      <c r="O172">
        <v>50</v>
      </c>
    </row>
    <row r="173" spans="14:19">
      <c r="N173" t="str">
        <v>2068D</v>
      </c>
      <c r="O173">
        <v>50</v>
      </c>
    </row>
    <row r="174" spans="14:19">
      <c r="N174" t="str">
        <v>2068F</v>
      </c>
      <c r="O174">
        <v>94</v>
      </c>
    </row>
    <row r="175" spans="14:19">
      <c r="N175" t="str">
        <v>343G</v>
      </c>
      <c r="O175">
        <v>94</v>
      </c>
    </row>
    <row r="176" spans="14:19">
      <c r="N176" t="str">
        <v>1481E</v>
      </c>
      <c r="O176">
        <v>101</v>
      </c>
    </row>
    <row r="177" spans="14:15">
      <c r="N177" t="str">
        <v>60273D</v>
      </c>
      <c r="O177">
        <v>101</v>
      </c>
    </row>
    <row r="178" spans="14:15">
      <c r="N178" t="str">
        <v>2068E</v>
      </c>
      <c r="O178">
        <v>99</v>
      </c>
    </row>
    <row r="179" spans="14:15">
      <c r="N179" t="str">
        <v>71999A</v>
      </c>
      <c r="O179">
        <v>99</v>
      </c>
    </row>
    <row r="180" spans="14:15">
      <c r="N180" t="str">
        <v>343K</v>
      </c>
      <c r="O180">
        <v>112</v>
      </c>
    </row>
    <row r="181" spans="14:15">
      <c r="N181" t="str">
        <v>12Y</v>
      </c>
      <c r="O181">
        <v>112</v>
      </c>
    </row>
    <row r="182" spans="14:15">
      <c r="N182" t="str">
        <v>60273A</v>
      </c>
      <c r="O182">
        <v>51</v>
      </c>
    </row>
    <row r="183" spans="14:15">
      <c r="N183" t="str">
        <v>12F</v>
      </c>
      <c r="O183">
        <v>51</v>
      </c>
    </row>
    <row r="184" spans="14:15">
      <c r="N184" t="str">
        <v>46R</v>
      </c>
      <c r="O184">
        <v>128</v>
      </c>
    </row>
    <row r="185" spans="14:15">
      <c r="N185" t="str">
        <v>12E</v>
      </c>
      <c r="O185">
        <v>128</v>
      </c>
    </row>
    <row r="186" spans="14:15">
      <c r="N186" t="str">
        <v>6096B</v>
      </c>
      <c r="O186">
        <v>59</v>
      </c>
    </row>
    <row r="187" spans="14:15">
      <c r="N187" t="str">
        <v>56111X</v>
      </c>
      <c r="O187">
        <v>59</v>
      </c>
    </row>
    <row r="188" spans="14:15">
      <c r="N188" t="str">
        <v>90999X</v>
      </c>
      <c r="O188">
        <v>163</v>
      </c>
    </row>
    <row r="189" spans="14:15">
      <c r="N189" t="str">
        <v>2072X</v>
      </c>
      <c r="O189">
        <v>163</v>
      </c>
    </row>
    <row r="190" spans="14:15">
      <c r="N190" t="str">
        <v>50878X</v>
      </c>
      <c r="O190">
        <v>66</v>
      </c>
    </row>
    <row r="191" spans="14:15">
      <c r="N191" t="str">
        <v>80708Y</v>
      </c>
      <c r="O191">
        <v>66</v>
      </c>
    </row>
    <row r="192" spans="14:15">
      <c r="N192" t="str">
        <v>80208K</v>
      </c>
      <c r="O192">
        <v>48</v>
      </c>
    </row>
    <row r="193" spans="14:15">
      <c r="N193" t="str">
        <v>60273B</v>
      </c>
      <c r="O193">
        <v>48</v>
      </c>
    </row>
    <row r="194" spans="14:15">
      <c r="N194" t="str">
        <v>20164X</v>
      </c>
      <c r="O194">
        <v>95</v>
      </c>
    </row>
    <row r="195" spans="14:15">
      <c r="N195" t="str">
        <v>95332A</v>
      </c>
      <c r="O195">
        <v>95</v>
      </c>
    </row>
    <row r="196" spans="14:15">
      <c r="N196" t="str">
        <v>20164M</v>
      </c>
      <c r="O196">
        <v>61</v>
      </c>
    </row>
    <row r="197" spans="14:15">
      <c r="N197" t="str">
        <v>343B</v>
      </c>
      <c r="O197">
        <v>61</v>
      </c>
    </row>
    <row r="198" spans="14:15">
      <c r="N198" t="str">
        <v>60273C</v>
      </c>
      <c r="O198">
        <v>117</v>
      </c>
    </row>
    <row r="199" spans="14:15">
      <c r="N199" t="str">
        <v>1575A</v>
      </c>
      <c r="O199">
        <v>117</v>
      </c>
    </row>
    <row r="200" spans="14:15">
      <c r="N200" t="str">
        <v>2068C</v>
      </c>
      <c r="O200">
        <v>69</v>
      </c>
    </row>
    <row r="201" spans="14:15">
      <c r="N201" t="str">
        <v>99157C</v>
      </c>
      <c r="O201">
        <v>69</v>
      </c>
    </row>
    <row r="202" spans="14:15">
      <c r="N202" t="str">
        <v>46V</v>
      </c>
      <c r="O202">
        <v>118</v>
      </c>
    </row>
    <row r="203" spans="14:15">
      <c r="N203" t="str">
        <v>46K</v>
      </c>
      <c r="O203">
        <v>118</v>
      </c>
    </row>
    <row r="204" spans="14:15">
      <c r="N204" t="str">
        <v>2872X</v>
      </c>
      <c r="O204">
        <v>79</v>
      </c>
    </row>
    <row r="205" spans="14:15">
      <c r="N205" t="str">
        <v>60273D</v>
      </c>
      <c r="O205">
        <v>79</v>
      </c>
    </row>
    <row r="206" spans="14:15">
      <c r="N206" t="str">
        <v>12E</v>
      </c>
      <c r="O206">
        <v>21</v>
      </c>
    </row>
    <row r="207" spans="14:15">
      <c r="N207" t="str">
        <v>2068E</v>
      </c>
      <c r="O207">
        <v>21</v>
      </c>
    </row>
    <row r="208" spans="14:15">
      <c r="N208" t="str">
        <v>12C</v>
      </c>
      <c r="O208">
        <v>158</v>
      </c>
    </row>
    <row r="209" spans="14:15">
      <c r="N209" t="str">
        <v>50805V</v>
      </c>
      <c r="O209">
        <v>158</v>
      </c>
    </row>
    <row r="210" spans="14:15">
      <c r="N210" t="str">
        <v>62961X</v>
      </c>
      <c r="O210">
        <v>43</v>
      </c>
    </row>
    <row r="211" spans="14:15">
      <c r="N211" t="str">
        <v>7122A</v>
      </c>
      <c r="O211">
        <v>43</v>
      </c>
    </row>
    <row r="212" spans="14:15">
      <c r="N212" t="str">
        <v>1481E</v>
      </c>
      <c r="O212">
        <v>118</v>
      </c>
    </row>
    <row r="213" spans="14:15">
      <c r="N213" t="str">
        <v>60273A</v>
      </c>
      <c r="O213">
        <v>118</v>
      </c>
    </row>
    <row r="214" spans="14:15">
      <c r="N214" t="str">
        <v>99157B</v>
      </c>
      <c r="O214">
        <v>112</v>
      </c>
    </row>
    <row r="215" spans="14:15">
      <c r="N215" t="str">
        <v>2072X</v>
      </c>
      <c r="O215">
        <v>112</v>
      </c>
    </row>
    <row r="216" spans="14:15">
      <c r="N216" t="str">
        <v>80708Y</v>
      </c>
      <c r="O216">
        <v>93</v>
      </c>
    </row>
    <row r="217" spans="14:15">
      <c r="N217" t="str">
        <v>50805H</v>
      </c>
      <c r="O217">
        <v>93</v>
      </c>
    </row>
    <row r="218" spans="14:15">
      <c r="N218" t="str">
        <v>12X</v>
      </c>
      <c r="O218">
        <v>127</v>
      </c>
    </row>
    <row r="219" spans="14:15">
      <c r="N219" t="str">
        <v>71999A</v>
      </c>
      <c r="O219">
        <v>127</v>
      </c>
    </row>
    <row r="220" spans="14:15">
      <c r="N220" t="str">
        <v>343G</v>
      </c>
      <c r="O220">
        <v>66</v>
      </c>
    </row>
    <row r="221" spans="14:15">
      <c r="N221" t="str">
        <v>46R</v>
      </c>
      <c r="O221">
        <v>66</v>
      </c>
    </row>
    <row r="222" spans="14:15">
      <c r="N222" t="str">
        <v>343K</v>
      </c>
      <c r="O222">
        <v>70</v>
      </c>
    </row>
    <row r="223" spans="14:15">
      <c r="N223" t="str">
        <v>50878X</v>
      </c>
      <c r="O223">
        <v>70</v>
      </c>
    </row>
    <row r="224" spans="14:15">
      <c r="N224" t="str">
        <v>6096B</v>
      </c>
      <c r="O224">
        <v>60</v>
      </c>
    </row>
    <row r="225" spans="14:15">
      <c r="N225" t="str">
        <v>2068B</v>
      </c>
      <c r="O225">
        <v>60</v>
      </c>
    </row>
    <row r="226" spans="14:15">
      <c r="N226" t="str">
        <v>12F</v>
      </c>
      <c r="O226">
        <v>31</v>
      </c>
    </row>
    <row r="227" spans="14:15">
      <c r="N227" t="str">
        <v>60273B</v>
      </c>
      <c r="O227">
        <v>31</v>
      </c>
    </row>
    <row r="228" spans="14:15">
      <c r="N228" t="str">
        <v>46B</v>
      </c>
      <c r="O228">
        <v>112</v>
      </c>
    </row>
    <row r="229" spans="14:15">
      <c r="N229" t="str">
        <v>80508X</v>
      </c>
      <c r="O229">
        <v>112</v>
      </c>
    </row>
    <row r="230" spans="14:15">
      <c r="N230" t="str">
        <v>90999X</v>
      </c>
      <c r="O230">
        <v>98</v>
      </c>
    </row>
    <row r="231" spans="14:15">
      <c r="N231" t="str">
        <v>56111C</v>
      </c>
      <c r="O231">
        <v>98</v>
      </c>
    </row>
    <row r="232" spans="14:15">
      <c r="N232" t="str">
        <v>2068F</v>
      </c>
      <c r="O232">
        <v>75</v>
      </c>
    </row>
    <row r="233" spans="14:15">
      <c r="N233" t="str">
        <v>46C</v>
      </c>
      <c r="O233">
        <v>75</v>
      </c>
    </row>
    <row r="234" spans="14:15">
      <c r="N234" t="str">
        <v>343X</v>
      </c>
      <c r="O234">
        <v>93</v>
      </c>
    </row>
    <row r="235" spans="14:15">
      <c r="N235" t="str">
        <v>1575K</v>
      </c>
      <c r="O235">
        <v>93</v>
      </c>
    </row>
    <row r="236" spans="14:15">
      <c r="N236" t="str">
        <v>20164W</v>
      </c>
      <c r="O236">
        <v>13</v>
      </c>
    </row>
    <row r="237" spans="14:15">
      <c r="N237" t="str">
        <v>2068D</v>
      </c>
      <c r="O237">
        <v>13</v>
      </c>
    </row>
    <row r="238" spans="14:15">
      <c r="N238" t="str">
        <v>20164T</v>
      </c>
      <c r="O238">
        <v>79</v>
      </c>
    </row>
    <row r="239" spans="14:15">
      <c r="N239" t="str">
        <v>80208K</v>
      </c>
      <c r="O239">
        <v>79</v>
      </c>
    </row>
    <row r="240" spans="14:15">
      <c r="N240" t="str">
        <v>56111X</v>
      </c>
      <c r="O240">
        <v>64</v>
      </c>
    </row>
    <row r="241" spans="14:15">
      <c r="N241" t="str">
        <v>12Y</v>
      </c>
      <c r="O241">
        <v>64</v>
      </c>
    </row>
    <row r="242" spans="14:15">
      <c r="N242" t="str">
        <v>2068C</v>
      </c>
      <c r="O242">
        <v>47</v>
      </c>
    </row>
    <row r="243" spans="14:15">
      <c r="N243" t="str">
        <v>2872X</v>
      </c>
      <c r="O243">
        <v>47</v>
      </c>
    </row>
    <row r="244" spans="14:15">
      <c r="N244" t="str">
        <v>71999A</v>
      </c>
      <c r="O244">
        <v>121</v>
      </c>
    </row>
    <row r="245" spans="14:15">
      <c r="N245" t="str">
        <v>80708Y</v>
      </c>
      <c r="O245">
        <v>121</v>
      </c>
    </row>
    <row r="246" spans="14:15">
      <c r="N246" t="str">
        <v>12C</v>
      </c>
      <c r="O246">
        <v>99</v>
      </c>
    </row>
    <row r="247" spans="14:15">
      <c r="N247" t="str">
        <v>343B</v>
      </c>
      <c r="O247">
        <v>99</v>
      </c>
    </row>
    <row r="248" spans="14:15">
      <c r="N248" t="str">
        <v>2072X</v>
      </c>
      <c r="O248">
        <v>101</v>
      </c>
    </row>
    <row r="249" spans="14:15">
      <c r="N249" t="str">
        <v>1481E</v>
      </c>
      <c r="O249">
        <v>101</v>
      </c>
    </row>
    <row r="250" spans="14:15">
      <c r="N250" t="str">
        <v>1575A</v>
      </c>
      <c r="O250">
        <v>128</v>
      </c>
    </row>
    <row r="251" spans="14:15">
      <c r="N251" t="str">
        <v>2068B</v>
      </c>
      <c r="O251">
        <v>128</v>
      </c>
    </row>
    <row r="252" spans="14:15">
      <c r="N252" t="str">
        <v>12E</v>
      </c>
      <c r="O252">
        <v>60</v>
      </c>
    </row>
    <row r="253" spans="14:15">
      <c r="N253" t="str">
        <v>46V</v>
      </c>
      <c r="O253">
        <v>60</v>
      </c>
    </row>
    <row r="254" spans="14:15">
      <c r="N254" t="str">
        <v>50805H</v>
      </c>
      <c r="O254">
        <v>94</v>
      </c>
    </row>
    <row r="255" spans="14:15">
      <c r="N255" t="str">
        <v>46C</v>
      </c>
      <c r="O255">
        <v>94</v>
      </c>
    </row>
    <row r="256" spans="14:15">
      <c r="N256" t="str">
        <v>343G</v>
      </c>
      <c r="O256">
        <v>36</v>
      </c>
    </row>
    <row r="257" spans="14:15">
      <c r="N257" t="str">
        <v>60273B</v>
      </c>
      <c r="O257">
        <v>36</v>
      </c>
    </row>
    <row r="258" spans="14:15">
      <c r="N258" t="str">
        <v>343K</v>
      </c>
      <c r="O258">
        <v>38</v>
      </c>
    </row>
    <row r="259" spans="14:15">
      <c r="N259" t="str">
        <v>62961X</v>
      </c>
      <c r="O259">
        <v>38</v>
      </c>
    </row>
    <row r="260" spans="14:15">
      <c r="N260" t="str">
        <v>12X</v>
      </c>
      <c r="O260">
        <v>119</v>
      </c>
    </row>
    <row r="261" spans="14:15">
      <c r="N261" t="str">
        <v>343X</v>
      </c>
      <c r="O261">
        <v>119</v>
      </c>
    </row>
    <row r="262" spans="14:15">
      <c r="N262" t="str">
        <v>60273A</v>
      </c>
      <c r="O262">
        <v>67</v>
      </c>
    </row>
    <row r="263" spans="14:15">
      <c r="N263" t="str">
        <v>20164M</v>
      </c>
      <c r="O263">
        <v>67</v>
      </c>
    </row>
    <row r="264" spans="14:15">
      <c r="N264" t="str">
        <v>56111X</v>
      </c>
      <c r="O264">
        <v>123</v>
      </c>
    </row>
    <row r="265" spans="14:15">
      <c r="N265" t="str">
        <v>80508X</v>
      </c>
      <c r="O265">
        <v>123</v>
      </c>
    </row>
    <row r="266" spans="14:15">
      <c r="N266" t="str">
        <v>12Y</v>
      </c>
      <c r="O266">
        <v>84</v>
      </c>
    </row>
    <row r="267" spans="14:15">
      <c r="N267" t="str">
        <v>99157B</v>
      </c>
      <c r="O267">
        <v>84</v>
      </c>
    </row>
    <row r="268" spans="14:15">
      <c r="N268" t="str">
        <v>46K</v>
      </c>
      <c r="O268">
        <v>15</v>
      </c>
    </row>
    <row r="269" spans="14:15">
      <c r="N269" t="str">
        <v>50878X</v>
      </c>
      <c r="O269">
        <v>15</v>
      </c>
    </row>
    <row r="270" spans="14:15">
      <c r="N270" t="str">
        <v>20164W</v>
      </c>
      <c r="O270">
        <v>151</v>
      </c>
    </row>
    <row r="271" spans="14:15">
      <c r="N271" t="str">
        <v>90999X</v>
      </c>
      <c r="O271">
        <v>151</v>
      </c>
    </row>
    <row r="272" spans="14:15">
      <c r="N272" t="str">
        <v>20164T</v>
      </c>
      <c r="O272">
        <v>47</v>
      </c>
    </row>
    <row r="273" spans="14:15">
      <c r="N273" t="str">
        <v>46B</v>
      </c>
      <c r="O273">
        <v>47</v>
      </c>
    </row>
    <row r="274" spans="14:15">
      <c r="N274" t="str">
        <v>2068D</v>
      </c>
      <c r="O274">
        <v>146</v>
      </c>
    </row>
    <row r="275" spans="14:15">
      <c r="N275" t="str">
        <v>20164X</v>
      </c>
      <c r="O275">
        <v>146</v>
      </c>
    </row>
    <row r="276" spans="14:15">
      <c r="N276" t="str">
        <v>2068E</v>
      </c>
      <c r="O276">
        <v>50</v>
      </c>
    </row>
    <row r="277" spans="14:15">
      <c r="N277" t="str">
        <v>56111C</v>
      </c>
      <c r="O277">
        <v>50</v>
      </c>
    </row>
    <row r="278" spans="14:15">
      <c r="N278" t="str">
        <v>99157C</v>
      </c>
      <c r="O278">
        <v>91</v>
      </c>
    </row>
    <row r="279" spans="14:15">
      <c r="N279" t="str">
        <v>60273D</v>
      </c>
      <c r="O279">
        <v>91</v>
      </c>
    </row>
    <row r="280" spans="14:15">
      <c r="N280" t="str">
        <v>1575K</v>
      </c>
      <c r="O280">
        <v>56</v>
      </c>
    </row>
    <row r="281" spans="14:15">
      <c r="N281" t="str">
        <v>12F</v>
      </c>
      <c r="O281">
        <v>56</v>
      </c>
    </row>
    <row r="282" spans="14:15">
      <c r="N282" t="str">
        <v>50805V</v>
      </c>
      <c r="O282">
        <v>97</v>
      </c>
    </row>
    <row r="283" spans="14:15">
      <c r="N283" t="str">
        <v>80208K</v>
      </c>
      <c r="O283">
        <v>97</v>
      </c>
    </row>
    <row r="284" spans="14:15">
      <c r="N284" t="str">
        <v>95332A</v>
      </c>
      <c r="O284">
        <v>85</v>
      </c>
    </row>
    <row r="285" spans="14:15">
      <c r="N285" t="str">
        <v>7122A</v>
      </c>
      <c r="O285">
        <v>85</v>
      </c>
    </row>
    <row r="286" spans="14:15">
      <c r="N286" t="str">
        <v>46R</v>
      </c>
      <c r="O286">
        <v>82</v>
      </c>
    </row>
    <row r="287" spans="14:15">
      <c r="N287" t="str">
        <v>2068F</v>
      </c>
      <c r="O287">
        <v>82</v>
      </c>
    </row>
    <row r="288" spans="14:15">
      <c r="N288" t="str">
        <v>6096B</v>
      </c>
      <c r="O288">
        <v>33</v>
      </c>
    </row>
    <row r="289" spans="14:15">
      <c r="N289" t="str">
        <v>60273C</v>
      </c>
      <c r="O289">
        <v>33</v>
      </c>
    </row>
    <row r="290" spans="14:15">
      <c r="N290" t="str">
        <v>12C</v>
      </c>
      <c r="O290">
        <v>81</v>
      </c>
    </row>
    <row r="291" spans="14:15">
      <c r="N291" t="str">
        <v>343G</v>
      </c>
      <c r="O291">
        <v>81</v>
      </c>
    </row>
    <row r="292" spans="14:15">
      <c r="N292" t="str">
        <v>2872X</v>
      </c>
      <c r="O292">
        <v>154</v>
      </c>
    </row>
    <row r="293" spans="14:15">
      <c r="N293" t="str">
        <v>343K</v>
      </c>
      <c r="O293">
        <v>154</v>
      </c>
    </row>
    <row r="294" spans="14:15">
      <c r="N294" t="str">
        <v>343B</v>
      </c>
      <c r="O294">
        <v>74</v>
      </c>
    </row>
    <row r="295" spans="14:15">
      <c r="N295" t="str">
        <v>46B</v>
      </c>
      <c r="O295">
        <v>74</v>
      </c>
    </row>
    <row r="296" spans="14:15">
      <c r="N296" t="str">
        <v>46K</v>
      </c>
      <c r="O296">
        <v>87</v>
      </c>
    </row>
    <row r="297" spans="14:15">
      <c r="N297" t="str">
        <v>71999A</v>
      </c>
      <c r="O297">
        <v>87</v>
      </c>
    </row>
    <row r="298" spans="14:15">
      <c r="N298" t="str">
        <v>56111C</v>
      </c>
      <c r="O298">
        <v>140</v>
      </c>
    </row>
    <row r="299" spans="14:15">
      <c r="N299" t="str">
        <v>2072X</v>
      </c>
      <c r="O299">
        <v>140</v>
      </c>
    </row>
    <row r="300" spans="14:15">
      <c r="N300" t="str">
        <v>60273A</v>
      </c>
      <c r="O300">
        <v>86</v>
      </c>
    </row>
    <row r="301" spans="14:15">
      <c r="N301" t="str">
        <v>46V</v>
      </c>
      <c r="O301">
        <v>86</v>
      </c>
    </row>
    <row r="302" spans="14:15">
      <c r="N302" t="str">
        <v>99157C</v>
      </c>
      <c r="O302">
        <v>124</v>
      </c>
    </row>
    <row r="303" spans="14:15">
      <c r="N303" t="str">
        <v>80708Y</v>
      </c>
      <c r="O303">
        <v>124</v>
      </c>
    </row>
    <row r="304" spans="14:15">
      <c r="N304" t="str">
        <v>56111X</v>
      </c>
      <c r="O304">
        <v>64</v>
      </c>
    </row>
    <row r="305" spans="14:15">
      <c r="N305" t="str">
        <v>2068D</v>
      </c>
      <c r="O305">
        <v>64</v>
      </c>
    </row>
    <row r="306" spans="14:15">
      <c r="N306" t="str">
        <v>12X</v>
      </c>
      <c r="O306">
        <v>122</v>
      </c>
    </row>
    <row r="307" spans="14:15">
      <c r="N307" t="str">
        <v>1575A</v>
      </c>
      <c r="O307">
        <v>122</v>
      </c>
    </row>
    <row r="308" spans="14:15">
      <c r="N308" t="str">
        <v>20164X</v>
      </c>
      <c r="O308">
        <v>106</v>
      </c>
    </row>
    <row r="309" spans="14:15">
      <c r="N309" t="str">
        <v>12Y</v>
      </c>
      <c r="O309">
        <v>106</v>
      </c>
    </row>
    <row r="310" spans="14:15">
      <c r="N310" t="str">
        <v>2068B</v>
      </c>
      <c r="O310">
        <v>86</v>
      </c>
    </row>
    <row r="311" spans="14:15">
      <c r="N311" t="str">
        <v>20164W</v>
      </c>
      <c r="O311">
        <v>86</v>
      </c>
    </row>
    <row r="312" spans="14:15">
      <c r="N312" t="str">
        <v>80208K</v>
      </c>
      <c r="O312">
        <v>53</v>
      </c>
    </row>
    <row r="313" spans="14:15">
      <c r="N313" t="str">
        <v>46C</v>
      </c>
      <c r="O313">
        <v>53</v>
      </c>
    </row>
    <row r="314" spans="14:15">
      <c r="N314" t="str">
        <v>46R</v>
      </c>
      <c r="O314">
        <v>78</v>
      </c>
    </row>
    <row r="315" spans="14:15">
      <c r="N315" t="str">
        <v>1481E</v>
      </c>
      <c r="O315">
        <v>78</v>
      </c>
    </row>
    <row r="316" spans="14:15">
      <c r="N316" t="str">
        <v>20164M</v>
      </c>
      <c r="O316">
        <v>61</v>
      </c>
    </row>
    <row r="317" spans="14:15">
      <c r="N317" t="str">
        <v>99157B</v>
      </c>
      <c r="O317">
        <v>61</v>
      </c>
    </row>
    <row r="318" spans="14:15">
      <c r="N318" t="str">
        <v>80508X</v>
      </c>
      <c r="O318">
        <v>41</v>
      </c>
    </row>
    <row r="319" spans="14:15">
      <c r="N319" t="str">
        <v>2068F</v>
      </c>
      <c r="O319">
        <v>41</v>
      </c>
    </row>
    <row r="320" spans="14:15">
      <c r="N320" t="str">
        <v>50805V</v>
      </c>
      <c r="O320">
        <v>61</v>
      </c>
    </row>
    <row r="321" spans="14:15">
      <c r="N321" t="str">
        <v>2068C</v>
      </c>
      <c r="O321">
        <v>61</v>
      </c>
    </row>
    <row r="322" spans="14:15">
      <c r="N322" t="str">
        <v>60273C</v>
      </c>
      <c r="O322">
        <v>32</v>
      </c>
    </row>
    <row r="323" spans="14:15">
      <c r="N323" t="str">
        <v>50878X</v>
      </c>
      <c r="O323">
        <v>32</v>
      </c>
    </row>
    <row r="324" spans="14:15">
      <c r="N324" t="str">
        <v>20164T</v>
      </c>
      <c r="O324">
        <v>90</v>
      </c>
    </row>
    <row r="325" spans="14:15">
      <c r="N325" t="str">
        <v>12F</v>
      </c>
      <c r="O325">
        <v>90</v>
      </c>
    </row>
    <row r="326" spans="14:15">
      <c r="N326" t="str">
        <v>12E</v>
      </c>
      <c r="O326">
        <v>57</v>
      </c>
    </row>
    <row r="327" spans="14:15">
      <c r="N327" t="str">
        <v>60273D</v>
      </c>
      <c r="O327">
        <v>57</v>
      </c>
    </row>
    <row r="328" spans="14:15">
      <c r="N328" t="str">
        <v>90999X</v>
      </c>
      <c r="O328">
        <v>110</v>
      </c>
    </row>
    <row r="329" spans="14:15">
      <c r="N329" t="str">
        <v>62961X</v>
      </c>
      <c r="O329">
        <v>110</v>
      </c>
    </row>
    <row r="330" spans="14:15">
      <c r="N330" t="str">
        <v>95332A</v>
      </c>
      <c r="O330">
        <v>49</v>
      </c>
    </row>
    <row r="331" spans="14:15">
      <c r="N331" t="str">
        <v>60273B</v>
      </c>
      <c r="O331">
        <v>49</v>
      </c>
    </row>
    <row r="332" spans="14:15">
      <c r="N332" t="str">
        <v>2068E</v>
      </c>
      <c r="O332">
        <v>106</v>
      </c>
    </row>
    <row r="333" spans="14:15">
      <c r="N333" t="str">
        <v>343X</v>
      </c>
      <c r="O333">
        <v>106</v>
      </c>
    </row>
    <row r="334" spans="14:15">
      <c r="N334" t="str">
        <v>1575K</v>
      </c>
      <c r="O334">
        <v>168</v>
      </c>
    </row>
    <row r="335" spans="14:15">
      <c r="N335" t="str">
        <v>50805H</v>
      </c>
      <c r="O335">
        <v>168</v>
      </c>
    </row>
    <row r="336" spans="14:15">
      <c r="N336" t="str">
        <v>7122A</v>
      </c>
      <c r="O336">
        <v>89</v>
      </c>
    </row>
    <row r="337" spans="14:15">
      <c r="N337" t="str">
        <v>6096B</v>
      </c>
      <c r="O33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2023-11-12T00:10:25Z</dcterms:created>
  <dcterms:modified xsi:type="dcterms:W3CDTF">2024-01-27T16:14:58Z</dcterms:modified>
  <cp:category/>
  <cp:contentStatus/>
</cp:coreProperties>
</file>