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0\AC\Temp\"/>
    </mc:Choice>
  </mc:AlternateContent>
  <xr:revisionPtr revIDLastSave="0" documentId="8_{0ABC1C89-2C9C-4F45-8C13-3F6C8C6628B0}" xr6:coauthVersionLast="47" xr6:coauthVersionMax="47" xr10:uidLastSave="{00000000-0000-0000-0000-000000000000}"/>
  <bookViews>
    <workbookView xWindow="-60" yWindow="-60" windowWidth="15480" windowHeight="11640" firstSheet="12" activeTab="12" xr2:uid="{00000000-000D-0000-FFFF-FFFF00000000}"/>
  </bookViews>
  <sheets>
    <sheet name="Raw" sheetId="1" r:id="rId1"/>
    <sheet name="Transformed" sheetId="2" r:id="rId2"/>
    <sheet name="Event Stats" sheetId="6" r:id="rId3"/>
    <sheet name="Analysis" sheetId="8" r:id="rId4"/>
    <sheet name="Analysis (Org)" sheetId="9" r:id="rId5"/>
    <sheet name="Score Chart" sheetId="5" r:id="rId6"/>
    <sheet name="4303A" sheetId="10" r:id="rId7"/>
    <sheet name="4303B" sheetId="11" r:id="rId8"/>
    <sheet name="4303C" sheetId="12" r:id="rId9"/>
    <sheet name="4303D" sheetId="13" r:id="rId10"/>
    <sheet name="4303F" sheetId="14" r:id="rId11"/>
    <sheet name="4303J" sheetId="15" r:id="rId12"/>
    <sheet name="4303X" sheetId="16" r:id="rId13"/>
    <sheet name="4303Z" sheetId="17" r:id="rId14"/>
  </sheets>
  <definedNames>
    <definedName name="_xlchart.v1.0" hidden="1">'Event Stats'!$B$2:$B$94</definedName>
    <definedName name="_xlchart.v1.1" hidden="1">'Event Stats'!$C$2:$C$94</definedName>
    <definedName name="_xlchart.v1.10" hidden="1">'4303B'!$B$13</definedName>
    <definedName name="_xlchart.v1.11" hidden="1">'4303B'!$B$14:$B$19</definedName>
    <definedName name="_xlchart.v1.12" hidden="1">'4303C'!$A$13</definedName>
    <definedName name="_xlchart.v1.13" hidden="1">'4303C'!$A$14:$A$19</definedName>
    <definedName name="_xlchart.v1.14" hidden="1">'4303C'!$B$13</definedName>
    <definedName name="_xlchart.v1.15" hidden="1">'4303C'!$B$14:$B$19</definedName>
    <definedName name="_xlchart.v1.16" hidden="1">'4303D'!$A$13</definedName>
    <definedName name="_xlchart.v1.17" hidden="1">'4303D'!$A$14:$A$19</definedName>
    <definedName name="_xlchart.v1.18" hidden="1">'4303D'!$B$13</definedName>
    <definedName name="_xlchart.v1.19" hidden="1">'4303D'!$B$14:$B$19</definedName>
    <definedName name="_xlchart.v1.2" hidden="1">'Event Stats'!$B$2:$B$79</definedName>
    <definedName name="_xlchart.v1.20" hidden="1">'4303F'!$A$13</definedName>
    <definedName name="_xlchart.v1.21" hidden="1">'4303F'!$A$14:$A$19</definedName>
    <definedName name="_xlchart.v1.22" hidden="1">'4303F'!$B$13</definedName>
    <definedName name="_xlchart.v1.23" hidden="1">'4303F'!$B$14:$B$19</definedName>
    <definedName name="_xlchart.v1.24" hidden="1">'4303J'!$A$13</definedName>
    <definedName name="_xlchart.v1.25" hidden="1">'4303J'!$A$14:$A$19</definedName>
    <definedName name="_xlchart.v1.26" hidden="1">'4303J'!$B$13</definedName>
    <definedName name="_xlchart.v1.27" hidden="1">'4303J'!$B$14:$B$19</definedName>
    <definedName name="_xlchart.v1.28" hidden="1">'4303X'!$A$13</definedName>
    <definedName name="_xlchart.v1.29" hidden="1">'4303X'!$A$14:$A$19</definedName>
    <definedName name="_xlchart.v1.3" hidden="1">'Event Stats'!$C$2:$C$79</definedName>
    <definedName name="_xlchart.v1.30" hidden="1">'4303X'!$B$13</definedName>
    <definedName name="_xlchart.v1.31" hidden="1">'4303X'!$B$14:$B$19</definedName>
    <definedName name="_xlchart.v1.32" hidden="1">'4303X'!$A$13</definedName>
    <definedName name="_xlchart.v1.33" hidden="1">'4303X'!$A$14:$A$22</definedName>
    <definedName name="_xlchart.v1.34" hidden="1">'4303X'!$B$13</definedName>
    <definedName name="_xlchart.v1.35" hidden="1">'4303X'!$B$14:$B$22</definedName>
    <definedName name="_xlchart.v1.36" hidden="1">'4303Z'!$A$13</definedName>
    <definedName name="_xlchart.v1.37" hidden="1">'4303Z'!$A$14:$A$19</definedName>
    <definedName name="_xlchart.v1.38" hidden="1">'4303Z'!$B$13</definedName>
    <definedName name="_xlchart.v1.39" hidden="1">'4303Z'!$B$14:$B$19</definedName>
    <definedName name="_xlchart.v1.4" hidden="1">'4303A'!$A$13</definedName>
    <definedName name="_xlchart.v1.5" hidden="1">'4303A'!$A$14:$A$19</definedName>
    <definedName name="_xlchart.v1.6" hidden="1">'4303A'!$B$13</definedName>
    <definedName name="_xlchart.v1.7" hidden="1">'4303A'!$B$14:$B$19</definedName>
    <definedName name="_xlchart.v1.8" hidden="1">'4303B'!$A$13</definedName>
    <definedName name="_xlchart.v1.9" hidden="1">'4303B'!$A$14:$A$19</definedName>
  </definedNames>
  <calcPr calcId="191028"/>
  <pivotCaches>
    <pivotCache cacheId="834" r:id="rId15"/>
    <pivotCache cacheId="835" r:id="rId16"/>
    <pivotCache cacheId="836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6" l="1"/>
  <c r="L8" i="16"/>
  <c r="L7" i="16"/>
  <c r="L6" i="16"/>
  <c r="L5" i="16"/>
  <c r="L4" i="16"/>
  <c r="L3" i="16"/>
  <c r="K9" i="16"/>
  <c r="K8" i="16"/>
  <c r="K7" i="16"/>
  <c r="K6" i="16"/>
  <c r="K5" i="16"/>
  <c r="K4" i="16"/>
  <c r="K3" i="16"/>
  <c r="I8" i="16"/>
  <c r="I9" i="16"/>
  <c r="I7" i="16"/>
  <c r="I6" i="16"/>
  <c r="I5" i="16"/>
  <c r="I4" i="16"/>
  <c r="I3" i="16"/>
  <c r="I3" i="10"/>
  <c r="I4" i="10"/>
  <c r="I5" i="10"/>
  <c r="I6" i="10"/>
  <c r="I7" i="10"/>
  <c r="I8" i="10"/>
  <c r="I9" i="10"/>
  <c r="J3" i="10"/>
  <c r="J4" i="10"/>
  <c r="J5" i="10"/>
  <c r="J6" i="10"/>
  <c r="J7" i="10"/>
  <c r="J8" i="10"/>
  <c r="J9" i="10"/>
  <c r="B14" i="17" a="1"/>
  <c r="B14" i="17" s="1"/>
  <c r="A14" i="17" a="1"/>
  <c r="A14" i="17" s="1"/>
  <c r="J9" i="17"/>
  <c r="I9" i="17"/>
  <c r="J8" i="17"/>
  <c r="I8" i="17"/>
  <c r="J7" i="17"/>
  <c r="I7" i="17"/>
  <c r="J6" i="17"/>
  <c r="I6" i="17"/>
  <c r="J5" i="17"/>
  <c r="I5" i="17"/>
  <c r="J4" i="17"/>
  <c r="I4" i="17"/>
  <c r="J3" i="17"/>
  <c r="I3" i="17"/>
  <c r="B14" i="16" a="1"/>
  <c r="B14" i="16" s="1"/>
  <c r="A14" i="16" a="1"/>
  <c r="A14" i="16" s="1"/>
  <c r="J9" i="16"/>
  <c r="J8" i="16"/>
  <c r="J7" i="16"/>
  <c r="J6" i="16"/>
  <c r="J5" i="16"/>
  <c r="J4" i="16"/>
  <c r="J3" i="16"/>
  <c r="B14" i="15" a="1"/>
  <c r="B14" i="15" s="1"/>
  <c r="A14" i="15" a="1"/>
  <c r="A14" i="15" s="1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B14" i="14" a="1"/>
  <c r="B14" i="14" s="1"/>
  <c r="A14" i="14" a="1"/>
  <c r="A14" i="14" s="1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B14" i="13" a="1"/>
  <c r="B14" i="13" s="1"/>
  <c r="A14" i="13" a="1"/>
  <c r="A14" i="13" s="1"/>
  <c r="J9" i="13"/>
  <c r="I9" i="13"/>
  <c r="J8" i="13"/>
  <c r="I8" i="13"/>
  <c r="J7" i="13"/>
  <c r="I7" i="13"/>
  <c r="J6" i="13"/>
  <c r="I6" i="13"/>
  <c r="J5" i="13"/>
  <c r="I5" i="13"/>
  <c r="J4" i="13"/>
  <c r="I4" i="13"/>
  <c r="J3" i="13"/>
  <c r="I3" i="13"/>
  <c r="B14" i="12" a="1"/>
  <c r="B14" i="12" s="1"/>
  <c r="A14" i="12" a="1"/>
  <c r="A14" i="12" s="1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B14" i="11" a="1"/>
  <c r="B14" i="11"/>
  <c r="A14" i="11" a="1"/>
  <c r="A14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2"/>
  <c r="J2" i="2" a="1"/>
  <c r="K2" i="2"/>
  <c r="K2" i="2" a="1"/>
  <c r="N2" i="2"/>
  <c r="N2" i="2" a="1"/>
  <c r="O2" i="2"/>
  <c r="O2" i="2" a="1"/>
  <c r="J3" i="2"/>
  <c r="K3" i="2"/>
  <c r="N3" i="2"/>
  <c r="O3" i="2"/>
  <c r="J4" i="2"/>
  <c r="K4" i="2"/>
  <c r="N4" i="2"/>
  <c r="O4" i="2"/>
  <c r="J5" i="2"/>
  <c r="K5" i="2"/>
  <c r="N5" i="2"/>
  <c r="O5" i="2"/>
  <c r="J6" i="2"/>
  <c r="K6" i="2"/>
  <c r="N6" i="2"/>
  <c r="O6" i="2"/>
  <c r="J7" i="2"/>
  <c r="K7" i="2"/>
  <c r="N7" i="2"/>
  <c r="O7" i="2"/>
  <c r="J8" i="2"/>
  <c r="K8" i="2"/>
  <c r="N8" i="2"/>
  <c r="O8" i="2"/>
  <c r="J9" i="2"/>
  <c r="K9" i="2"/>
  <c r="N9" i="2"/>
  <c r="O9" i="2"/>
  <c r="J10" i="2"/>
  <c r="K10" i="2"/>
  <c r="N10" i="2"/>
  <c r="O10" i="2"/>
  <c r="J11" i="2"/>
  <c r="K11" i="2"/>
  <c r="N11" i="2"/>
  <c r="O11" i="2"/>
  <c r="J12" i="2"/>
  <c r="K12" i="2"/>
  <c r="N12" i="2"/>
  <c r="O12" i="2"/>
  <c r="J13" i="2"/>
  <c r="K13" i="2"/>
  <c r="N13" i="2"/>
  <c r="O13" i="2"/>
  <c r="J14" i="2"/>
  <c r="K14" i="2"/>
  <c r="N14" i="2"/>
  <c r="O14" i="2"/>
  <c r="J15" i="2"/>
  <c r="K15" i="2"/>
  <c r="N15" i="2"/>
  <c r="O15" i="2"/>
  <c r="J16" i="2"/>
  <c r="K16" i="2"/>
  <c r="N16" i="2"/>
  <c r="O16" i="2"/>
  <c r="J17" i="2"/>
  <c r="K17" i="2"/>
  <c r="N17" i="2"/>
  <c r="O17" i="2"/>
  <c r="J18" i="2"/>
  <c r="K18" i="2"/>
  <c r="N18" i="2"/>
  <c r="O18" i="2"/>
  <c r="J19" i="2"/>
  <c r="K19" i="2"/>
  <c r="N19" i="2"/>
  <c r="O19" i="2"/>
  <c r="J20" i="2"/>
  <c r="K20" i="2"/>
  <c r="N20" i="2"/>
  <c r="O20" i="2"/>
  <c r="J21" i="2"/>
  <c r="K21" i="2"/>
  <c r="N21" i="2"/>
  <c r="O21" i="2"/>
  <c r="J22" i="2"/>
  <c r="K22" i="2"/>
  <c r="N22" i="2"/>
  <c r="O22" i="2"/>
  <c r="J23" i="2"/>
  <c r="K23" i="2"/>
  <c r="N23" i="2"/>
  <c r="O23" i="2"/>
  <c r="J24" i="2"/>
  <c r="K24" i="2"/>
  <c r="N24" i="2"/>
  <c r="O24" i="2"/>
  <c r="J25" i="2"/>
  <c r="K25" i="2"/>
  <c r="N25" i="2"/>
  <c r="O25" i="2"/>
  <c r="J26" i="2"/>
  <c r="K26" i="2"/>
  <c r="N26" i="2"/>
  <c r="O26" i="2"/>
  <c r="J27" i="2"/>
  <c r="K27" i="2"/>
  <c r="N27" i="2"/>
  <c r="O27" i="2"/>
  <c r="J28" i="2"/>
  <c r="K28" i="2"/>
  <c r="N28" i="2"/>
  <c r="O28" i="2"/>
  <c r="J29" i="2"/>
  <c r="K29" i="2"/>
  <c r="N29" i="2"/>
  <c r="O29" i="2"/>
  <c r="J30" i="2"/>
  <c r="K30" i="2"/>
  <c r="N30" i="2"/>
  <c r="O30" i="2"/>
  <c r="J31" i="2"/>
  <c r="K31" i="2"/>
  <c r="N31" i="2"/>
  <c r="O31" i="2"/>
  <c r="J32" i="2"/>
  <c r="K32" i="2"/>
  <c r="N32" i="2"/>
  <c r="O32" i="2"/>
  <c r="J33" i="2"/>
  <c r="K33" i="2"/>
  <c r="N33" i="2"/>
  <c r="O33" i="2"/>
  <c r="J34" i="2"/>
  <c r="K34" i="2"/>
  <c r="N34" i="2"/>
  <c r="O34" i="2"/>
  <c r="J35" i="2"/>
  <c r="K35" i="2"/>
  <c r="N35" i="2"/>
  <c r="O35" i="2"/>
  <c r="J36" i="2"/>
  <c r="K36" i="2"/>
  <c r="N36" i="2"/>
  <c r="O36" i="2"/>
  <c r="J37" i="2"/>
  <c r="K37" i="2"/>
  <c r="N37" i="2"/>
  <c r="O37" i="2"/>
  <c r="J38" i="2"/>
  <c r="K38" i="2"/>
  <c r="N38" i="2"/>
  <c r="O38" i="2"/>
  <c r="J39" i="2"/>
  <c r="K39" i="2"/>
  <c r="N39" i="2"/>
  <c r="O39" i="2"/>
  <c r="J40" i="2"/>
  <c r="K40" i="2"/>
  <c r="N40" i="2"/>
  <c r="O40" i="2"/>
  <c r="J41" i="2"/>
  <c r="K41" i="2"/>
  <c r="N41" i="2"/>
  <c r="O41" i="2"/>
  <c r="J42" i="2"/>
  <c r="K42" i="2"/>
  <c r="N42" i="2"/>
  <c r="O42" i="2"/>
  <c r="J43" i="2"/>
  <c r="K43" i="2"/>
  <c r="N43" i="2"/>
  <c r="O43" i="2"/>
  <c r="J44" i="2"/>
  <c r="K44" i="2"/>
  <c r="N44" i="2"/>
  <c r="O44" i="2"/>
  <c r="J45" i="2"/>
  <c r="K45" i="2"/>
  <c r="N45" i="2"/>
  <c r="O45" i="2"/>
  <c r="J46" i="2"/>
  <c r="K46" i="2"/>
  <c r="N46" i="2"/>
  <c r="O46" i="2"/>
  <c r="J47" i="2"/>
  <c r="K47" i="2"/>
  <c r="N47" i="2"/>
  <c r="O47" i="2"/>
  <c r="J48" i="2"/>
  <c r="K48" i="2"/>
  <c r="N48" i="2"/>
  <c r="O48" i="2"/>
  <c r="J49" i="2"/>
  <c r="K49" i="2"/>
  <c r="N49" i="2"/>
  <c r="O49" i="2"/>
  <c r="J50" i="2"/>
  <c r="K50" i="2"/>
  <c r="N50" i="2"/>
  <c r="O50" i="2"/>
  <c r="J51" i="2"/>
  <c r="K51" i="2"/>
  <c r="N51" i="2"/>
  <c r="O51" i="2"/>
  <c r="J52" i="2"/>
  <c r="K52" i="2"/>
  <c r="N52" i="2"/>
  <c r="O52" i="2"/>
  <c r="J53" i="2"/>
  <c r="K53" i="2"/>
  <c r="N53" i="2"/>
  <c r="O53" i="2"/>
  <c r="J54" i="2"/>
  <c r="K54" i="2"/>
  <c r="N54" i="2"/>
  <c r="O54" i="2"/>
  <c r="J55" i="2"/>
  <c r="K55" i="2"/>
  <c r="N55" i="2"/>
  <c r="O55" i="2"/>
  <c r="J56" i="2"/>
  <c r="K56" i="2"/>
  <c r="N56" i="2"/>
  <c r="O56" i="2"/>
  <c r="J57" i="2"/>
  <c r="K57" i="2"/>
  <c r="N57" i="2"/>
  <c r="O57" i="2"/>
  <c r="J58" i="2"/>
  <c r="K58" i="2"/>
  <c r="N58" i="2"/>
  <c r="O58" i="2"/>
  <c r="J59" i="2"/>
  <c r="K59" i="2"/>
  <c r="N59" i="2"/>
  <c r="O59" i="2"/>
  <c r="J60" i="2"/>
  <c r="K60" i="2"/>
  <c r="N60" i="2"/>
  <c r="O60" i="2"/>
  <c r="J61" i="2"/>
  <c r="K61" i="2"/>
  <c r="N61" i="2"/>
  <c r="O61" i="2"/>
  <c r="J62" i="2"/>
  <c r="K62" i="2"/>
  <c r="N62" i="2"/>
  <c r="O62" i="2"/>
  <c r="J63" i="2"/>
  <c r="K63" i="2"/>
  <c r="N63" i="2"/>
  <c r="O63" i="2"/>
  <c r="J64" i="2"/>
  <c r="K64" i="2"/>
  <c r="N64" i="2"/>
  <c r="O64" i="2"/>
  <c r="J65" i="2"/>
  <c r="K65" i="2"/>
  <c r="N65" i="2"/>
  <c r="O65" i="2"/>
  <c r="J66" i="2"/>
  <c r="K66" i="2"/>
  <c r="N66" i="2"/>
  <c r="O66" i="2"/>
  <c r="J67" i="2"/>
  <c r="K67" i="2"/>
  <c r="N67" i="2"/>
  <c r="O67" i="2"/>
  <c r="J68" i="2"/>
  <c r="K68" i="2"/>
  <c r="N68" i="2"/>
  <c r="O68" i="2"/>
  <c r="J69" i="2"/>
  <c r="K69" i="2"/>
  <c r="N69" i="2"/>
  <c r="O69" i="2"/>
  <c r="J70" i="2"/>
  <c r="K70" i="2"/>
  <c r="N70" i="2"/>
  <c r="O70" i="2"/>
  <c r="J71" i="2"/>
  <c r="K71" i="2"/>
  <c r="N71" i="2"/>
  <c r="O71" i="2"/>
  <c r="J72" i="2"/>
  <c r="K72" i="2"/>
  <c r="N72" i="2"/>
  <c r="O72" i="2"/>
  <c r="J73" i="2"/>
  <c r="K73" i="2"/>
  <c r="N73" i="2"/>
  <c r="O73" i="2"/>
  <c r="J74" i="2"/>
  <c r="K74" i="2"/>
  <c r="N74" i="2"/>
  <c r="O74" i="2"/>
  <c r="J75" i="2"/>
  <c r="K75" i="2"/>
  <c r="N75" i="2"/>
  <c r="O75" i="2"/>
  <c r="J76" i="2"/>
  <c r="K76" i="2"/>
  <c r="N76" i="2"/>
  <c r="O76" i="2"/>
  <c r="J77" i="2"/>
  <c r="K77" i="2"/>
  <c r="N77" i="2"/>
  <c r="O77" i="2"/>
  <c r="J78" i="2"/>
  <c r="K78" i="2"/>
  <c r="N78" i="2"/>
  <c r="O78" i="2"/>
  <c r="J79" i="2"/>
  <c r="K79" i="2"/>
  <c r="N79" i="2"/>
  <c r="O79" i="2"/>
  <c r="J80" i="2"/>
  <c r="K80" i="2"/>
  <c r="N80" i="2"/>
  <c r="N80" i="2" a="1"/>
  <c r="O80" i="2"/>
  <c r="O80" i="2" a="1"/>
  <c r="J81" i="2"/>
  <c r="K81" i="2"/>
  <c r="N81" i="2"/>
  <c r="O81" i="2"/>
  <c r="J82" i="2"/>
  <c r="K82" i="2"/>
  <c r="N82" i="2"/>
  <c r="O82" i="2"/>
  <c r="J83" i="2"/>
  <c r="K83" i="2"/>
  <c r="N83" i="2"/>
  <c r="O83" i="2"/>
  <c r="J84" i="2"/>
  <c r="K84" i="2"/>
  <c r="N84" i="2"/>
  <c r="O84" i="2"/>
  <c r="J85" i="2"/>
  <c r="K85" i="2"/>
  <c r="N85" i="2"/>
  <c r="O85" i="2"/>
  <c r="J86" i="2"/>
  <c r="K86" i="2"/>
  <c r="N86" i="2"/>
  <c r="O86" i="2"/>
  <c r="J87" i="2"/>
  <c r="K87" i="2"/>
  <c r="N87" i="2"/>
  <c r="O87" i="2"/>
  <c r="J88" i="2"/>
  <c r="K88" i="2"/>
  <c r="N88" i="2"/>
  <c r="O88" i="2"/>
  <c r="J89" i="2"/>
  <c r="K89" i="2"/>
  <c r="N89" i="2"/>
  <c r="O89" i="2"/>
  <c r="J90" i="2"/>
  <c r="K90" i="2"/>
  <c r="N90" i="2"/>
  <c r="O90" i="2"/>
  <c r="J91" i="2"/>
  <c r="K91" i="2"/>
  <c r="N91" i="2"/>
  <c r="O91" i="2"/>
  <c r="J92" i="2"/>
  <c r="K92" i="2"/>
  <c r="N92" i="2"/>
  <c r="O92" i="2"/>
  <c r="J93" i="2"/>
  <c r="K93" i="2"/>
  <c r="N93" i="2"/>
  <c r="O93" i="2"/>
  <c r="J94" i="2"/>
  <c r="K94" i="2"/>
  <c r="N94" i="2"/>
  <c r="O94" i="2"/>
  <c r="J95" i="2"/>
  <c r="K95" i="2"/>
  <c r="N95" i="2"/>
  <c r="O95" i="2"/>
  <c r="J96" i="2"/>
  <c r="K96" i="2"/>
  <c r="N96" i="2"/>
  <c r="O96" i="2"/>
  <c r="J97" i="2"/>
  <c r="K97" i="2"/>
  <c r="N97" i="2"/>
  <c r="O97" i="2"/>
  <c r="J98" i="2"/>
  <c r="K98" i="2"/>
  <c r="N98" i="2"/>
  <c r="O98" i="2"/>
  <c r="J99" i="2"/>
  <c r="K99" i="2"/>
  <c r="N99" i="2"/>
  <c r="O99" i="2"/>
  <c r="J100" i="2"/>
  <c r="K100" i="2"/>
  <c r="N100" i="2"/>
  <c r="O100" i="2"/>
  <c r="J101" i="2"/>
  <c r="K101" i="2"/>
  <c r="N101" i="2"/>
  <c r="O101" i="2"/>
  <c r="J102" i="2"/>
  <c r="K102" i="2"/>
  <c r="N102" i="2"/>
  <c r="O102" i="2"/>
  <c r="J103" i="2"/>
  <c r="K103" i="2"/>
  <c r="N103" i="2"/>
  <c r="O103" i="2"/>
  <c r="J104" i="2"/>
  <c r="K104" i="2"/>
  <c r="N104" i="2"/>
  <c r="O104" i="2"/>
  <c r="J105" i="2"/>
  <c r="K105" i="2"/>
  <c r="N105" i="2"/>
  <c r="O105" i="2"/>
  <c r="J106" i="2"/>
  <c r="K106" i="2"/>
  <c r="N106" i="2"/>
  <c r="O106" i="2"/>
  <c r="J107" i="2"/>
  <c r="K107" i="2"/>
  <c r="N107" i="2"/>
  <c r="O107" i="2"/>
  <c r="J108" i="2"/>
  <c r="K108" i="2"/>
  <c r="N108" i="2"/>
  <c r="O108" i="2"/>
  <c r="J109" i="2"/>
  <c r="K109" i="2"/>
  <c r="N109" i="2"/>
  <c r="O109" i="2"/>
  <c r="J110" i="2"/>
  <c r="K110" i="2"/>
  <c r="N110" i="2"/>
  <c r="O110" i="2"/>
  <c r="J111" i="2"/>
  <c r="K111" i="2"/>
  <c r="N111" i="2"/>
  <c r="O111" i="2"/>
  <c r="J112" i="2"/>
  <c r="K112" i="2"/>
  <c r="N112" i="2"/>
  <c r="O112" i="2"/>
  <c r="J113" i="2"/>
  <c r="K113" i="2"/>
  <c r="N113" i="2"/>
  <c r="O113" i="2"/>
  <c r="J114" i="2"/>
  <c r="K114" i="2"/>
  <c r="N114" i="2"/>
  <c r="O114" i="2"/>
  <c r="J115" i="2"/>
  <c r="K115" i="2"/>
  <c r="N115" i="2"/>
  <c r="O115" i="2"/>
  <c r="J116" i="2"/>
  <c r="K116" i="2"/>
  <c r="N116" i="2"/>
  <c r="O116" i="2"/>
  <c r="J117" i="2"/>
  <c r="K117" i="2"/>
  <c r="N117" i="2"/>
  <c r="O117" i="2"/>
  <c r="J118" i="2"/>
  <c r="K118" i="2"/>
  <c r="N118" i="2"/>
  <c r="O118" i="2"/>
  <c r="J119" i="2"/>
  <c r="K119" i="2"/>
  <c r="N119" i="2"/>
  <c r="O119" i="2"/>
  <c r="J120" i="2"/>
  <c r="K120" i="2"/>
  <c r="N120" i="2"/>
  <c r="O120" i="2"/>
  <c r="J121" i="2"/>
  <c r="K121" i="2"/>
  <c r="N121" i="2"/>
  <c r="O121" i="2"/>
  <c r="J122" i="2"/>
  <c r="K122" i="2"/>
  <c r="N122" i="2"/>
  <c r="O122" i="2"/>
  <c r="J123" i="2"/>
  <c r="K123" i="2"/>
  <c r="N123" i="2"/>
  <c r="O123" i="2"/>
  <c r="J124" i="2"/>
  <c r="K124" i="2"/>
  <c r="N124" i="2"/>
  <c r="O124" i="2"/>
  <c r="J125" i="2"/>
  <c r="K125" i="2"/>
  <c r="N125" i="2"/>
  <c r="O125" i="2"/>
  <c r="J126" i="2"/>
  <c r="K126" i="2"/>
  <c r="N126" i="2"/>
  <c r="O126" i="2"/>
  <c r="J127" i="2"/>
  <c r="K127" i="2"/>
  <c r="N127" i="2"/>
  <c r="O127" i="2"/>
  <c r="J128" i="2"/>
  <c r="K128" i="2"/>
  <c r="N128" i="2"/>
  <c r="O128" i="2"/>
  <c r="J129" i="2"/>
  <c r="K129" i="2"/>
  <c r="N129" i="2"/>
  <c r="O129" i="2"/>
  <c r="J130" i="2"/>
  <c r="K130" i="2"/>
  <c r="N130" i="2"/>
  <c r="O130" i="2"/>
  <c r="J131" i="2"/>
  <c r="K131" i="2"/>
  <c r="N131" i="2"/>
  <c r="O131" i="2"/>
  <c r="J132" i="2"/>
  <c r="K132" i="2"/>
  <c r="N132" i="2"/>
  <c r="O132" i="2"/>
  <c r="J133" i="2"/>
  <c r="K133" i="2"/>
  <c r="N133" i="2"/>
  <c r="O133" i="2"/>
  <c r="J134" i="2"/>
  <c r="K134" i="2"/>
  <c r="N134" i="2"/>
  <c r="O134" i="2"/>
  <c r="J135" i="2"/>
  <c r="K135" i="2"/>
  <c r="N135" i="2"/>
  <c r="O135" i="2"/>
  <c r="J136" i="2"/>
  <c r="K136" i="2"/>
  <c r="N136" i="2"/>
  <c r="O136" i="2"/>
  <c r="J137" i="2"/>
  <c r="K137" i="2"/>
  <c r="N137" i="2"/>
  <c r="O137" i="2"/>
  <c r="J138" i="2"/>
  <c r="K138" i="2"/>
  <c r="N138" i="2"/>
  <c r="O138" i="2"/>
  <c r="J139" i="2"/>
  <c r="K139" i="2"/>
  <c r="N139" i="2"/>
  <c r="O139" i="2"/>
  <c r="J140" i="2"/>
  <c r="K140" i="2"/>
  <c r="N140" i="2"/>
  <c r="O140" i="2"/>
  <c r="J141" i="2"/>
  <c r="K141" i="2"/>
  <c r="N141" i="2"/>
  <c r="O141" i="2"/>
  <c r="J142" i="2"/>
  <c r="K142" i="2"/>
  <c r="N142" i="2"/>
  <c r="O142" i="2"/>
  <c r="J143" i="2"/>
  <c r="K143" i="2"/>
  <c r="N143" i="2"/>
  <c r="O143" i="2"/>
  <c r="J144" i="2"/>
  <c r="K144" i="2"/>
  <c r="N144" i="2"/>
  <c r="O144" i="2"/>
  <c r="J145" i="2"/>
  <c r="K145" i="2"/>
  <c r="N145" i="2"/>
  <c r="O145" i="2"/>
  <c r="J146" i="2"/>
  <c r="K146" i="2"/>
  <c r="N146" i="2"/>
  <c r="O146" i="2"/>
  <c r="J147" i="2"/>
  <c r="K147" i="2"/>
  <c r="N147" i="2"/>
  <c r="O147" i="2"/>
  <c r="J148" i="2"/>
  <c r="K148" i="2"/>
  <c r="N148" i="2"/>
  <c r="O148" i="2"/>
  <c r="J149" i="2"/>
  <c r="K149" i="2"/>
  <c r="N149" i="2"/>
  <c r="O149" i="2"/>
  <c r="J150" i="2"/>
  <c r="K150" i="2"/>
  <c r="N150" i="2"/>
  <c r="O150" i="2"/>
  <c r="J151" i="2"/>
  <c r="K151" i="2"/>
  <c r="N151" i="2"/>
  <c r="O151" i="2"/>
  <c r="J152" i="2"/>
  <c r="K152" i="2"/>
  <c r="N152" i="2"/>
  <c r="O152" i="2"/>
  <c r="J153" i="2"/>
  <c r="K153" i="2"/>
  <c r="N153" i="2"/>
  <c r="O153" i="2"/>
  <c r="J154" i="2"/>
  <c r="K154" i="2"/>
  <c r="N154" i="2"/>
  <c r="O154" i="2"/>
  <c r="J155" i="2"/>
  <c r="K155" i="2"/>
  <c r="N155" i="2"/>
  <c r="O155" i="2"/>
  <c r="J156" i="2"/>
  <c r="K156" i="2"/>
  <c r="N156" i="2"/>
  <c r="O156" i="2"/>
  <c r="J157" i="2"/>
  <c r="K157" i="2"/>
  <c r="N157" i="2"/>
  <c r="O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J194" i="2"/>
  <c r="K194" i="2"/>
  <c r="J195" i="2"/>
  <c r="K195" i="2"/>
  <c r="J196" i="2"/>
  <c r="K196" i="2"/>
  <c r="J197" i="2"/>
  <c r="K197" i="2"/>
  <c r="J198" i="2"/>
  <c r="K198" i="2"/>
  <c r="J199" i="2"/>
  <c r="K199" i="2"/>
  <c r="J200" i="2"/>
  <c r="K200" i="2"/>
  <c r="J201" i="2"/>
  <c r="K201" i="2"/>
  <c r="J202" i="2"/>
  <c r="K202" i="2"/>
  <c r="J203" i="2"/>
  <c r="K203" i="2"/>
  <c r="J204" i="2"/>
  <c r="K204" i="2"/>
  <c r="J205" i="2"/>
  <c r="K205" i="2"/>
  <c r="J206" i="2"/>
  <c r="K206" i="2"/>
  <c r="J207" i="2"/>
  <c r="K207" i="2"/>
  <c r="J208" i="2"/>
  <c r="K208" i="2"/>
  <c r="J209" i="2"/>
  <c r="K209" i="2"/>
  <c r="J210" i="2"/>
  <c r="K210" i="2"/>
  <c r="J211" i="2"/>
  <c r="K211" i="2"/>
  <c r="J212" i="2"/>
  <c r="K212" i="2"/>
  <c r="J213" i="2"/>
  <c r="K213" i="2"/>
  <c r="J214" i="2"/>
  <c r="K214" i="2"/>
  <c r="J215" i="2"/>
  <c r="K215" i="2"/>
  <c r="J216" i="2"/>
  <c r="K216" i="2"/>
  <c r="J217" i="2"/>
  <c r="K217" i="2"/>
  <c r="J218" i="2"/>
  <c r="K218" i="2"/>
  <c r="J219" i="2"/>
  <c r="K219" i="2"/>
  <c r="J220" i="2"/>
  <c r="K220" i="2"/>
  <c r="J221" i="2"/>
  <c r="K221" i="2"/>
  <c r="J222" i="2"/>
  <c r="K222" i="2"/>
  <c r="J223" i="2"/>
  <c r="K223" i="2"/>
  <c r="J224" i="2"/>
  <c r="K224" i="2"/>
  <c r="J225" i="2"/>
  <c r="K225" i="2"/>
  <c r="J226" i="2"/>
  <c r="K226" i="2"/>
  <c r="J227" i="2"/>
  <c r="K227" i="2"/>
  <c r="J228" i="2"/>
  <c r="K228" i="2"/>
  <c r="J229" i="2"/>
  <c r="K229" i="2"/>
  <c r="J230" i="2"/>
  <c r="K230" i="2"/>
  <c r="J231" i="2"/>
  <c r="K231" i="2"/>
  <c r="J232" i="2"/>
  <c r="K232" i="2"/>
  <c r="J233" i="2"/>
  <c r="K233" i="2"/>
  <c r="J234" i="2"/>
  <c r="K234" i="2"/>
  <c r="J235" i="2"/>
  <c r="K235" i="2"/>
  <c r="J236" i="2"/>
  <c r="K236" i="2"/>
  <c r="J237" i="2"/>
  <c r="K237" i="2"/>
  <c r="J238" i="2"/>
  <c r="K238" i="2"/>
  <c r="J239" i="2"/>
  <c r="K239" i="2"/>
  <c r="J240" i="2"/>
  <c r="K240" i="2"/>
  <c r="J241" i="2"/>
  <c r="K241" i="2"/>
  <c r="J242" i="2"/>
  <c r="K242" i="2"/>
  <c r="J243" i="2"/>
  <c r="K243" i="2"/>
  <c r="J244" i="2"/>
  <c r="K244" i="2"/>
  <c r="J245" i="2"/>
  <c r="K245" i="2"/>
  <c r="J246" i="2"/>
  <c r="K246" i="2"/>
  <c r="J247" i="2"/>
  <c r="K247" i="2"/>
  <c r="J248" i="2"/>
  <c r="K248" i="2"/>
  <c r="J249" i="2"/>
  <c r="K249" i="2"/>
  <c r="J250" i="2"/>
  <c r="K250" i="2"/>
  <c r="J251" i="2"/>
  <c r="K251" i="2"/>
  <c r="J252" i="2"/>
  <c r="K252" i="2"/>
  <c r="J253" i="2"/>
  <c r="K253" i="2"/>
  <c r="J254" i="2"/>
  <c r="K254" i="2"/>
  <c r="J255" i="2"/>
  <c r="K255" i="2"/>
  <c r="J256" i="2"/>
  <c r="K256" i="2"/>
  <c r="J257" i="2"/>
  <c r="K257" i="2"/>
  <c r="J258" i="2"/>
  <c r="K258" i="2"/>
  <c r="J259" i="2"/>
  <c r="K259" i="2"/>
  <c r="J260" i="2"/>
  <c r="K260" i="2"/>
  <c r="J261" i="2"/>
  <c r="K261" i="2"/>
  <c r="J262" i="2"/>
  <c r="K262" i="2"/>
  <c r="J263" i="2"/>
  <c r="K263" i="2"/>
  <c r="J264" i="2"/>
  <c r="K264" i="2"/>
  <c r="J265" i="2"/>
  <c r="K265" i="2"/>
  <c r="J266" i="2"/>
  <c r="K266" i="2"/>
  <c r="J267" i="2"/>
  <c r="K267" i="2"/>
  <c r="J268" i="2"/>
  <c r="K268" i="2"/>
  <c r="J269" i="2"/>
  <c r="K269" i="2"/>
  <c r="J270" i="2"/>
  <c r="K270" i="2"/>
  <c r="J271" i="2"/>
  <c r="K271" i="2"/>
  <c r="J272" i="2"/>
  <c r="K272" i="2"/>
  <c r="J273" i="2"/>
  <c r="K273" i="2"/>
  <c r="J274" i="2"/>
  <c r="K274" i="2"/>
  <c r="J275" i="2"/>
  <c r="K275" i="2"/>
  <c r="J276" i="2"/>
  <c r="K276" i="2"/>
  <c r="J277" i="2"/>
  <c r="K277" i="2"/>
  <c r="J278" i="2"/>
  <c r="K278" i="2"/>
  <c r="J279" i="2"/>
  <c r="K279" i="2"/>
  <c r="J280" i="2"/>
  <c r="K280" i="2"/>
  <c r="J281" i="2"/>
  <c r="K281" i="2"/>
  <c r="J282" i="2"/>
  <c r="K282" i="2"/>
  <c r="J283" i="2"/>
  <c r="K283" i="2"/>
  <c r="J284" i="2"/>
  <c r="K284" i="2"/>
  <c r="J285" i="2"/>
  <c r="K285" i="2"/>
  <c r="J286" i="2"/>
  <c r="K286" i="2"/>
  <c r="J287" i="2"/>
  <c r="K287" i="2"/>
  <c r="J288" i="2"/>
  <c r="K288" i="2"/>
  <c r="J289" i="2"/>
  <c r="K289" i="2"/>
  <c r="J290" i="2"/>
  <c r="K290" i="2"/>
  <c r="J291" i="2"/>
  <c r="K291" i="2"/>
  <c r="J292" i="2"/>
  <c r="K292" i="2"/>
  <c r="J293" i="2"/>
  <c r="K293" i="2"/>
  <c r="J294" i="2"/>
  <c r="K294" i="2"/>
  <c r="J295" i="2"/>
  <c r="K295" i="2"/>
  <c r="J296" i="2"/>
  <c r="K296" i="2"/>
  <c r="J297" i="2"/>
  <c r="K297" i="2"/>
  <c r="J298" i="2"/>
  <c r="K298" i="2"/>
  <c r="J299" i="2"/>
  <c r="K299" i="2"/>
  <c r="J300" i="2"/>
  <c r="K300" i="2"/>
  <c r="J301" i="2"/>
  <c r="K301" i="2"/>
  <c r="J302" i="2"/>
  <c r="K302" i="2"/>
  <c r="J303" i="2"/>
  <c r="K303" i="2"/>
  <c r="J304" i="2"/>
  <c r="K304" i="2"/>
  <c r="J305" i="2"/>
  <c r="K305" i="2"/>
  <c r="J306" i="2"/>
  <c r="K306" i="2"/>
  <c r="J307" i="2"/>
  <c r="K307" i="2"/>
  <c r="J308" i="2"/>
  <c r="K308" i="2"/>
  <c r="J309" i="2"/>
  <c r="K309" i="2"/>
  <c r="J310" i="2"/>
  <c r="K310" i="2"/>
  <c r="J311" i="2"/>
  <c r="K311" i="2"/>
  <c r="J312" i="2"/>
  <c r="K312" i="2"/>
  <c r="J313" i="2"/>
  <c r="K313" i="2"/>
  <c r="D2" i="6"/>
  <c r="E2" i="6"/>
  <c r="F2" i="6"/>
  <c r="G2" i="6"/>
  <c r="K2" i="6"/>
  <c r="L2" i="6"/>
  <c r="M2" i="6"/>
  <c r="N2" i="6"/>
  <c r="D3" i="6"/>
  <c r="E3" i="6"/>
  <c r="F3" i="6"/>
  <c r="G3" i="6"/>
  <c r="K3" i="6"/>
  <c r="L3" i="6"/>
  <c r="M3" i="6"/>
  <c r="N3" i="6"/>
  <c r="D4" i="6"/>
  <c r="E4" i="6"/>
  <c r="F4" i="6"/>
  <c r="G4" i="6"/>
  <c r="K4" i="6"/>
  <c r="L4" i="6"/>
  <c r="M4" i="6"/>
  <c r="N4" i="6"/>
  <c r="D5" i="6"/>
  <c r="E5" i="6"/>
  <c r="F5" i="6"/>
  <c r="G5" i="6"/>
  <c r="K5" i="6"/>
  <c r="L5" i="6"/>
  <c r="M5" i="6"/>
  <c r="N5" i="6"/>
  <c r="D6" i="6"/>
  <c r="E6" i="6"/>
  <c r="F6" i="6"/>
  <c r="G6" i="6"/>
  <c r="K6" i="6"/>
  <c r="L6" i="6"/>
  <c r="M6" i="6"/>
  <c r="N6" i="6"/>
  <c r="D7" i="6"/>
  <c r="E7" i="6"/>
  <c r="F7" i="6"/>
  <c r="G7" i="6"/>
  <c r="K7" i="6"/>
  <c r="L7" i="6"/>
  <c r="M7" i="6"/>
  <c r="N7" i="6"/>
  <c r="D8" i="6"/>
  <c r="E8" i="6"/>
  <c r="F8" i="6"/>
  <c r="G8" i="6"/>
  <c r="K8" i="6"/>
  <c r="L8" i="6"/>
  <c r="M8" i="6"/>
  <c r="N8" i="6"/>
  <c r="D9" i="6"/>
  <c r="E9" i="6"/>
  <c r="F9" i="6"/>
  <c r="G9" i="6"/>
  <c r="D10" i="6"/>
  <c r="E10" i="6"/>
  <c r="F10" i="6"/>
  <c r="G10" i="6"/>
  <c r="D11" i="6"/>
  <c r="E11" i="6"/>
  <c r="F11" i="6"/>
  <c r="G11" i="6"/>
  <c r="D12" i="6"/>
  <c r="E12" i="6"/>
  <c r="F12" i="6"/>
  <c r="G12" i="6"/>
  <c r="D13" i="6"/>
  <c r="E13" i="6"/>
  <c r="F13" i="6"/>
  <c r="G13" i="6"/>
  <c r="K13" i="6"/>
  <c r="L13" i="6"/>
  <c r="M13" i="6"/>
  <c r="N13" i="6"/>
  <c r="D14" i="6"/>
  <c r="E14" i="6"/>
  <c r="F14" i="6"/>
  <c r="G14" i="6"/>
  <c r="K14" i="6"/>
  <c r="L14" i="6"/>
  <c r="M14" i="6"/>
  <c r="N14" i="6"/>
  <c r="D15" i="6"/>
  <c r="E15" i="6"/>
  <c r="F15" i="6"/>
  <c r="G15" i="6"/>
  <c r="K15" i="6"/>
  <c r="L15" i="6"/>
  <c r="M15" i="6"/>
  <c r="N15" i="6"/>
  <c r="D16" i="6"/>
  <c r="E16" i="6"/>
  <c r="F16" i="6"/>
  <c r="G16" i="6"/>
  <c r="K16" i="6"/>
  <c r="L16" i="6"/>
  <c r="M16" i="6"/>
  <c r="N16" i="6"/>
  <c r="D17" i="6"/>
  <c r="E17" i="6"/>
  <c r="F17" i="6"/>
  <c r="G17" i="6"/>
  <c r="K17" i="6"/>
  <c r="L17" i="6"/>
  <c r="M17" i="6"/>
  <c r="N17" i="6"/>
  <c r="D18" i="6"/>
  <c r="E18" i="6"/>
  <c r="F18" i="6"/>
  <c r="G18" i="6"/>
  <c r="K18" i="6"/>
  <c r="L18" i="6"/>
  <c r="M18" i="6"/>
  <c r="N18" i="6"/>
  <c r="D19" i="6"/>
  <c r="E19" i="6"/>
  <c r="F19" i="6"/>
  <c r="G19" i="6"/>
  <c r="K19" i="6"/>
  <c r="L19" i="6"/>
  <c r="M19" i="6"/>
  <c r="N19" i="6"/>
  <c r="D20" i="6"/>
  <c r="E20" i="6"/>
  <c r="F20" i="6"/>
  <c r="G20" i="6"/>
  <c r="D21" i="6"/>
  <c r="E21" i="6"/>
  <c r="F21" i="6"/>
  <c r="G21" i="6"/>
  <c r="D22" i="6"/>
  <c r="E22" i="6"/>
  <c r="F22" i="6"/>
  <c r="G22" i="6"/>
  <c r="D23" i="6"/>
  <c r="E23" i="6"/>
  <c r="F23" i="6"/>
  <c r="G23" i="6"/>
  <c r="D24" i="6"/>
  <c r="E24" i="6"/>
  <c r="F24" i="6"/>
  <c r="G24" i="6"/>
  <c r="D25" i="6"/>
  <c r="E25" i="6"/>
  <c r="F25" i="6"/>
  <c r="G25" i="6"/>
  <c r="D26" i="6"/>
  <c r="E26" i="6"/>
  <c r="F26" i="6"/>
  <c r="G26" i="6"/>
  <c r="D27" i="6"/>
  <c r="E27" i="6"/>
  <c r="F27" i="6"/>
  <c r="G27" i="6"/>
  <c r="D28" i="6"/>
  <c r="E28" i="6"/>
  <c r="F28" i="6"/>
  <c r="G28" i="6"/>
  <c r="D29" i="6"/>
  <c r="E29" i="6"/>
  <c r="F29" i="6"/>
  <c r="G29" i="6"/>
  <c r="D30" i="6"/>
  <c r="E30" i="6"/>
  <c r="F30" i="6"/>
  <c r="G30" i="6"/>
  <c r="D31" i="6"/>
  <c r="E31" i="6"/>
  <c r="F31" i="6"/>
  <c r="G31" i="6"/>
  <c r="D32" i="6"/>
  <c r="E32" i="6"/>
  <c r="F32" i="6"/>
  <c r="G32" i="6"/>
  <c r="D33" i="6"/>
  <c r="E33" i="6"/>
  <c r="F33" i="6"/>
  <c r="G33" i="6"/>
  <c r="D34" i="6"/>
  <c r="E34" i="6"/>
  <c r="F34" i="6"/>
  <c r="G34" i="6"/>
  <c r="D35" i="6"/>
  <c r="E35" i="6"/>
  <c r="F35" i="6"/>
  <c r="G35" i="6"/>
  <c r="D36" i="6"/>
  <c r="E36" i="6"/>
  <c r="F36" i="6"/>
  <c r="G36" i="6"/>
  <c r="D37" i="6"/>
  <c r="E37" i="6"/>
  <c r="F37" i="6"/>
  <c r="G37" i="6"/>
  <c r="D38" i="6"/>
  <c r="E38" i="6"/>
  <c r="F38" i="6"/>
  <c r="G38" i="6"/>
  <c r="D39" i="6"/>
  <c r="E39" i="6"/>
  <c r="F39" i="6"/>
  <c r="G39" i="6"/>
  <c r="D40" i="6"/>
  <c r="E40" i="6"/>
  <c r="F40" i="6"/>
  <c r="G40" i="6"/>
  <c r="D41" i="6"/>
  <c r="E41" i="6"/>
  <c r="F41" i="6"/>
  <c r="G41" i="6"/>
  <c r="D42" i="6"/>
  <c r="E42" i="6"/>
  <c r="F42" i="6"/>
  <c r="G42" i="6"/>
  <c r="D43" i="6"/>
  <c r="E43" i="6"/>
  <c r="F43" i="6"/>
  <c r="G43" i="6"/>
  <c r="D44" i="6"/>
  <c r="E44" i="6"/>
  <c r="F44" i="6"/>
  <c r="G44" i="6"/>
  <c r="D45" i="6"/>
  <c r="E45" i="6"/>
  <c r="F45" i="6"/>
  <c r="G45" i="6"/>
  <c r="D46" i="6"/>
  <c r="E46" i="6"/>
  <c r="F46" i="6"/>
  <c r="G46" i="6"/>
  <c r="D47" i="6"/>
  <c r="E47" i="6"/>
  <c r="F47" i="6"/>
  <c r="G47" i="6"/>
  <c r="D48" i="6"/>
  <c r="E48" i="6"/>
  <c r="F48" i="6"/>
  <c r="G48" i="6"/>
  <c r="D49" i="6"/>
  <c r="E49" i="6"/>
  <c r="F49" i="6"/>
  <c r="G49" i="6"/>
  <c r="D50" i="6"/>
  <c r="E50" i="6"/>
  <c r="F50" i="6"/>
  <c r="G50" i="6"/>
  <c r="D51" i="6"/>
  <c r="E51" i="6"/>
  <c r="F51" i="6"/>
  <c r="G51" i="6"/>
  <c r="D52" i="6"/>
  <c r="E52" i="6"/>
  <c r="F52" i="6"/>
  <c r="G52" i="6"/>
  <c r="D53" i="6"/>
  <c r="E53" i="6"/>
  <c r="F53" i="6"/>
  <c r="G53" i="6"/>
  <c r="D54" i="6"/>
  <c r="E54" i="6"/>
  <c r="F54" i="6"/>
  <c r="G54" i="6"/>
  <c r="D55" i="6"/>
  <c r="E55" i="6"/>
  <c r="F55" i="6"/>
  <c r="G55" i="6"/>
  <c r="D56" i="6"/>
  <c r="E56" i="6"/>
  <c r="F56" i="6"/>
  <c r="G56" i="6"/>
  <c r="D57" i="6"/>
  <c r="E57" i="6"/>
  <c r="F57" i="6"/>
  <c r="G57" i="6"/>
  <c r="D58" i="6"/>
  <c r="E58" i="6"/>
  <c r="F58" i="6"/>
  <c r="G58" i="6"/>
  <c r="D59" i="6"/>
  <c r="E59" i="6"/>
  <c r="F59" i="6"/>
  <c r="G59" i="6"/>
  <c r="D60" i="6"/>
  <c r="E60" i="6"/>
  <c r="F60" i="6"/>
  <c r="G60" i="6"/>
  <c r="D61" i="6"/>
  <c r="E61" i="6"/>
  <c r="F61" i="6"/>
  <c r="G61" i="6"/>
  <c r="D62" i="6"/>
  <c r="E62" i="6"/>
  <c r="F62" i="6"/>
  <c r="G62" i="6"/>
  <c r="D63" i="6"/>
  <c r="E63" i="6"/>
  <c r="F63" i="6"/>
  <c r="G63" i="6"/>
  <c r="D64" i="6"/>
  <c r="E64" i="6"/>
  <c r="F64" i="6"/>
  <c r="G64" i="6"/>
  <c r="D65" i="6"/>
  <c r="E65" i="6"/>
  <c r="F65" i="6"/>
  <c r="G65" i="6"/>
  <c r="D66" i="6"/>
  <c r="E66" i="6"/>
  <c r="F66" i="6"/>
  <c r="G66" i="6"/>
  <c r="D67" i="6"/>
  <c r="E67" i="6"/>
  <c r="F67" i="6"/>
  <c r="G67" i="6"/>
  <c r="D68" i="6"/>
  <c r="E68" i="6"/>
  <c r="F68" i="6"/>
  <c r="G68" i="6"/>
  <c r="D69" i="6"/>
  <c r="E69" i="6"/>
  <c r="F69" i="6"/>
  <c r="G69" i="6"/>
  <c r="D70" i="6"/>
  <c r="E70" i="6"/>
  <c r="F70" i="6"/>
  <c r="G70" i="6"/>
  <c r="D71" i="6"/>
  <c r="E71" i="6"/>
  <c r="F71" i="6"/>
  <c r="G71" i="6"/>
  <c r="D72" i="6"/>
  <c r="E72" i="6"/>
  <c r="F72" i="6"/>
  <c r="G72" i="6"/>
  <c r="D73" i="6"/>
  <c r="E73" i="6"/>
  <c r="F73" i="6"/>
  <c r="G73" i="6"/>
  <c r="D74" i="6"/>
  <c r="E74" i="6"/>
  <c r="F74" i="6"/>
  <c r="G74" i="6"/>
  <c r="D75" i="6"/>
  <c r="E75" i="6"/>
  <c r="F75" i="6"/>
  <c r="G75" i="6"/>
  <c r="D76" i="6"/>
  <c r="E76" i="6"/>
  <c r="F76" i="6"/>
  <c r="G76" i="6"/>
  <c r="D77" i="6"/>
  <c r="E77" i="6"/>
  <c r="F77" i="6"/>
  <c r="G77" i="6"/>
  <c r="D78" i="6"/>
  <c r="E78" i="6"/>
  <c r="F78" i="6"/>
  <c r="G78" i="6"/>
  <c r="D79" i="6"/>
  <c r="E79" i="6"/>
  <c r="F79" i="6"/>
  <c r="G79" i="6"/>
  <c r="D80" i="6"/>
  <c r="E80" i="6"/>
  <c r="F80" i="6"/>
  <c r="G80" i="6"/>
  <c r="D81" i="6"/>
  <c r="E81" i="6"/>
  <c r="F81" i="6"/>
  <c r="G81" i="6"/>
  <c r="D82" i="6"/>
  <c r="E82" i="6"/>
  <c r="F82" i="6"/>
  <c r="G82" i="6"/>
  <c r="D83" i="6"/>
  <c r="E83" i="6"/>
  <c r="F83" i="6"/>
  <c r="G83" i="6"/>
  <c r="D84" i="6"/>
  <c r="E84" i="6"/>
  <c r="F84" i="6"/>
  <c r="G84" i="6"/>
  <c r="D85" i="6"/>
  <c r="E85" i="6"/>
  <c r="F85" i="6"/>
  <c r="G85" i="6"/>
  <c r="D86" i="6"/>
  <c r="E86" i="6"/>
  <c r="F86" i="6"/>
  <c r="G86" i="6"/>
  <c r="D87" i="6"/>
  <c r="E87" i="6"/>
  <c r="F87" i="6"/>
  <c r="G87" i="6"/>
  <c r="D88" i="6"/>
  <c r="E88" i="6"/>
  <c r="F88" i="6"/>
  <c r="G88" i="6"/>
  <c r="D89" i="6"/>
  <c r="E89" i="6"/>
  <c r="F89" i="6"/>
  <c r="G89" i="6"/>
  <c r="D90" i="6"/>
  <c r="E90" i="6"/>
  <c r="F90" i="6"/>
  <c r="G90" i="6"/>
  <c r="D91" i="6"/>
  <c r="E91" i="6"/>
  <c r="F91" i="6"/>
  <c r="G91" i="6"/>
  <c r="D92" i="6"/>
  <c r="E92" i="6"/>
  <c r="F92" i="6"/>
  <c r="G92" i="6"/>
  <c r="D93" i="6"/>
  <c r="E93" i="6"/>
  <c r="F93" i="6"/>
  <c r="G93" i="6"/>
  <c r="D94" i="6"/>
  <c r="E94" i="6"/>
  <c r="F94" i="6"/>
  <c r="G9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<sst xmlns="http://schemas.openxmlformats.org/spreadsheetml/2006/main" count="1955" uniqueCount="338">
  <si>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</si>
  <si>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</si>
  <si>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</si>
  <si>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</si>
  <si>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</si>
  <si>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</si>
  <si>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</si>
  <si>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</si>
  <si>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Winner</t>
  </si>
  <si>
    <t>16-Dec-2023 09:25 EST</t>
  </si>
  <si>
    <t>Qualifier #1</t>
  </si>
  <si>
    <t>1895A</t>
  </si>
  <si>
    <t>154A</t>
  </si>
  <si>
    <t>2068A</t>
  </si>
  <si>
    <t>6603T</t>
  </si>
  <si>
    <t>Blue</t>
  </si>
  <si>
    <t>16-Dec-2023 09:32 EST</t>
  </si>
  <si>
    <t>Qualifier #2</t>
  </si>
  <si>
    <t>1575J</t>
  </si>
  <si>
    <t>4303D</t>
  </si>
  <si>
    <t>2068G</t>
  </si>
  <si>
    <t>4303A</t>
  </si>
  <si>
    <t>16-Dec-2023 09:35 EST</t>
  </si>
  <si>
    <t>Qualifier #3</t>
  </si>
  <si>
    <t>20164V</t>
  </si>
  <si>
    <t>1575K</t>
  </si>
  <si>
    <t>20164Z</t>
  </si>
  <si>
    <t>4303B</t>
  </si>
  <si>
    <t>Red</t>
  </si>
  <si>
    <t>16-Dec-2023 09:42 EST</t>
  </si>
  <si>
    <t>Qualifier #4</t>
  </si>
  <si>
    <t>4303X</t>
  </si>
  <si>
    <t>13150C</t>
  </si>
  <si>
    <t>20164X</t>
  </si>
  <si>
    <t>20164W</t>
  </si>
  <si>
    <t>16-Dec-2023 09:47 EST</t>
  </si>
  <si>
    <t>Qualifier #5</t>
  </si>
  <si>
    <t>154D</t>
  </si>
  <si>
    <t>6479B</t>
  </si>
  <si>
    <t>4343C</t>
  </si>
  <si>
    <t>1575W</t>
  </si>
  <si>
    <t>16-Dec-2023 09:51 EST</t>
  </si>
  <si>
    <t>Qualifier #6</t>
  </si>
  <si>
    <t>4061A</t>
  </si>
  <si>
    <t>1575A</t>
  </si>
  <si>
    <t>4303J</t>
  </si>
  <si>
    <t>4061B</t>
  </si>
  <si>
    <t>16-Dec-2023 09:56 EST</t>
  </si>
  <si>
    <t>Qualifier #7</t>
  </si>
  <si>
    <t>20164U</t>
  </si>
  <si>
    <t>154C</t>
  </si>
  <si>
    <t>4343B</t>
  </si>
  <si>
    <t>1575Y</t>
  </si>
  <si>
    <t>16-Dec-2023 10:02 EST</t>
  </si>
  <si>
    <t>Qualifier #8</t>
  </si>
  <si>
    <t>13150A</t>
  </si>
  <si>
    <t>4303F</t>
  </si>
  <si>
    <t>4303Z</t>
  </si>
  <si>
    <t>6603C</t>
  </si>
  <si>
    <t>16-Dec-2023 10:05 EST</t>
  </si>
  <si>
    <t>Qualifier #9</t>
  </si>
  <si>
    <t>20164T</t>
  </si>
  <si>
    <t>1575M</t>
  </si>
  <si>
    <t>154G</t>
  </si>
  <si>
    <t>1575T</t>
  </si>
  <si>
    <t>16-Dec-2023 10:12 EST</t>
  </si>
  <si>
    <t>Qualifier #10</t>
  </si>
  <si>
    <t>2068F</t>
  </si>
  <si>
    <t>20164J</t>
  </si>
  <si>
    <t>4061E</t>
  </si>
  <si>
    <t>6479A</t>
  </si>
  <si>
    <t>16-Dec-2023 10:17 EST</t>
  </si>
  <si>
    <t>Qualifier #11</t>
  </si>
  <si>
    <t>2068B</t>
  </si>
  <si>
    <t>13150B</t>
  </si>
  <si>
    <t>1575X</t>
  </si>
  <si>
    <t>6603A</t>
  </si>
  <si>
    <t>16-Dec-2023 10:26 EST</t>
  </si>
  <si>
    <t>Qualifier #12</t>
  </si>
  <si>
    <t>2068C</t>
  </si>
  <si>
    <t>60023A</t>
  </si>
  <si>
    <t>4303C</t>
  </si>
  <si>
    <t>1575H</t>
  </si>
  <si>
    <t>16-Dec-2023 10:29 EST</t>
  </si>
  <si>
    <t>Qualifier #13</t>
  </si>
  <si>
    <t>2068E</t>
  </si>
  <si>
    <t>2068D</t>
  </si>
  <si>
    <t>6603B</t>
  </si>
  <si>
    <t>20164M</t>
  </si>
  <si>
    <t>16-Dec-2023 10:33 EST</t>
  </si>
  <si>
    <t>Qualifier #14</t>
  </si>
  <si>
    <t>16-Dec-2023 10:41 EST</t>
  </si>
  <si>
    <t>Qualifier #15</t>
  </si>
  <si>
    <t>16-Dec-2023 10:44 EST</t>
  </si>
  <si>
    <t>Qualifier #16</t>
  </si>
  <si>
    <t>16-Dec-2023 10:49 EST</t>
  </si>
  <si>
    <t>Qualifier #17</t>
  </si>
  <si>
    <t>16-Dec-2023 10:55 EST</t>
  </si>
  <si>
    <t>Qualifier #18</t>
  </si>
  <si>
    <t>16-Dec-2023 10:58 EST</t>
  </si>
  <si>
    <t>Qualifier #19</t>
  </si>
  <si>
    <t>16-Dec-2023 11:02 EST</t>
  </si>
  <si>
    <t>Qualifier #20</t>
  </si>
  <si>
    <t>16-Dec-2023 11:06 EST</t>
  </si>
  <si>
    <t>Qualifier #21</t>
  </si>
  <si>
    <t>16-Dec-2023 11:10 EST</t>
  </si>
  <si>
    <t>Qualifier #22</t>
  </si>
  <si>
    <t>16-Dec-2023 11:13 EST</t>
  </si>
  <si>
    <t>Qualifier #23</t>
  </si>
  <si>
    <t>16-Dec-2023 11:17 EST</t>
  </si>
  <si>
    <t>Qualifier #24</t>
  </si>
  <si>
    <t>16-Dec-2023 11:23 EST</t>
  </si>
  <si>
    <t>Qualifier #25</t>
  </si>
  <si>
    <t>16-Dec-2023 11:29 EST</t>
  </si>
  <si>
    <t>Qualifier #26</t>
  </si>
  <si>
    <t>16-Dec-2023 11:33 EST</t>
  </si>
  <si>
    <t>Qualifier #27</t>
  </si>
  <si>
    <t>16-Dec-2023 11:36 EST</t>
  </si>
  <si>
    <t>Qualifier #28</t>
  </si>
  <si>
    <t>16-Dec-2023 11:38 EST</t>
  </si>
  <si>
    <t>Qualifier #29</t>
  </si>
  <si>
    <t>16-Dec-2023 11:42 EST</t>
  </si>
  <si>
    <t>Qualifier #30</t>
  </si>
  <si>
    <t>16-Dec-2023 11:47 EST</t>
  </si>
  <si>
    <t>Qualifier #31</t>
  </si>
  <si>
    <t>16-Dec-2023 11:49 EST</t>
  </si>
  <si>
    <t>Qualifier #32</t>
  </si>
  <si>
    <t>16-Dec-2023 11:53 EST</t>
  </si>
  <si>
    <t>Qualifier #33</t>
  </si>
  <si>
    <t>16-Dec-2023 11:56 EST</t>
  </si>
  <si>
    <t>Qualifier #34</t>
  </si>
  <si>
    <t>16-Dec-2023 12:00 EST</t>
  </si>
  <si>
    <t>Qualifier #35</t>
  </si>
  <si>
    <t>16-Dec-2023 12:02 EST</t>
  </si>
  <si>
    <t>Qualifier #36</t>
  </si>
  <si>
    <t>16-Dec-2023 12:07 EST</t>
  </si>
  <si>
    <t>Qualifier #37</t>
  </si>
  <si>
    <t>16-Dec-2023 12:10 EST</t>
  </si>
  <si>
    <t>Qualifier #38</t>
  </si>
  <si>
    <t>16-Dec-2023 13:09 EST</t>
  </si>
  <si>
    <t>Qualifier #39</t>
  </si>
  <si>
    <t>16-Dec-2023 13:13 EST</t>
  </si>
  <si>
    <t>Qualifier #40</t>
  </si>
  <si>
    <t>None</t>
  </si>
  <si>
    <t>16-Dec-2023 13:16 EST</t>
  </si>
  <si>
    <t>Qualifier #41</t>
  </si>
  <si>
    <t>16-Dec-2023 13:21 EST</t>
  </si>
  <si>
    <t>Qualifier #42</t>
  </si>
  <si>
    <t>16-Dec-2023 13:25 EST</t>
  </si>
  <si>
    <t>Qualifier #43</t>
  </si>
  <si>
    <t>16-Dec-2023 13:31 EST</t>
  </si>
  <si>
    <t>Qualifier #44</t>
  </si>
  <si>
    <t>16-Dec-2023 13:34 EST</t>
  </si>
  <si>
    <t>Qualifier #45</t>
  </si>
  <si>
    <t>16-Dec-2023 13:37 EST</t>
  </si>
  <si>
    <t>Qualifier #46</t>
  </si>
  <si>
    <t>16-Dec-2023 13:41 EST</t>
  </si>
  <si>
    <t>Qualifier #47</t>
  </si>
  <si>
    <t>16-Dec-2023 13:45 EST</t>
  </si>
  <si>
    <t>Qualifier #48</t>
  </si>
  <si>
    <t>16-Dec-2023 13:49 EST</t>
  </si>
  <si>
    <t>Qualifier #49</t>
  </si>
  <si>
    <t>16-Dec-2023 14:02 EST</t>
  </si>
  <si>
    <t>Qualifier #50</t>
  </si>
  <si>
    <t>16-Dec-2023 14:05 EST</t>
  </si>
  <si>
    <t>Qualifier #51</t>
  </si>
  <si>
    <t>16-Dec-2023 14:09 EST</t>
  </si>
  <si>
    <t>Qualifier #52</t>
  </si>
  <si>
    <t>16-Dec-2023 14:11 EST</t>
  </si>
  <si>
    <t>Qualifier #53</t>
  </si>
  <si>
    <t>16-Dec-2023 14:16 EST</t>
  </si>
  <si>
    <t>Qualifier #54</t>
  </si>
  <si>
    <t>16-Dec-2023 14:19 EST</t>
  </si>
  <si>
    <t>Qualifier #55</t>
  </si>
  <si>
    <t>16-Dec-2023 14:21 EST</t>
  </si>
  <si>
    <t>Qualifier #56</t>
  </si>
  <si>
    <t>16-Dec-2023 14:26 EST</t>
  </si>
  <si>
    <t>Qualifier #57</t>
  </si>
  <si>
    <t>16-Dec-2023 14:29 EST</t>
  </si>
  <si>
    <t>Qualifier #58</t>
  </si>
  <si>
    <t>16-Dec-2023 14:32 EST</t>
  </si>
  <si>
    <t>Qualifier #59</t>
  </si>
  <si>
    <t>16-Dec-2023 14:35 EST</t>
  </si>
  <si>
    <t>Qualifier #60</t>
  </si>
  <si>
    <t>16-Dec-2023 14:38 EST</t>
  </si>
  <si>
    <t>Qualifier #61</t>
  </si>
  <si>
    <t>16-Dec-2023 14:41 EST</t>
  </si>
  <si>
    <t>Qualifier #62</t>
  </si>
  <si>
    <t>16-Dec-2023 14:45 EST</t>
  </si>
  <si>
    <t>Qualifier #63</t>
  </si>
  <si>
    <t>16-Dec-2023 14:48 EST</t>
  </si>
  <si>
    <t>Qualifier #64</t>
  </si>
  <si>
    <t>16-Dec-2023 14:54 EST</t>
  </si>
  <si>
    <t>Qualifier #65</t>
  </si>
  <si>
    <t>16-Dec-2023 14:57 EST</t>
  </si>
  <si>
    <t>Qualifier #66</t>
  </si>
  <si>
    <t>16-Dec-2023 15:00 EST</t>
  </si>
  <si>
    <t>Qualifier #67</t>
  </si>
  <si>
    <t>16-Dec-2023 15:03 EST</t>
  </si>
  <si>
    <t>Qualifier #68</t>
  </si>
  <si>
    <t>16-Dec-2023 15:07 EST</t>
  </si>
  <si>
    <t>Qualifier #69</t>
  </si>
  <si>
    <t>16-Dec-2023 15:11 EST</t>
  </si>
  <si>
    <t>Qualifier #70</t>
  </si>
  <si>
    <t>16-Dec-2023 15:53 EST</t>
  </si>
  <si>
    <t>Qualifier #71</t>
  </si>
  <si>
    <t>16-Dec-2023 15:21 EST</t>
  </si>
  <si>
    <t>Qualifier #72</t>
  </si>
  <si>
    <t>16-Dec-2023 15:28 EST</t>
  </si>
  <si>
    <t>Qualifier #73</t>
  </si>
  <si>
    <t>16-Dec-2023 15:30 EST</t>
  </si>
  <si>
    <t>Qualifier #74</t>
  </si>
  <si>
    <t>16-Dec-2023 15:34 EST</t>
  </si>
  <si>
    <t>Qualifier #75</t>
  </si>
  <si>
    <t>16-Dec-2023 15:37 EST</t>
  </si>
  <si>
    <t>Qualifier #76</t>
  </si>
  <si>
    <t>16-Dec-2023 15:43 EST</t>
  </si>
  <si>
    <t>Qualifier #77</t>
  </si>
  <si>
    <t>16-Dec-2023 15:47 EST</t>
  </si>
  <si>
    <t>Qualifier #78</t>
  </si>
  <si>
    <t>16-Dec-2023 17:26 EST</t>
  </si>
  <si>
    <t>QF #1-1</t>
  </si>
  <si>
    <t>16-Dec-2023 17:30 EST</t>
  </si>
  <si>
    <t>QF #2-1</t>
  </si>
  <si>
    <t>16-Dec-2023 17:34 EST</t>
  </si>
  <si>
    <t>QF #3-1</t>
  </si>
  <si>
    <t>16-Dec-2023 17:39 EST</t>
  </si>
  <si>
    <t>QF #4-1</t>
  </si>
  <si>
    <t>16-Dec-2023 17:51 EST</t>
  </si>
  <si>
    <t>SF #1-1</t>
  </si>
  <si>
    <t>16-Dec-2023 17:56 EST</t>
  </si>
  <si>
    <t>SF #2-1</t>
  </si>
  <si>
    <t>16-Dec-2023 18:09 EST</t>
  </si>
  <si>
    <t>Final #1-1</t>
  </si>
  <si>
    <t>16-Dec-2023 16:40 EST</t>
  </si>
  <si>
    <t>R16 #1-1</t>
  </si>
  <si>
    <t>16-Dec-2023 16:44 EST</t>
  </si>
  <si>
    <t>R16 #2-1</t>
  </si>
  <si>
    <t>16-Dec-2023 16:53 EST</t>
  </si>
  <si>
    <t>R16 #3-1</t>
  </si>
  <si>
    <t>16-Dec-2023 16:56 EST</t>
  </si>
  <si>
    <t>R16 #4-1</t>
  </si>
  <si>
    <t>16-Dec-2023 17:01 EST</t>
  </si>
  <si>
    <t>R16 #5-1</t>
  </si>
  <si>
    <t>16-Dec-2023 17:04 EST</t>
  </si>
  <si>
    <t>R16 #6-1</t>
  </si>
  <si>
    <t>16-Dec-2023 17:10 EST</t>
  </si>
  <si>
    <t>R16 #7-1</t>
  </si>
  <si>
    <t>16-Dec-2023 17:14 EST</t>
  </si>
  <si>
    <t>R16 #8-1</t>
  </si>
  <si>
    <t>red 1</t>
  </si>
  <si>
    <t>red 2</t>
  </si>
  <si>
    <t>blue 1</t>
  </si>
  <si>
    <t>blue 2</t>
  </si>
  <si>
    <t>red score</t>
  </si>
  <si>
    <t>blue score</t>
  </si>
  <si>
    <t>team</t>
  </si>
  <si>
    <t>score</t>
  </si>
  <si>
    <t>team 1</t>
  </si>
  <si>
    <t>team 2</t>
  </si>
  <si>
    <t>score 2</t>
  </si>
  <si>
    <t>Total Points</t>
  </si>
  <si>
    <t>ratio (red/blue)</t>
  </si>
  <si>
    <t>ratio (red/total)</t>
  </si>
  <si>
    <t>ratio (blue/total)</t>
  </si>
  <si>
    <t>red</t>
  </si>
  <si>
    <t>blue</t>
  </si>
  <si>
    <t>Red+Blue</t>
  </si>
  <si>
    <t>total</t>
  </si>
  <si>
    <t>mean</t>
  </si>
  <si>
    <t>std. dev</t>
  </si>
  <si>
    <t>min</t>
  </si>
  <si>
    <t>Q1</t>
  </si>
  <si>
    <t>median</t>
  </si>
  <si>
    <t>Q3</t>
  </si>
  <si>
    <t>max</t>
  </si>
  <si>
    <t>Qualifiers Only:</t>
  </si>
  <si>
    <t>Data</t>
  </si>
  <si>
    <t>Sum of score</t>
  </si>
  <si>
    <t>Average of score2</t>
  </si>
  <si>
    <t>StdDev of score3</t>
  </si>
  <si>
    <t>Min of score4</t>
  </si>
  <si>
    <t>Max of score5</t>
  </si>
  <si>
    <t>Grand Total</t>
  </si>
  <si>
    <t>team 2_2</t>
  </si>
  <si>
    <t>Sum of score 2</t>
  </si>
  <si>
    <t>Average of score 2_2</t>
  </si>
  <si>
    <t>StdDev of score 2_3</t>
  </si>
  <si>
    <t>Min of score 2_4</t>
  </si>
  <si>
    <t>Max of score 2_5</t>
  </si>
  <si>
    <t>13510 Org</t>
  </si>
  <si>
    <t>13510 Org Total</t>
  </si>
  <si>
    <t>154 Org</t>
  </si>
  <si>
    <t>154 Org Total</t>
  </si>
  <si>
    <t>1575 Org</t>
  </si>
  <si>
    <t>1575 Org Total</t>
  </si>
  <si>
    <t>1895A Total</t>
  </si>
  <si>
    <t>20164 Org</t>
  </si>
  <si>
    <t>20164 Org Total</t>
  </si>
  <si>
    <t>2068 Org</t>
  </si>
  <si>
    <t>2068 Org Total</t>
  </si>
  <si>
    <t>4061 Org</t>
  </si>
  <si>
    <t>4061 Org Total</t>
  </si>
  <si>
    <t>4303 Org</t>
  </si>
  <si>
    <t>4303 Org Total</t>
  </si>
  <si>
    <t>4343 Org</t>
  </si>
  <si>
    <t>4343 Org Total</t>
  </si>
  <si>
    <t>60023A Total</t>
  </si>
  <si>
    <t>6479 Org</t>
  </si>
  <si>
    <t>6479 Org Total</t>
  </si>
  <si>
    <t>6603 Org</t>
  </si>
  <si>
    <t>6603 Org Total</t>
  </si>
  <si>
    <t>alliance</t>
  </si>
  <si>
    <t>opponent</t>
  </si>
  <si>
    <t>opponent 2</t>
  </si>
  <si>
    <t>12Z</t>
  </si>
  <si>
    <t>3225E</t>
  </si>
  <si>
    <t>717A</t>
  </si>
  <si>
    <t>9257R</t>
  </si>
  <si>
    <t>12F</t>
  </si>
  <si>
    <t>1691A</t>
  </si>
  <si>
    <t>11442Y</t>
  </si>
  <si>
    <t>248A</t>
  </si>
  <si>
    <t>9364D</t>
  </si>
  <si>
    <t>std dev</t>
  </si>
  <si>
    <t>6121A</t>
  </si>
  <si>
    <t>7405R</t>
  </si>
  <si>
    <t>12C</t>
  </si>
  <si>
    <t>955R</t>
  </si>
  <si>
    <t>6121C</t>
  </si>
  <si>
    <t>96138A</t>
  </si>
  <si>
    <t>84373A</t>
  </si>
  <si>
    <t>9039N</t>
  </si>
  <si>
    <t>7405M</t>
  </si>
  <si>
    <t>Scores:</t>
  </si>
  <si>
    <t>opponents</t>
  </si>
  <si>
    <t>alliance (finals)</t>
  </si>
  <si>
    <t>opponent (finals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</si>
</sst>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1" xfId="0" pivotButton="1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0" fillId="2" borderId="1" xfId="0" applyFill="1" applyBorder="1" applyProtection="1"/>
    <xf numFmtId="0" fontId="0" fillId="2" borderId="0" xfId="0" applyFill="1" applyProtection="1"/>
    <xf numFmtId="0" fontId="3" fillId="2" borderId="0" xfId="0" applyFont="1" applyFill="1" applyProtection="1"/>
    <xf numFmtId="0" fontId="0" fillId="0" borderId="12" xfId="0" applyFill="1" applyBorder="1" applyProtection="1"/>
    <xf numFmtId="0" fontId="0" fillId="0" borderId="13" xfId="0" applyFill="1" applyBorder="1" applyProtection="1"/>
    <xf numFmtId="0" fontId="0" fillId="0" borderId="14" xfId="0" applyFill="1" applyBorder="1" applyProtection="1"/>
    <xf numFmtId="0" fontId="0" fillId="0" borderId="15" xfId="0" applyFill="1" applyBorder="1" applyProtection="1"/>
    <xf numFmtId="0" fontId="1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54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indexed="65"/>
        </patternFill>
      </fill>
    </dxf>
    <dxf>
      <font>
        <color rgb="FFFF000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indexed="6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Score Distribution</cx:v>
        </cx:txData>
      </cx:tx>
    </cx:title>
    <cx:plotArea>
      <cx:plotAreaRegion>
        <cx:series layoutId="clusteredColumn" uniqueId="{1EDF6ACF-93B5-4B0F-A912-FB5B5C583989}" formatIdx="0">
          <cx:dataId val="0"/>
          <cx:layoutPr>
            <cx:binning intervalClosed="r"/>
          </cx:layoutPr>
        </cx:series>
        <cx:series layoutId="clusteredColumn" hidden="1" uniqueId="{F8ED2FF8-38A4-4D10-93DC-8A06EA6489F1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Qual Distribution</cx:v>
        </cx:txData>
      </cx:tx>
    </cx:title>
    <cx:plotArea>
      <cx:plotAreaRegion>
        <cx:series layoutId="clusteredColumn" uniqueId="{46C247A6-BF54-4B77-AEE6-65319F0E124E}" formatIdx="0">
          <cx:dataId val="0"/>
          <cx:layoutPr>
            <cx:binning intervalClosed="r"/>
          </cx:layoutPr>
        </cx:series>
        <cx:series layoutId="clusteredColumn" hidden="1" uniqueId="{FA9603AD-8BB6-42A2-9B43-B73299B9965D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F498B4BD-31F4-44F6-A605-2E93E2F2D9F8}">
          <cx:tx>
            <cx:txData>
              <cx:f>_xlchart.v1.4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A5BA107-9532-4D33-AFFC-368396A716FF}">
          <cx:tx>
            <cx:txData>
              <cx:f>_xlchart.v1.6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8CC09FD7-0297-4390-AEC8-DF428CE0E21A}">
          <cx:tx>
            <cx:txData>
              <cx:f>_xlchart.v1.8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F467C98-E31E-4CB3-A157-5AE9B944DE45}">
          <cx:tx>
            <cx:txData>
              <cx:f>_xlchart.v1.10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982C7979-5266-4F89-B7F7-343D7A1772B2}">
          <cx:tx>
            <cx:txData>
              <cx:f>_xlchart.v1.12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18C80E3-4372-43FC-A3E9-DDBC08C6A214}">
          <cx:tx>
            <cx:txData>
              <cx:f>_xlchart.v1.14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80D47E9D-9097-4945-9869-FDDF322EAFF8}">
          <cx:tx>
            <cx:txData>
              <cx:f>_xlchart.v1.16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33FFCA-674F-4B9D-BF6D-25EA678B6724}">
          <cx:tx>
            <cx:txData>
              <cx:f>_xlchart.v1.18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EB980F4E-73EF-49F7-A037-09EE0341C491}">
          <cx:tx>
            <cx:txData>
              <cx:f>_xlchart.v1.20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B5B9A19-D6B0-45AC-9884-17C3E8DF6589}">
          <cx:tx>
            <cx:txData>
              <cx:f>_xlchart.v1.22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17BA8C75-77FD-4ECB-A779-0991CC9A8EB4}">
          <cx:tx>
            <cx:txData>
              <cx:f>_xlchart.v1.24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63C1002-629C-4B15-9431-2FB9D2615F12}">
          <cx:tx>
            <cx:txData>
              <cx:f>_xlchart.v1.26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</cx:chartData>
  <cx:chart>
    <cx:title pos="t" align="ctr" overlay="0">
      <cx:tx>
        <cx:txData>
          <cx:v>Score Distributions Quals Only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 Quals Only</a:t>
          </a:r>
        </a:p>
      </cx:txPr>
    </cx:title>
    <cx:plotArea>
      <cx:plotAreaRegion>
        <cx:series layoutId="boxWhisker" uniqueId="{21763EFD-DF22-40FA-BC34-ED495F366FD8}">
          <cx:tx>
            <cx:txData>
              <cx:f>_xlchart.v1.28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58CA4CE-2797-4CC7-B5AF-897DB0FFA271}">
          <cx:tx>
            <cx:txData>
              <cx:f>_xlchart.v1.30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</cx:chartData>
  <cx:chart>
    <cx:title pos="t" align="ctr" overlay="0">
      <cx:tx>
        <cx:txData>
          <cx:v>Score Distributions Finals Included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 Finals Included</a:t>
          </a:r>
        </a:p>
      </cx:txPr>
    </cx:title>
    <cx:plotArea>
      <cx:plotAreaRegion>
        <cx:series layoutId="boxWhisker" uniqueId="{F026EA13-4F25-4E7B-82FF-14961352ECCA}">
          <cx:tx>
            <cx:txData>
              <cx:f>_xlchart.v1.32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1CE7E33-CDD7-4D6F-AF6F-ED6F92D6BCE5}">
          <cx:tx>
            <cx:txData>
              <cx:f>_xlchart.v1.34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179640CC-FA6C-4B34-9A0B-0802518F1B37}">
          <cx:tx>
            <cx:txData>
              <cx:f>_xlchart.v1.36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9866B9-CB25-473E-8B1D-F7CB73519A45}">
          <cx:tx>
            <cx:txData>
              <cx:f>_xlchart.v1.38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19</xdr:row>
      <xdr:rowOff>76200</xdr:rowOff>
    </xdr:from>
    <xdr:to>
      <xdr:col>15</xdr:col>
      <xdr:colOff>400050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61DE4B-6B82-B16F-8BFF-7E2EF68E9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76200</xdr:colOff>
      <xdr:row>33</xdr:row>
      <xdr:rowOff>142875</xdr:rowOff>
    </xdr:from>
    <xdr:to>
      <xdr:col>15</xdr:col>
      <xdr:colOff>381000</xdr:colOff>
      <xdr:row>48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EE3B4DB-B2C7-A61D-1046-14A3D7D2F062}"/>
                </a:ext>
                <a:ext uri="{147F2762-F138-4A5C-976F-8EAC2B608ADB}">
                  <a16:predDERef xmlns:a16="http://schemas.microsoft.com/office/drawing/2014/main" pred="{D161DE4B-6B82-B16F-8BFF-7E2EF68E9E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10</xdr:row>
      <xdr:rowOff>0</xdr:rowOff>
    </xdr:from>
    <xdr:to>
      <xdr:col>10</xdr:col>
      <xdr:colOff>76200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B3E113-A65F-5B3A-F3D9-F32F7CA070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10</xdr:row>
      <xdr:rowOff>0</xdr:rowOff>
    </xdr:from>
    <xdr:to>
      <xdr:col>10</xdr:col>
      <xdr:colOff>104775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B334F6-B9C8-921E-7FEA-419920F4F5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9</xdr:row>
      <xdr:rowOff>66675</xdr:rowOff>
    </xdr:from>
    <xdr:to>
      <xdr:col>10</xdr:col>
      <xdr:colOff>95250</xdr:colOff>
      <xdr:row>23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D6F1D1-0761-8FF6-08D0-FB5398891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9</xdr:row>
      <xdr:rowOff>47625</xdr:rowOff>
    </xdr:from>
    <xdr:to>
      <xdr:col>9</xdr:col>
      <xdr:colOff>457200</xdr:colOff>
      <xdr:row>23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082F8E-C548-86E6-8DF7-B01BC1C308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9</xdr:row>
      <xdr:rowOff>66675</xdr:rowOff>
    </xdr:from>
    <xdr:to>
      <xdr:col>10</xdr:col>
      <xdr:colOff>66675</xdr:colOff>
      <xdr:row>23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073751-E939-578B-2F9D-73C777621D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10</xdr:row>
      <xdr:rowOff>0</xdr:rowOff>
    </xdr:from>
    <xdr:to>
      <xdr:col>10</xdr:col>
      <xdr:colOff>114300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CC3006-04E7-CBB0-57E9-6A59354FAC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85725</xdr:rowOff>
    </xdr:from>
    <xdr:to>
      <xdr:col>9</xdr:col>
      <xdr:colOff>438150</xdr:colOff>
      <xdr:row>24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5045E9-DC10-C6DA-5F7C-65545A8D7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438150</xdr:colOff>
      <xdr:row>10</xdr:row>
      <xdr:rowOff>66675</xdr:rowOff>
    </xdr:from>
    <xdr:to>
      <xdr:col>16</xdr:col>
      <xdr:colOff>400050</xdr:colOff>
      <xdr:row>24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7088F9-1FAF-8527-54A4-FDFA32BA3BF3}"/>
                </a:ext>
                <a:ext uri="{147F2762-F138-4A5C-976F-8EAC2B608ADB}">
                  <a16:predDERef xmlns:a16="http://schemas.microsoft.com/office/drawing/2014/main" pred="{2F5045E9-DC10-C6DA-5F7C-65545A8D7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9</xdr:row>
      <xdr:rowOff>66675</xdr:rowOff>
    </xdr:from>
    <xdr:to>
      <xdr:col>9</xdr:col>
      <xdr:colOff>552450</xdr:colOff>
      <xdr:row>23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0DFCC5-197A-3447-7E7D-3A3A3E43C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276.832448263885" createdVersion="1" refreshedVersion="4" recordCount="156" xr:uid="{00000000-000A-0000-FFFF-FFFF00000000}">
  <cacheSource type="worksheet">
    <worksheetSource ref="N1:P157" sheet="Transformed"/>
  </cacheSource>
  <cacheFields count="3">
    <cacheField name="team 1" numFmtId="0">
      <sharedItems count="51">
        <s v="1895A"/>
        <s v="1575J"/>
        <s v="20164V"/>
        <s v="4303X"/>
        <s v="154D"/>
        <s v="4061A"/>
        <s v="20164U"/>
        <s v="13150A"/>
        <s v="20164T"/>
        <s v="2068F"/>
        <s v="2068B"/>
        <s v="2068C"/>
        <s v="2068E"/>
        <s v="2068G"/>
        <s v="1575Y"/>
        <s v="6479A"/>
        <s v="1575X"/>
        <s v="4303A"/>
        <s v="6603T"/>
        <s v="154G"/>
        <s v="6603C"/>
        <s v="4303C"/>
        <s v="1575T"/>
        <s v="6603B"/>
        <s v="4303B"/>
        <s v="20164M"/>
        <s v="4303F"/>
        <s v="1575H"/>
        <s v="4061B"/>
        <s v="1575M"/>
        <s v="154C"/>
        <s v="2068A"/>
        <s v="6603A"/>
        <s v="4343B"/>
        <s v="4061E"/>
        <s v="4303D"/>
        <s v="6479B"/>
        <s v="13150C"/>
        <s v="20164J"/>
        <s v="1575W"/>
        <s v="20164X"/>
        <s v="20164W"/>
        <s v="4343C"/>
        <s v="60023A"/>
        <s v="4303J"/>
        <s v="20164Z"/>
        <s v="4303Z"/>
        <s v="154A"/>
        <s v="1575K"/>
        <s v="1575A"/>
        <s v="13150B"/>
      </sharedItems>
    </cacheField>
    <cacheField name="team 2" numFmtId="0">
      <sharedItems count="50">
        <s v="154A"/>
        <s v="4303D"/>
        <s v="1575K"/>
        <s v="13150C"/>
        <s v="6479B"/>
        <s v="1575A"/>
        <s v="154C"/>
        <s v="4303F"/>
        <s v="1575M"/>
        <s v="20164J"/>
        <s v="13150B"/>
        <s v="60023A"/>
        <s v="2068D"/>
        <s v="20164X"/>
        <s v="154D"/>
        <s v="20164Z"/>
        <s v="4061E"/>
        <s v="4061A"/>
        <s v="13150A"/>
        <s v="20164W"/>
        <s v="4303J"/>
        <s v="4303Z"/>
        <s v="1575W"/>
        <s v="4343C"/>
        <s v="4343B"/>
        <s v="6603C"/>
        <s v="20164U"/>
        <s v="1575X"/>
        <s v="1575T"/>
        <s v="2068B"/>
        <s v="4303A"/>
        <s v="1575J"/>
        <s v="2068C"/>
        <s v="2068E"/>
        <s v="20164M"/>
        <s v="6603A"/>
        <s v="20164T"/>
        <s v="2068G"/>
        <s v="4061B"/>
        <s v="2068A"/>
        <s v="1575Y"/>
        <s v="4303X"/>
        <s v="6603T"/>
        <s v="4303B"/>
        <s v="6479A"/>
        <s v="1575H"/>
        <s v="20164V"/>
        <s v="1895A"/>
        <s v="154G"/>
        <s v="2068F"/>
      </sharedItems>
    </cacheField>
    <cacheField name="score" numFmtId="0">
      <sharedItems containsSemiMixedTypes="0" containsString="0" containsNumber="1" containsInteger="1" minValue="9" maxValue="1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276.847769675929" createdVersion="1" refreshedVersion="4" recordCount="312" xr:uid="{00000000-000A-0000-FFFF-FFFF01000000}">
  <cacheSource type="worksheet">
    <worksheetSource ref="J1:K313" sheet="Transformed"/>
  </cacheSource>
  <cacheFields count="2">
    <cacheField name="team" numFmtId="0">
      <sharedItems count="52">
        <s v="1895A"/>
        <s v="154A"/>
        <s v="2068A"/>
        <s v="6603T"/>
        <s v="1575J"/>
        <s v="4303D"/>
        <s v="2068G"/>
        <s v="4303A"/>
        <s v="20164V"/>
        <s v="1575K"/>
        <s v="20164Z"/>
        <s v="4303B"/>
        <s v="4303X"/>
        <s v="13150C"/>
        <s v="20164X"/>
        <s v="20164W"/>
        <s v="154D"/>
        <s v="6479B"/>
        <s v="4343C"/>
        <s v="1575W"/>
        <s v="4061A"/>
        <s v="1575A"/>
        <s v="4303J"/>
        <s v="4061B"/>
        <s v="20164U"/>
        <s v="154C"/>
        <s v="4343B"/>
        <s v="1575Y"/>
        <s v="13150A"/>
        <s v="4303F"/>
        <s v="4303Z"/>
        <s v="6603C"/>
        <s v="20164T"/>
        <s v="1575M"/>
        <s v="154G"/>
        <s v="1575T"/>
        <s v="2068F"/>
        <s v="20164J"/>
        <s v="4061E"/>
        <s v="6479A"/>
        <s v="2068B"/>
        <s v="13150B"/>
        <s v="1575X"/>
        <s v="6603A"/>
        <s v="2068C"/>
        <s v="60023A"/>
        <s v="4303C"/>
        <s v="1575H"/>
        <s v="2068E"/>
        <s v="2068D"/>
        <s v="6603B"/>
        <s v="20164M"/>
      </sharedItems>
    </cacheField>
    <cacheField name="score" numFmtId="0">
      <sharedItems containsSemiMixedTypes="0" containsString="0" containsNumber="1" containsInteger="1" minValue="9" maxValue="1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Maurer" refreshedDate="45276.848014814816" createdVersion="1" refreshedVersion="4" recordCount="312" xr:uid="{00000000-000A-0000-FFFF-FFFF02000000}">
  <cacheSource type="worksheet">
    <worksheetSource ref="R1:S313" sheet="Transformed"/>
  </cacheSource>
  <cacheFields count="3">
    <cacheField name="team 2" numFmtId="0">
      <sharedItems count="52">
        <s v="1895A"/>
        <s v="154A"/>
        <s v="2068A"/>
        <s v="6603T"/>
        <s v="1575J"/>
        <s v="4303D"/>
        <s v="2068G"/>
        <s v="4303A"/>
        <s v="20164V"/>
        <s v="1575K"/>
        <s v="20164Z"/>
        <s v="4303B"/>
        <s v="4303X"/>
        <s v="13150C"/>
        <s v="20164X"/>
        <s v="20164W"/>
        <s v="154D"/>
        <s v="6479B"/>
        <s v="4343C"/>
        <s v="1575W"/>
        <s v="4061A"/>
        <s v="1575A"/>
        <s v="4303J"/>
        <s v="4061B"/>
        <s v="20164U"/>
        <s v="154C"/>
        <s v="4343B"/>
        <s v="1575Y"/>
        <s v="13150A"/>
        <s v="4303F"/>
        <s v="4303Z"/>
        <s v="6603C"/>
        <s v="20164T"/>
        <s v="1575M"/>
        <s v="154G"/>
        <s v="1575T"/>
        <s v="2068F"/>
        <s v="20164J"/>
        <s v="4061E"/>
        <s v="6479A"/>
        <s v="2068B"/>
        <s v="13150B"/>
        <s v="1575X"/>
        <s v="6603A"/>
        <s v="2068C"/>
        <s v="60023A"/>
        <s v="4303C"/>
        <s v="1575H"/>
        <s v="2068E"/>
        <s v="2068D"/>
        <s v="6603B"/>
        <s v="20164M"/>
      </sharedItems>
      <fieldGroup par="2"/>
    </cacheField>
    <cacheField name="score 2" numFmtId="0">
      <sharedItems containsSemiMixedTypes="0" containsString="0" containsNumber="1" containsInteger="1" minValue="9" maxValue="178"/>
    </cacheField>
    <cacheField name="team 2_2" numFmtId="0" databaseField="0">
      <fieldGroup base="0">
        <discretePr count="52">
          <x v="0"/>
          <x v="3"/>
          <x v="6"/>
          <x v="11"/>
          <x v="4"/>
          <x v="8"/>
          <x v="6"/>
          <x v="8"/>
          <x v="5"/>
          <x v="4"/>
          <x v="5"/>
          <x v="8"/>
          <x v="8"/>
          <x v="2"/>
          <x v="5"/>
          <x v="5"/>
          <x v="3"/>
          <x v="10"/>
          <x v="9"/>
          <x v="4"/>
          <x v="7"/>
          <x v="4"/>
          <x v="8"/>
          <x v="7"/>
          <x v="5"/>
          <x v="3"/>
          <x v="9"/>
          <x v="4"/>
          <x v="2"/>
          <x v="8"/>
          <x v="8"/>
          <x v="11"/>
          <x v="5"/>
          <x v="4"/>
          <x v="3"/>
          <x v="4"/>
          <x v="6"/>
          <x v="5"/>
          <x v="7"/>
          <x v="10"/>
          <x v="6"/>
          <x v="2"/>
          <x v="4"/>
          <x v="11"/>
          <x v="6"/>
          <x v="1"/>
          <x v="8"/>
          <x v="4"/>
          <x v="6"/>
          <x v="6"/>
          <x v="11"/>
          <x v="5"/>
        </discretePr>
        <groupItems count="12">
          <s v="1895A"/>
          <s v="60023A"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x v="0"/>
    <x v="0"/>
    <n v="14"/>
  </r>
  <r>
    <x v="1"/>
    <x v="1"/>
    <n v="110"/>
  </r>
  <r>
    <x v="2"/>
    <x v="2"/>
    <n v="116"/>
  </r>
  <r>
    <x v="3"/>
    <x v="3"/>
    <n v="47"/>
  </r>
  <r>
    <x v="4"/>
    <x v="4"/>
    <n v="80"/>
  </r>
  <r>
    <x v="5"/>
    <x v="5"/>
    <n v="89"/>
  </r>
  <r>
    <x v="6"/>
    <x v="6"/>
    <n v="25"/>
  </r>
  <r>
    <x v="7"/>
    <x v="7"/>
    <n v="52"/>
  </r>
  <r>
    <x v="8"/>
    <x v="8"/>
    <n v="110"/>
  </r>
  <r>
    <x v="9"/>
    <x v="9"/>
    <n v="77"/>
  </r>
  <r>
    <x v="10"/>
    <x v="10"/>
    <n v="62"/>
  </r>
  <r>
    <x v="11"/>
    <x v="11"/>
    <n v="72"/>
  </r>
  <r>
    <x v="12"/>
    <x v="12"/>
    <n v="102"/>
  </r>
  <r>
    <x v="13"/>
    <x v="13"/>
    <n v="139"/>
  </r>
  <r>
    <x v="14"/>
    <x v="14"/>
    <n v="15"/>
  </r>
  <r>
    <x v="15"/>
    <x v="15"/>
    <n v="77"/>
  </r>
  <r>
    <x v="16"/>
    <x v="16"/>
    <n v="26"/>
  </r>
  <r>
    <x v="17"/>
    <x v="17"/>
    <n v="78"/>
  </r>
  <r>
    <x v="18"/>
    <x v="4"/>
    <n v="66"/>
  </r>
  <r>
    <x v="19"/>
    <x v="18"/>
    <n v="37"/>
  </r>
  <r>
    <x v="20"/>
    <x v="19"/>
    <n v="80"/>
  </r>
  <r>
    <x v="21"/>
    <x v="20"/>
    <n v="70"/>
  </r>
  <r>
    <x v="22"/>
    <x v="21"/>
    <n v="63"/>
  </r>
  <r>
    <x v="23"/>
    <x v="22"/>
    <n v="77"/>
  </r>
  <r>
    <x v="24"/>
    <x v="23"/>
    <n v="39"/>
  </r>
  <r>
    <x v="25"/>
    <x v="24"/>
    <n v="42"/>
  </r>
  <r>
    <x v="26"/>
    <x v="11"/>
    <n v="9"/>
  </r>
  <r>
    <x v="18"/>
    <x v="25"/>
    <n v="72"/>
  </r>
  <r>
    <x v="0"/>
    <x v="26"/>
    <n v="82"/>
  </r>
  <r>
    <x v="27"/>
    <x v="21"/>
    <n v="46"/>
  </r>
  <r>
    <x v="28"/>
    <x v="27"/>
    <n v="27"/>
  </r>
  <r>
    <x v="3"/>
    <x v="28"/>
    <n v="50"/>
  </r>
  <r>
    <x v="29"/>
    <x v="22"/>
    <n v="125"/>
  </r>
  <r>
    <x v="30"/>
    <x v="29"/>
    <n v="25"/>
  </r>
  <r>
    <x v="31"/>
    <x v="20"/>
    <n v="56"/>
  </r>
  <r>
    <x v="14"/>
    <x v="30"/>
    <n v="71"/>
  </r>
  <r>
    <x v="8"/>
    <x v="10"/>
    <n v="104"/>
  </r>
  <r>
    <x v="32"/>
    <x v="0"/>
    <n v="68"/>
  </r>
  <r>
    <x v="33"/>
    <x v="2"/>
    <n v="85"/>
  </r>
  <r>
    <x v="2"/>
    <x v="21"/>
    <n v="47"/>
  </r>
  <r>
    <x v="34"/>
    <x v="19"/>
    <n v="150"/>
  </r>
  <r>
    <x v="21"/>
    <x v="25"/>
    <n v="42"/>
  </r>
  <r>
    <x v="35"/>
    <x v="12"/>
    <n v="51"/>
  </r>
  <r>
    <x v="23"/>
    <x v="15"/>
    <n v="116"/>
  </r>
  <r>
    <x v="36"/>
    <x v="31"/>
    <n v="37"/>
  </r>
  <r>
    <x v="37"/>
    <x v="32"/>
    <n v="75"/>
  </r>
  <r>
    <x v="31"/>
    <x v="33"/>
    <n v="107"/>
  </r>
  <r>
    <x v="15"/>
    <x v="5"/>
    <n v="117"/>
  </r>
  <r>
    <x v="13"/>
    <x v="34"/>
    <n v="66"/>
  </r>
  <r>
    <x v="38"/>
    <x v="27"/>
    <n v="48"/>
  </r>
  <r>
    <x v="10"/>
    <x v="13"/>
    <n v="178"/>
  </r>
  <r>
    <x v="27"/>
    <x v="35"/>
    <n v="83"/>
  </r>
  <r>
    <x v="2"/>
    <x v="16"/>
    <n v="59"/>
  </r>
  <r>
    <x v="15"/>
    <x v="32"/>
    <n v="68"/>
  </r>
  <r>
    <x v="19"/>
    <x v="15"/>
    <n v="27"/>
  </r>
  <r>
    <x v="39"/>
    <x v="36"/>
    <n v="115"/>
  </r>
  <r>
    <x v="40"/>
    <x v="6"/>
    <n v="77"/>
  </r>
  <r>
    <x v="41"/>
    <x v="5"/>
    <n v="158"/>
  </r>
  <r>
    <x v="21"/>
    <x v="37"/>
    <n v="82"/>
  </r>
  <r>
    <x v="6"/>
    <x v="38"/>
    <n v="61"/>
  </r>
  <r>
    <x v="42"/>
    <x v="31"/>
    <n v="70"/>
  </r>
  <r>
    <x v="7"/>
    <x v="33"/>
    <n v="99"/>
  </r>
  <r>
    <x v="24"/>
    <x v="0"/>
    <n v="52"/>
  </r>
  <r>
    <x v="9"/>
    <x v="39"/>
    <n v="57"/>
  </r>
  <r>
    <x v="5"/>
    <x v="1"/>
    <n v="45"/>
  </r>
  <r>
    <x v="23"/>
    <x v="30"/>
    <n v="75"/>
  </r>
  <r>
    <x v="43"/>
    <x v="3"/>
    <n v="25"/>
  </r>
  <r>
    <x v="18"/>
    <x v="40"/>
    <n v="43"/>
  </r>
  <r>
    <x v="27"/>
    <x v="9"/>
    <n v="64"/>
  </r>
  <r>
    <x v="4"/>
    <x v="12"/>
    <n v="92"/>
  </r>
  <r>
    <x v="0"/>
    <x v="2"/>
    <n v="134"/>
  </r>
  <r>
    <x v="22"/>
    <x v="33"/>
    <n v="131"/>
  </r>
  <r>
    <x v="9"/>
    <x v="41"/>
    <n v="96"/>
  </r>
  <r>
    <x v="19"/>
    <x v="35"/>
    <n v="83"/>
  </r>
  <r>
    <x v="11"/>
    <x v="13"/>
    <n v="81"/>
  </r>
  <r>
    <x v="42"/>
    <x v="19"/>
    <n v="150"/>
  </r>
  <r>
    <x v="44"/>
    <x v="24"/>
    <n v="35"/>
  </r>
  <r>
    <x v="25"/>
    <x v="26"/>
    <n v="141"/>
  </r>
  <r>
    <x v="31"/>
    <x v="42"/>
    <n v="34"/>
  </r>
  <r>
    <x v="13"/>
    <x v="30"/>
    <n v="111"/>
  </r>
  <r>
    <x v="45"/>
    <x v="43"/>
    <n v="39"/>
  </r>
  <r>
    <x v="40"/>
    <x v="19"/>
    <n v="138"/>
  </r>
  <r>
    <x v="42"/>
    <x v="22"/>
    <n v="14"/>
  </r>
  <r>
    <x v="44"/>
    <x v="38"/>
    <n v="17"/>
  </r>
  <r>
    <x v="33"/>
    <x v="40"/>
    <n v="23"/>
  </r>
  <r>
    <x v="46"/>
    <x v="25"/>
    <n v="50"/>
  </r>
  <r>
    <x v="19"/>
    <x v="28"/>
    <n v="48"/>
  </r>
  <r>
    <x v="34"/>
    <x v="44"/>
    <n v="81"/>
  </r>
  <r>
    <x v="16"/>
    <x v="35"/>
    <n v="48"/>
  </r>
  <r>
    <x v="21"/>
    <x v="45"/>
    <n v="114"/>
  </r>
  <r>
    <x v="23"/>
    <x v="34"/>
    <n v="93"/>
  </r>
  <r>
    <x v="31"/>
    <x v="38"/>
    <n v="15"/>
  </r>
  <r>
    <x v="3"/>
    <x v="46"/>
    <n v="102"/>
  </r>
  <r>
    <x v="6"/>
    <x v="3"/>
    <n v="65"/>
  </r>
  <r>
    <x v="30"/>
    <x v="47"/>
    <n v="21"/>
  </r>
  <r>
    <x v="9"/>
    <x v="11"/>
    <n v="47"/>
  </r>
  <r>
    <x v="26"/>
    <x v="33"/>
    <n v="96"/>
  </r>
  <r>
    <x v="38"/>
    <x v="32"/>
    <n v="81"/>
  </r>
  <r>
    <x v="8"/>
    <x v="31"/>
    <n v="116"/>
  </r>
  <r>
    <x v="47"/>
    <x v="12"/>
    <n v="44"/>
  </r>
  <r>
    <x v="48"/>
    <x v="10"/>
    <n v="93"/>
  </r>
  <r>
    <x v="10"/>
    <x v="45"/>
    <n v="67"/>
  </r>
  <r>
    <x v="35"/>
    <x v="5"/>
    <n v="130"/>
  </r>
  <r>
    <x v="29"/>
    <x v="35"/>
    <n v="82"/>
  </r>
  <r>
    <x v="13"/>
    <x v="44"/>
    <n v="122"/>
  </r>
  <r>
    <x v="9"/>
    <x v="13"/>
    <n v="129"/>
  </r>
  <r>
    <x v="19"/>
    <x v="19"/>
    <n v="124"/>
  </r>
  <r>
    <x v="4"/>
    <x v="16"/>
    <n v="82"/>
  </r>
  <r>
    <x v="21"/>
    <x v="1"/>
    <n v="94"/>
  </r>
  <r>
    <x v="49"/>
    <x v="12"/>
    <n v="110"/>
  </r>
  <r>
    <x v="24"/>
    <x v="3"/>
    <n v="17"/>
  </r>
  <r>
    <x v="2"/>
    <x v="32"/>
    <n v="43"/>
  </r>
  <r>
    <x v="25"/>
    <x v="31"/>
    <n v="120"/>
  </r>
  <r>
    <x v="7"/>
    <x v="4"/>
    <n v="30"/>
  </r>
  <r>
    <x v="45"/>
    <x v="33"/>
    <n v="119"/>
  </r>
  <r>
    <x v="23"/>
    <x v="23"/>
    <n v="74"/>
  </r>
  <r>
    <x v="5"/>
    <x v="9"/>
    <n v="34"/>
  </r>
  <r>
    <x v="18"/>
    <x v="11"/>
    <n v="47"/>
  </r>
  <r>
    <x v="44"/>
    <x v="22"/>
    <n v="63"/>
  </r>
  <r>
    <x v="6"/>
    <x v="8"/>
    <n v="94"/>
  </r>
  <r>
    <x v="50"/>
    <x v="48"/>
    <n v="55"/>
  </r>
  <r>
    <x v="26"/>
    <x v="14"/>
    <n v="69"/>
  </r>
  <r>
    <x v="30"/>
    <x v="0"/>
    <n v="35"/>
  </r>
  <r>
    <x v="33"/>
    <x v="23"/>
    <n v="43"/>
  </r>
  <r>
    <x v="14"/>
    <x v="43"/>
    <n v="40"/>
  </r>
  <r>
    <x v="8"/>
    <x v="2"/>
    <n v="113"/>
  </r>
  <r>
    <x v="0"/>
    <x v="49"/>
    <n v="33"/>
  </r>
  <r>
    <x v="3"/>
    <x v="30"/>
    <n v="92"/>
  </r>
  <r>
    <x v="5"/>
    <x v="28"/>
    <n v="64"/>
  </r>
  <r>
    <x v="28"/>
    <x v="18"/>
    <n v="76"/>
  </r>
  <r>
    <x v="23"/>
    <x v="3"/>
    <n v="51"/>
  </r>
  <r>
    <x v="4"/>
    <x v="20"/>
    <n v="84"/>
  </r>
  <r>
    <x v="33"/>
    <x v="21"/>
    <n v="60"/>
  </r>
  <r>
    <x v="25"/>
    <x v="30"/>
    <n v="94"/>
  </r>
  <r>
    <x v="38"/>
    <x v="8"/>
    <n v="37"/>
  </r>
  <r>
    <x v="18"/>
    <x v="27"/>
    <n v="10"/>
  </r>
  <r>
    <x v="22"/>
    <x v="35"/>
    <n v="68"/>
  </r>
  <r>
    <x v="43"/>
    <x v="12"/>
    <n v="48"/>
  </r>
  <r>
    <x v="14"/>
    <x v="10"/>
    <n v="97"/>
  </r>
  <r>
    <x v="0"/>
    <x v="29"/>
    <n v="77"/>
  </r>
  <r>
    <x v="27"/>
    <x v="41"/>
    <n v="92"/>
  </r>
  <r>
    <x v="48"/>
    <x v="7"/>
    <n v="87"/>
  </r>
  <r>
    <x v="20"/>
    <x v="4"/>
    <n v="57"/>
  </r>
  <r>
    <x v="15"/>
    <x v="8"/>
    <n v="125"/>
  </r>
  <r>
    <x v="1"/>
    <x v="5"/>
    <n v="39"/>
  </r>
  <r>
    <x v="39"/>
    <x v="37"/>
    <n v="115"/>
  </r>
  <r>
    <x v="50"/>
    <x v="46"/>
    <n v="114"/>
  </r>
  <r>
    <x v="16"/>
    <x v="39"/>
    <n v="58"/>
  </r>
  <r>
    <x v="20"/>
    <x v="38"/>
    <n v="34"/>
  </r>
  <r>
    <x v="30"/>
    <x v="1"/>
    <n v="49"/>
  </r>
  <r>
    <x v="21"/>
    <x v="29"/>
    <n v="104"/>
  </r>
  <r>
    <x v="34"/>
    <x v="7"/>
    <n v="21"/>
  </r>
  <r>
    <x v="8"/>
    <x v="21"/>
    <n v="59"/>
  </r>
  <r>
    <x v="45"/>
    <x v="17"/>
    <n v="73"/>
  </r>
  <r>
    <x v="24"/>
    <x v="4"/>
    <n v="37"/>
  </r>
  <r>
    <x v="47"/>
    <x v="18"/>
    <n v="4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2">
  <r>
    <x v="0"/>
    <n v="14"/>
  </r>
  <r>
    <x v="1"/>
    <n v="14"/>
  </r>
  <r>
    <x v="2"/>
    <n v="34"/>
  </r>
  <r>
    <x v="3"/>
    <n v="34"/>
  </r>
  <r>
    <x v="4"/>
    <n v="110"/>
  </r>
  <r>
    <x v="5"/>
    <n v="110"/>
  </r>
  <r>
    <x v="6"/>
    <n v="111"/>
  </r>
  <r>
    <x v="7"/>
    <n v="111"/>
  </r>
  <r>
    <x v="8"/>
    <n v="116"/>
  </r>
  <r>
    <x v="9"/>
    <n v="116"/>
  </r>
  <r>
    <x v="10"/>
    <n v="39"/>
  </r>
  <r>
    <x v="11"/>
    <n v="39"/>
  </r>
  <r>
    <x v="12"/>
    <n v="47"/>
  </r>
  <r>
    <x v="13"/>
    <n v="47"/>
  </r>
  <r>
    <x v="14"/>
    <n v="138"/>
  </r>
  <r>
    <x v="15"/>
    <n v="138"/>
  </r>
  <r>
    <x v="16"/>
    <n v="80"/>
  </r>
  <r>
    <x v="17"/>
    <n v="80"/>
  </r>
  <r>
    <x v="18"/>
    <n v="14"/>
  </r>
  <r>
    <x v="19"/>
    <n v="14"/>
  </r>
  <r>
    <x v="20"/>
    <n v="89"/>
  </r>
  <r>
    <x v="21"/>
    <n v="89"/>
  </r>
  <r>
    <x v="22"/>
    <n v="17"/>
  </r>
  <r>
    <x v="23"/>
    <n v="17"/>
  </r>
  <r>
    <x v="24"/>
    <n v="25"/>
  </r>
  <r>
    <x v="25"/>
    <n v="25"/>
  </r>
  <r>
    <x v="26"/>
    <n v="23"/>
  </r>
  <r>
    <x v="27"/>
    <n v="23"/>
  </r>
  <r>
    <x v="28"/>
    <n v="52"/>
  </r>
  <r>
    <x v="29"/>
    <n v="52"/>
  </r>
  <r>
    <x v="30"/>
    <n v="50"/>
  </r>
  <r>
    <x v="31"/>
    <n v="50"/>
  </r>
  <r>
    <x v="32"/>
    <n v="110"/>
  </r>
  <r>
    <x v="33"/>
    <n v="110"/>
  </r>
  <r>
    <x v="34"/>
    <n v="48"/>
  </r>
  <r>
    <x v="35"/>
    <n v="48"/>
  </r>
  <r>
    <x v="36"/>
    <n v="77"/>
  </r>
  <r>
    <x v="37"/>
    <n v="77"/>
  </r>
  <r>
    <x v="38"/>
    <n v="81"/>
  </r>
  <r>
    <x v="39"/>
    <n v="81"/>
  </r>
  <r>
    <x v="40"/>
    <n v="62"/>
  </r>
  <r>
    <x v="41"/>
    <n v="62"/>
  </r>
  <r>
    <x v="42"/>
    <n v="48"/>
  </r>
  <r>
    <x v="43"/>
    <n v="48"/>
  </r>
  <r>
    <x v="44"/>
    <n v="72"/>
  </r>
  <r>
    <x v="45"/>
    <n v="72"/>
  </r>
  <r>
    <x v="46"/>
    <n v="114"/>
  </r>
  <r>
    <x v="47"/>
    <n v="114"/>
  </r>
  <r>
    <x v="48"/>
    <n v="102"/>
  </r>
  <r>
    <x v="49"/>
    <n v="102"/>
  </r>
  <r>
    <x v="50"/>
    <n v="93"/>
  </r>
  <r>
    <x v="51"/>
    <n v="93"/>
  </r>
  <r>
    <x v="6"/>
    <n v="139"/>
  </r>
  <r>
    <x v="14"/>
    <n v="139"/>
  </r>
  <r>
    <x v="2"/>
    <n v="15"/>
  </r>
  <r>
    <x v="23"/>
    <n v="15"/>
  </r>
  <r>
    <x v="27"/>
    <n v="15"/>
  </r>
  <r>
    <x v="16"/>
    <n v="15"/>
  </r>
  <r>
    <x v="12"/>
    <n v="102"/>
  </r>
  <r>
    <x v="8"/>
    <n v="102"/>
  </r>
  <r>
    <x v="39"/>
    <n v="77"/>
  </r>
  <r>
    <x v="10"/>
    <n v="77"/>
  </r>
  <r>
    <x v="24"/>
    <n v="65"/>
  </r>
  <r>
    <x v="13"/>
    <n v="65"/>
  </r>
  <r>
    <x v="42"/>
    <n v="26"/>
  </r>
  <r>
    <x v="38"/>
    <n v="26"/>
  </r>
  <r>
    <x v="25"/>
    <n v="21"/>
  </r>
  <r>
    <x v="0"/>
    <n v="21"/>
  </r>
  <r>
    <x v="7"/>
    <n v="78"/>
  </r>
  <r>
    <x v="20"/>
    <n v="78"/>
  </r>
  <r>
    <x v="36"/>
    <n v="47"/>
  </r>
  <r>
    <x v="45"/>
    <n v="47"/>
  </r>
  <r>
    <x v="3"/>
    <n v="66"/>
  </r>
  <r>
    <x v="17"/>
    <n v="66"/>
  </r>
  <r>
    <x v="29"/>
    <n v="96"/>
  </r>
  <r>
    <x v="48"/>
    <n v="96"/>
  </r>
  <r>
    <x v="34"/>
    <n v="37"/>
  </r>
  <r>
    <x v="28"/>
    <n v="37"/>
  </r>
  <r>
    <x v="37"/>
    <n v="81"/>
  </r>
  <r>
    <x v="44"/>
    <n v="81"/>
  </r>
  <r>
    <x v="31"/>
    <n v="80"/>
  </r>
  <r>
    <x v="15"/>
    <n v="80"/>
  </r>
  <r>
    <x v="32"/>
    <n v="116"/>
  </r>
  <r>
    <x v="4"/>
    <n v="116"/>
  </r>
  <r>
    <x v="46"/>
    <n v="70"/>
  </r>
  <r>
    <x v="22"/>
    <n v="70"/>
  </r>
  <r>
    <x v="1"/>
    <n v="44"/>
  </r>
  <r>
    <x v="49"/>
    <n v="44"/>
  </r>
  <r>
    <x v="35"/>
    <n v="63"/>
  </r>
  <r>
    <x v="30"/>
    <n v="63"/>
  </r>
  <r>
    <x v="9"/>
    <n v="93"/>
  </r>
  <r>
    <x v="41"/>
    <n v="93"/>
  </r>
  <r>
    <x v="50"/>
    <n v="77"/>
  </r>
  <r>
    <x v="19"/>
    <n v="77"/>
  </r>
  <r>
    <x v="40"/>
    <n v="67"/>
  </r>
  <r>
    <x v="47"/>
    <n v="67"/>
  </r>
  <r>
    <x v="11"/>
    <n v="39"/>
  </r>
  <r>
    <x v="18"/>
    <n v="39"/>
  </r>
  <r>
    <x v="5"/>
    <n v="130"/>
  </r>
  <r>
    <x v="21"/>
    <n v="130"/>
  </r>
  <r>
    <x v="51"/>
    <n v="42"/>
  </r>
  <r>
    <x v="26"/>
    <n v="42"/>
  </r>
  <r>
    <x v="33"/>
    <n v="82"/>
  </r>
  <r>
    <x v="43"/>
    <n v="82"/>
  </r>
  <r>
    <x v="29"/>
    <n v="9"/>
  </r>
  <r>
    <x v="45"/>
    <n v="9"/>
  </r>
  <r>
    <x v="6"/>
    <n v="122"/>
  </r>
  <r>
    <x v="39"/>
    <n v="122"/>
  </r>
  <r>
    <x v="3"/>
    <n v="72"/>
  </r>
  <r>
    <x v="31"/>
    <n v="72"/>
  </r>
  <r>
    <x v="36"/>
    <n v="129"/>
  </r>
  <r>
    <x v="14"/>
    <n v="129"/>
  </r>
  <r>
    <x v="0"/>
    <n v="82"/>
  </r>
  <r>
    <x v="24"/>
    <n v="82"/>
  </r>
  <r>
    <x v="34"/>
    <n v="124"/>
  </r>
  <r>
    <x v="15"/>
    <n v="124"/>
  </r>
  <r>
    <x v="47"/>
    <n v="46"/>
  </r>
  <r>
    <x v="30"/>
    <n v="46"/>
  </r>
  <r>
    <x v="16"/>
    <n v="82"/>
  </r>
  <r>
    <x v="38"/>
    <n v="82"/>
  </r>
  <r>
    <x v="23"/>
    <n v="27"/>
  </r>
  <r>
    <x v="42"/>
    <n v="27"/>
  </r>
  <r>
    <x v="46"/>
    <n v="94"/>
  </r>
  <r>
    <x v="5"/>
    <n v="94"/>
  </r>
  <r>
    <x v="12"/>
    <n v="50"/>
  </r>
  <r>
    <x v="35"/>
    <n v="50"/>
  </r>
  <r>
    <x v="21"/>
    <n v="110"/>
  </r>
  <r>
    <x v="49"/>
    <n v="110"/>
  </r>
  <r>
    <x v="33"/>
    <n v="125"/>
  </r>
  <r>
    <x v="19"/>
    <n v="125"/>
  </r>
  <r>
    <x v="11"/>
    <n v="17"/>
  </r>
  <r>
    <x v="13"/>
    <n v="17"/>
  </r>
  <r>
    <x v="25"/>
    <n v="25"/>
  </r>
  <r>
    <x v="40"/>
    <n v="25"/>
  </r>
  <r>
    <x v="8"/>
    <n v="43"/>
  </r>
  <r>
    <x v="44"/>
    <n v="43"/>
  </r>
  <r>
    <x v="2"/>
    <n v="56"/>
  </r>
  <r>
    <x v="22"/>
    <n v="56"/>
  </r>
  <r>
    <x v="51"/>
    <n v="120"/>
  </r>
  <r>
    <x v="4"/>
    <n v="120"/>
  </r>
  <r>
    <x v="27"/>
    <n v="71"/>
  </r>
  <r>
    <x v="7"/>
    <n v="71"/>
  </r>
  <r>
    <x v="28"/>
    <n v="30"/>
  </r>
  <r>
    <x v="17"/>
    <n v="30"/>
  </r>
  <r>
    <x v="32"/>
    <n v="104"/>
  </r>
  <r>
    <x v="41"/>
    <n v="104"/>
  </r>
  <r>
    <x v="10"/>
    <n v="119"/>
  </r>
  <r>
    <x v="48"/>
    <n v="119"/>
  </r>
  <r>
    <x v="43"/>
    <n v="68"/>
  </r>
  <r>
    <x v="1"/>
    <n v="68"/>
  </r>
  <r>
    <x v="50"/>
    <n v="74"/>
  </r>
  <r>
    <x v="18"/>
    <n v="74"/>
  </r>
  <r>
    <x v="26"/>
    <n v="85"/>
  </r>
  <r>
    <x v="9"/>
    <n v="85"/>
  </r>
  <r>
    <x v="20"/>
    <n v="34"/>
  </r>
  <r>
    <x v="37"/>
    <n v="34"/>
  </r>
  <r>
    <x v="8"/>
    <n v="47"/>
  </r>
  <r>
    <x v="30"/>
    <n v="47"/>
  </r>
  <r>
    <x v="3"/>
    <n v="47"/>
  </r>
  <r>
    <x v="45"/>
    <n v="47"/>
  </r>
  <r>
    <x v="38"/>
    <n v="150"/>
  </r>
  <r>
    <x v="15"/>
    <n v="150"/>
  </r>
  <r>
    <x v="22"/>
    <n v="63"/>
  </r>
  <r>
    <x v="19"/>
    <n v="63"/>
  </r>
  <r>
    <x v="46"/>
    <n v="42"/>
  </r>
  <r>
    <x v="31"/>
    <n v="42"/>
  </r>
  <r>
    <x v="24"/>
    <n v="94"/>
  </r>
  <r>
    <x v="33"/>
    <n v="94"/>
  </r>
  <r>
    <x v="5"/>
    <n v="51"/>
  </r>
  <r>
    <x v="49"/>
    <n v="51"/>
  </r>
  <r>
    <x v="41"/>
    <n v="55"/>
  </r>
  <r>
    <x v="34"/>
    <n v="55"/>
  </r>
  <r>
    <x v="50"/>
    <n v="116"/>
  </r>
  <r>
    <x v="10"/>
    <n v="116"/>
  </r>
  <r>
    <x v="29"/>
    <n v="69"/>
  </r>
  <r>
    <x v="16"/>
    <n v="69"/>
  </r>
  <r>
    <x v="17"/>
    <n v="37"/>
  </r>
  <r>
    <x v="4"/>
    <n v="37"/>
  </r>
  <r>
    <x v="25"/>
    <n v="35"/>
  </r>
  <r>
    <x v="1"/>
    <n v="35"/>
  </r>
  <r>
    <x v="13"/>
    <n v="75"/>
  </r>
  <r>
    <x v="44"/>
    <n v="75"/>
  </r>
  <r>
    <x v="26"/>
    <n v="43"/>
  </r>
  <r>
    <x v="18"/>
    <n v="43"/>
  </r>
  <r>
    <x v="2"/>
    <n v="107"/>
  </r>
  <r>
    <x v="48"/>
    <n v="107"/>
  </r>
  <r>
    <x v="27"/>
    <n v="40"/>
  </r>
  <r>
    <x v="11"/>
    <n v="40"/>
  </r>
  <r>
    <x v="39"/>
    <n v="117"/>
  </r>
  <r>
    <x v="21"/>
    <n v="117"/>
  </r>
  <r>
    <x v="32"/>
    <n v="113"/>
  </r>
  <r>
    <x v="9"/>
    <n v="113"/>
  </r>
  <r>
    <x v="6"/>
    <n v="66"/>
  </r>
  <r>
    <x v="51"/>
    <n v="66"/>
  </r>
  <r>
    <x v="0"/>
    <n v="33"/>
  </r>
  <r>
    <x v="36"/>
    <n v="33"/>
  </r>
  <r>
    <x v="37"/>
    <n v="48"/>
  </r>
  <r>
    <x v="42"/>
    <n v="48"/>
  </r>
  <r>
    <x v="12"/>
    <n v="92"/>
  </r>
  <r>
    <x v="7"/>
    <n v="92"/>
  </r>
  <r>
    <x v="40"/>
    <n v="178"/>
  </r>
  <r>
    <x v="14"/>
    <n v="178"/>
  </r>
  <r>
    <x v="20"/>
    <n v="64"/>
  </r>
  <r>
    <x v="35"/>
    <n v="64"/>
  </r>
  <r>
    <x v="47"/>
    <n v="83"/>
  </r>
  <r>
    <x v="43"/>
    <n v="83"/>
  </r>
  <r>
    <x v="23"/>
    <n v="76"/>
  </r>
  <r>
    <x v="28"/>
    <n v="76"/>
  </r>
  <r>
    <x v="8"/>
    <n v="59"/>
  </r>
  <r>
    <x v="38"/>
    <n v="59"/>
  </r>
  <r>
    <x v="50"/>
    <n v="51"/>
  </r>
  <r>
    <x v="13"/>
    <n v="51"/>
  </r>
  <r>
    <x v="39"/>
    <n v="68"/>
  </r>
  <r>
    <x v="44"/>
    <n v="68"/>
  </r>
  <r>
    <x v="16"/>
    <n v="84"/>
  </r>
  <r>
    <x v="22"/>
    <n v="84"/>
  </r>
  <r>
    <x v="34"/>
    <n v="27"/>
  </r>
  <r>
    <x v="10"/>
    <n v="27"/>
  </r>
  <r>
    <x v="26"/>
    <n v="60"/>
  </r>
  <r>
    <x v="30"/>
    <n v="60"/>
  </r>
  <r>
    <x v="19"/>
    <n v="115"/>
  </r>
  <r>
    <x v="32"/>
    <n v="115"/>
  </r>
  <r>
    <x v="51"/>
    <n v="94"/>
  </r>
  <r>
    <x v="7"/>
    <n v="94"/>
  </r>
  <r>
    <x v="14"/>
    <n v="77"/>
  </r>
  <r>
    <x v="25"/>
    <n v="77"/>
  </r>
  <r>
    <x v="37"/>
    <n v="37"/>
  </r>
  <r>
    <x v="33"/>
    <n v="37"/>
  </r>
  <r>
    <x v="15"/>
    <n v="158"/>
  </r>
  <r>
    <x v="21"/>
    <n v="158"/>
  </r>
  <r>
    <x v="3"/>
    <n v="10"/>
  </r>
  <r>
    <x v="42"/>
    <n v="10"/>
  </r>
  <r>
    <x v="46"/>
    <n v="82"/>
  </r>
  <r>
    <x v="6"/>
    <n v="82"/>
  </r>
  <r>
    <x v="35"/>
    <n v="68"/>
  </r>
  <r>
    <x v="43"/>
    <n v="68"/>
  </r>
  <r>
    <x v="24"/>
    <n v="61"/>
  </r>
  <r>
    <x v="23"/>
    <n v="61"/>
  </r>
  <r>
    <x v="45"/>
    <n v="48"/>
  </r>
  <r>
    <x v="49"/>
    <n v="48"/>
  </r>
  <r>
    <x v="18"/>
    <n v="70"/>
  </r>
  <r>
    <x v="4"/>
    <n v="70"/>
  </r>
  <r>
    <x v="27"/>
    <n v="97"/>
  </r>
  <r>
    <x v="41"/>
    <n v="97"/>
  </r>
  <r>
    <x v="28"/>
    <n v="99"/>
  </r>
  <r>
    <x v="48"/>
    <n v="99"/>
  </r>
  <r>
    <x v="0"/>
    <n v="77"/>
  </r>
  <r>
    <x v="40"/>
    <n v="77"/>
  </r>
  <r>
    <x v="11"/>
    <n v="52"/>
  </r>
  <r>
    <x v="1"/>
    <n v="52"/>
  </r>
  <r>
    <x v="47"/>
    <n v="92"/>
  </r>
  <r>
    <x v="12"/>
    <n v="92"/>
  </r>
  <r>
    <x v="36"/>
    <n v="57"/>
  </r>
  <r>
    <x v="2"/>
    <n v="57"/>
  </r>
  <r>
    <x v="9"/>
    <n v="87"/>
  </r>
  <r>
    <x v="29"/>
    <n v="87"/>
  </r>
  <r>
    <x v="20"/>
    <n v="45"/>
  </r>
  <r>
    <x v="5"/>
    <n v="45"/>
  </r>
  <r>
    <x v="31"/>
    <n v="57"/>
  </r>
  <r>
    <x v="17"/>
    <n v="57"/>
  </r>
  <r>
    <x v="50"/>
    <n v="75"/>
  </r>
  <r>
    <x v="7"/>
    <n v="75"/>
  </r>
  <r>
    <x v="39"/>
    <n v="125"/>
  </r>
  <r>
    <x v="33"/>
    <n v="125"/>
  </r>
  <r>
    <x v="45"/>
    <n v="25"/>
  </r>
  <r>
    <x v="13"/>
    <n v="25"/>
  </r>
  <r>
    <x v="4"/>
    <n v="39"/>
  </r>
  <r>
    <x v="21"/>
    <n v="39"/>
  </r>
  <r>
    <x v="3"/>
    <n v="43"/>
  </r>
  <r>
    <x v="27"/>
    <n v="43"/>
  </r>
  <r>
    <x v="19"/>
    <n v="115"/>
  </r>
  <r>
    <x v="6"/>
    <n v="115"/>
  </r>
  <r>
    <x v="47"/>
    <n v="64"/>
  </r>
  <r>
    <x v="37"/>
    <n v="64"/>
  </r>
  <r>
    <x v="41"/>
    <n v="114"/>
  </r>
  <r>
    <x v="8"/>
    <n v="114"/>
  </r>
  <r>
    <x v="16"/>
    <n v="92"/>
  </r>
  <r>
    <x v="49"/>
    <n v="92"/>
  </r>
  <r>
    <x v="42"/>
    <n v="58"/>
  </r>
  <r>
    <x v="2"/>
    <n v="58"/>
  </r>
  <r>
    <x v="0"/>
    <n v="134"/>
  </r>
  <r>
    <x v="9"/>
    <n v="134"/>
  </r>
  <r>
    <x v="31"/>
    <n v="34"/>
  </r>
  <r>
    <x v="23"/>
    <n v="34"/>
  </r>
  <r>
    <x v="35"/>
    <n v="131"/>
  </r>
  <r>
    <x v="48"/>
    <n v="131"/>
  </r>
  <r>
    <x v="25"/>
    <n v="49"/>
  </r>
  <r>
    <x v="5"/>
    <n v="49"/>
  </r>
  <r>
    <x v="36"/>
    <n v="96"/>
  </r>
  <r>
    <x v="12"/>
    <n v="96"/>
  </r>
  <r>
    <x v="46"/>
    <n v="104"/>
  </r>
  <r>
    <x v="40"/>
    <n v="104"/>
  </r>
  <r>
    <x v="34"/>
    <n v="83"/>
  </r>
  <r>
    <x v="43"/>
    <n v="83"/>
  </r>
  <r>
    <x v="38"/>
    <n v="21"/>
  </r>
  <r>
    <x v="29"/>
    <n v="21"/>
  </r>
  <r>
    <x v="44"/>
    <n v="81"/>
  </r>
  <r>
    <x v="14"/>
    <n v="81"/>
  </r>
  <r>
    <x v="32"/>
    <n v="59"/>
  </r>
  <r>
    <x v="30"/>
    <n v="59"/>
  </r>
  <r>
    <x v="18"/>
    <n v="150"/>
  </r>
  <r>
    <x v="15"/>
    <n v="150"/>
  </r>
  <r>
    <x v="10"/>
    <n v="73"/>
  </r>
  <r>
    <x v="20"/>
    <n v="73"/>
  </r>
  <r>
    <x v="22"/>
    <n v="35"/>
  </r>
  <r>
    <x v="26"/>
    <n v="35"/>
  </r>
  <r>
    <x v="11"/>
    <n v="37"/>
  </r>
  <r>
    <x v="17"/>
    <n v="37"/>
  </r>
  <r>
    <x v="51"/>
    <n v="141"/>
  </r>
  <r>
    <x v="24"/>
    <n v="141"/>
  </r>
  <r>
    <x v="1"/>
    <n v="41"/>
  </r>
  <r>
    <x v="28"/>
    <n v="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2">
  <r>
    <x v="0"/>
    <n v="14"/>
  </r>
  <r>
    <x v="1"/>
    <n v="14"/>
  </r>
  <r>
    <x v="2"/>
    <n v="34"/>
  </r>
  <r>
    <x v="3"/>
    <n v="34"/>
  </r>
  <r>
    <x v="4"/>
    <n v="110"/>
  </r>
  <r>
    <x v="5"/>
    <n v="110"/>
  </r>
  <r>
    <x v="6"/>
    <n v="111"/>
  </r>
  <r>
    <x v="7"/>
    <n v="111"/>
  </r>
  <r>
    <x v="8"/>
    <n v="116"/>
  </r>
  <r>
    <x v="9"/>
    <n v="116"/>
  </r>
  <r>
    <x v="10"/>
    <n v="39"/>
  </r>
  <r>
    <x v="11"/>
    <n v="39"/>
  </r>
  <r>
    <x v="12"/>
    <n v="47"/>
  </r>
  <r>
    <x v="13"/>
    <n v="47"/>
  </r>
  <r>
    <x v="14"/>
    <n v="138"/>
  </r>
  <r>
    <x v="15"/>
    <n v="138"/>
  </r>
  <r>
    <x v="16"/>
    <n v="80"/>
  </r>
  <r>
    <x v="17"/>
    <n v="80"/>
  </r>
  <r>
    <x v="18"/>
    <n v="14"/>
  </r>
  <r>
    <x v="19"/>
    <n v="14"/>
  </r>
  <r>
    <x v="20"/>
    <n v="89"/>
  </r>
  <r>
    <x v="21"/>
    <n v="89"/>
  </r>
  <r>
    <x v="22"/>
    <n v="17"/>
  </r>
  <r>
    <x v="23"/>
    <n v="17"/>
  </r>
  <r>
    <x v="24"/>
    <n v="25"/>
  </r>
  <r>
    <x v="25"/>
    <n v="25"/>
  </r>
  <r>
    <x v="26"/>
    <n v="23"/>
  </r>
  <r>
    <x v="27"/>
    <n v="23"/>
  </r>
  <r>
    <x v="28"/>
    <n v="52"/>
  </r>
  <r>
    <x v="29"/>
    <n v="52"/>
  </r>
  <r>
    <x v="30"/>
    <n v="50"/>
  </r>
  <r>
    <x v="31"/>
    <n v="50"/>
  </r>
  <r>
    <x v="32"/>
    <n v="110"/>
  </r>
  <r>
    <x v="33"/>
    <n v="110"/>
  </r>
  <r>
    <x v="34"/>
    <n v="48"/>
  </r>
  <r>
    <x v="35"/>
    <n v="48"/>
  </r>
  <r>
    <x v="36"/>
    <n v="77"/>
  </r>
  <r>
    <x v="37"/>
    <n v="77"/>
  </r>
  <r>
    <x v="38"/>
    <n v="81"/>
  </r>
  <r>
    <x v="39"/>
    <n v="81"/>
  </r>
  <r>
    <x v="40"/>
    <n v="62"/>
  </r>
  <r>
    <x v="41"/>
    <n v="62"/>
  </r>
  <r>
    <x v="42"/>
    <n v="48"/>
  </r>
  <r>
    <x v="43"/>
    <n v="48"/>
  </r>
  <r>
    <x v="44"/>
    <n v="72"/>
  </r>
  <r>
    <x v="45"/>
    <n v="72"/>
  </r>
  <r>
    <x v="46"/>
    <n v="114"/>
  </r>
  <r>
    <x v="47"/>
    <n v="114"/>
  </r>
  <r>
    <x v="48"/>
    <n v="102"/>
  </r>
  <r>
    <x v="49"/>
    <n v="102"/>
  </r>
  <r>
    <x v="50"/>
    <n v="93"/>
  </r>
  <r>
    <x v="51"/>
    <n v="93"/>
  </r>
  <r>
    <x v="6"/>
    <n v="139"/>
  </r>
  <r>
    <x v="14"/>
    <n v="139"/>
  </r>
  <r>
    <x v="2"/>
    <n v="15"/>
  </r>
  <r>
    <x v="23"/>
    <n v="15"/>
  </r>
  <r>
    <x v="27"/>
    <n v="15"/>
  </r>
  <r>
    <x v="16"/>
    <n v="15"/>
  </r>
  <r>
    <x v="12"/>
    <n v="102"/>
  </r>
  <r>
    <x v="8"/>
    <n v="102"/>
  </r>
  <r>
    <x v="39"/>
    <n v="77"/>
  </r>
  <r>
    <x v="10"/>
    <n v="77"/>
  </r>
  <r>
    <x v="24"/>
    <n v="65"/>
  </r>
  <r>
    <x v="13"/>
    <n v="65"/>
  </r>
  <r>
    <x v="42"/>
    <n v="26"/>
  </r>
  <r>
    <x v="38"/>
    <n v="26"/>
  </r>
  <r>
    <x v="25"/>
    <n v="21"/>
  </r>
  <r>
    <x v="0"/>
    <n v="21"/>
  </r>
  <r>
    <x v="7"/>
    <n v="78"/>
  </r>
  <r>
    <x v="20"/>
    <n v="78"/>
  </r>
  <r>
    <x v="36"/>
    <n v="47"/>
  </r>
  <r>
    <x v="45"/>
    <n v="47"/>
  </r>
  <r>
    <x v="3"/>
    <n v="66"/>
  </r>
  <r>
    <x v="17"/>
    <n v="66"/>
  </r>
  <r>
    <x v="29"/>
    <n v="96"/>
  </r>
  <r>
    <x v="48"/>
    <n v="96"/>
  </r>
  <r>
    <x v="34"/>
    <n v="37"/>
  </r>
  <r>
    <x v="28"/>
    <n v="37"/>
  </r>
  <r>
    <x v="37"/>
    <n v="81"/>
  </r>
  <r>
    <x v="44"/>
    <n v="81"/>
  </r>
  <r>
    <x v="31"/>
    <n v="80"/>
  </r>
  <r>
    <x v="15"/>
    <n v="80"/>
  </r>
  <r>
    <x v="32"/>
    <n v="116"/>
  </r>
  <r>
    <x v="4"/>
    <n v="116"/>
  </r>
  <r>
    <x v="46"/>
    <n v="70"/>
  </r>
  <r>
    <x v="22"/>
    <n v="70"/>
  </r>
  <r>
    <x v="1"/>
    <n v="44"/>
  </r>
  <r>
    <x v="49"/>
    <n v="44"/>
  </r>
  <r>
    <x v="35"/>
    <n v="63"/>
  </r>
  <r>
    <x v="30"/>
    <n v="63"/>
  </r>
  <r>
    <x v="9"/>
    <n v="93"/>
  </r>
  <r>
    <x v="41"/>
    <n v="93"/>
  </r>
  <r>
    <x v="50"/>
    <n v="77"/>
  </r>
  <r>
    <x v="19"/>
    <n v="77"/>
  </r>
  <r>
    <x v="40"/>
    <n v="67"/>
  </r>
  <r>
    <x v="47"/>
    <n v="67"/>
  </r>
  <r>
    <x v="11"/>
    <n v="39"/>
  </r>
  <r>
    <x v="18"/>
    <n v="39"/>
  </r>
  <r>
    <x v="5"/>
    <n v="130"/>
  </r>
  <r>
    <x v="21"/>
    <n v="130"/>
  </r>
  <r>
    <x v="51"/>
    <n v="42"/>
  </r>
  <r>
    <x v="26"/>
    <n v="42"/>
  </r>
  <r>
    <x v="33"/>
    <n v="82"/>
  </r>
  <r>
    <x v="43"/>
    <n v="82"/>
  </r>
  <r>
    <x v="29"/>
    <n v="9"/>
  </r>
  <r>
    <x v="45"/>
    <n v="9"/>
  </r>
  <r>
    <x v="6"/>
    <n v="122"/>
  </r>
  <r>
    <x v="39"/>
    <n v="122"/>
  </r>
  <r>
    <x v="3"/>
    <n v="72"/>
  </r>
  <r>
    <x v="31"/>
    <n v="72"/>
  </r>
  <r>
    <x v="36"/>
    <n v="129"/>
  </r>
  <r>
    <x v="14"/>
    <n v="129"/>
  </r>
  <r>
    <x v="0"/>
    <n v="82"/>
  </r>
  <r>
    <x v="24"/>
    <n v="82"/>
  </r>
  <r>
    <x v="34"/>
    <n v="124"/>
  </r>
  <r>
    <x v="15"/>
    <n v="124"/>
  </r>
  <r>
    <x v="47"/>
    <n v="46"/>
  </r>
  <r>
    <x v="30"/>
    <n v="46"/>
  </r>
  <r>
    <x v="16"/>
    <n v="82"/>
  </r>
  <r>
    <x v="38"/>
    <n v="82"/>
  </r>
  <r>
    <x v="23"/>
    <n v="27"/>
  </r>
  <r>
    <x v="42"/>
    <n v="27"/>
  </r>
  <r>
    <x v="46"/>
    <n v="94"/>
  </r>
  <r>
    <x v="5"/>
    <n v="94"/>
  </r>
  <r>
    <x v="12"/>
    <n v="50"/>
  </r>
  <r>
    <x v="35"/>
    <n v="50"/>
  </r>
  <r>
    <x v="21"/>
    <n v="110"/>
  </r>
  <r>
    <x v="49"/>
    <n v="110"/>
  </r>
  <r>
    <x v="33"/>
    <n v="125"/>
  </r>
  <r>
    <x v="19"/>
    <n v="125"/>
  </r>
  <r>
    <x v="11"/>
    <n v="17"/>
  </r>
  <r>
    <x v="13"/>
    <n v="17"/>
  </r>
  <r>
    <x v="25"/>
    <n v="25"/>
  </r>
  <r>
    <x v="40"/>
    <n v="25"/>
  </r>
  <r>
    <x v="8"/>
    <n v="43"/>
  </r>
  <r>
    <x v="44"/>
    <n v="43"/>
  </r>
  <r>
    <x v="2"/>
    <n v="56"/>
  </r>
  <r>
    <x v="22"/>
    <n v="56"/>
  </r>
  <r>
    <x v="51"/>
    <n v="120"/>
  </r>
  <r>
    <x v="4"/>
    <n v="120"/>
  </r>
  <r>
    <x v="27"/>
    <n v="71"/>
  </r>
  <r>
    <x v="7"/>
    <n v="71"/>
  </r>
  <r>
    <x v="28"/>
    <n v="30"/>
  </r>
  <r>
    <x v="17"/>
    <n v="30"/>
  </r>
  <r>
    <x v="32"/>
    <n v="104"/>
  </r>
  <r>
    <x v="41"/>
    <n v="104"/>
  </r>
  <r>
    <x v="10"/>
    <n v="119"/>
  </r>
  <r>
    <x v="48"/>
    <n v="119"/>
  </r>
  <r>
    <x v="43"/>
    <n v="68"/>
  </r>
  <r>
    <x v="1"/>
    <n v="68"/>
  </r>
  <r>
    <x v="50"/>
    <n v="74"/>
  </r>
  <r>
    <x v="18"/>
    <n v="74"/>
  </r>
  <r>
    <x v="26"/>
    <n v="85"/>
  </r>
  <r>
    <x v="9"/>
    <n v="85"/>
  </r>
  <r>
    <x v="20"/>
    <n v="34"/>
  </r>
  <r>
    <x v="37"/>
    <n v="34"/>
  </r>
  <r>
    <x v="8"/>
    <n v="47"/>
  </r>
  <r>
    <x v="30"/>
    <n v="47"/>
  </r>
  <r>
    <x v="3"/>
    <n v="47"/>
  </r>
  <r>
    <x v="45"/>
    <n v="47"/>
  </r>
  <r>
    <x v="38"/>
    <n v="150"/>
  </r>
  <r>
    <x v="15"/>
    <n v="150"/>
  </r>
  <r>
    <x v="22"/>
    <n v="63"/>
  </r>
  <r>
    <x v="19"/>
    <n v="63"/>
  </r>
  <r>
    <x v="46"/>
    <n v="42"/>
  </r>
  <r>
    <x v="31"/>
    <n v="42"/>
  </r>
  <r>
    <x v="24"/>
    <n v="94"/>
  </r>
  <r>
    <x v="33"/>
    <n v="94"/>
  </r>
  <r>
    <x v="5"/>
    <n v="51"/>
  </r>
  <r>
    <x v="49"/>
    <n v="51"/>
  </r>
  <r>
    <x v="41"/>
    <n v="55"/>
  </r>
  <r>
    <x v="34"/>
    <n v="55"/>
  </r>
  <r>
    <x v="50"/>
    <n v="116"/>
  </r>
  <r>
    <x v="10"/>
    <n v="116"/>
  </r>
  <r>
    <x v="29"/>
    <n v="69"/>
  </r>
  <r>
    <x v="16"/>
    <n v="69"/>
  </r>
  <r>
    <x v="17"/>
    <n v="37"/>
  </r>
  <r>
    <x v="4"/>
    <n v="37"/>
  </r>
  <r>
    <x v="25"/>
    <n v="35"/>
  </r>
  <r>
    <x v="1"/>
    <n v="35"/>
  </r>
  <r>
    <x v="13"/>
    <n v="75"/>
  </r>
  <r>
    <x v="44"/>
    <n v="75"/>
  </r>
  <r>
    <x v="26"/>
    <n v="43"/>
  </r>
  <r>
    <x v="18"/>
    <n v="43"/>
  </r>
  <r>
    <x v="2"/>
    <n v="107"/>
  </r>
  <r>
    <x v="48"/>
    <n v="107"/>
  </r>
  <r>
    <x v="27"/>
    <n v="40"/>
  </r>
  <r>
    <x v="11"/>
    <n v="40"/>
  </r>
  <r>
    <x v="39"/>
    <n v="117"/>
  </r>
  <r>
    <x v="21"/>
    <n v="117"/>
  </r>
  <r>
    <x v="32"/>
    <n v="113"/>
  </r>
  <r>
    <x v="9"/>
    <n v="113"/>
  </r>
  <r>
    <x v="6"/>
    <n v="66"/>
  </r>
  <r>
    <x v="51"/>
    <n v="66"/>
  </r>
  <r>
    <x v="0"/>
    <n v="33"/>
  </r>
  <r>
    <x v="36"/>
    <n v="33"/>
  </r>
  <r>
    <x v="37"/>
    <n v="48"/>
  </r>
  <r>
    <x v="42"/>
    <n v="48"/>
  </r>
  <r>
    <x v="12"/>
    <n v="92"/>
  </r>
  <r>
    <x v="7"/>
    <n v="92"/>
  </r>
  <r>
    <x v="40"/>
    <n v="178"/>
  </r>
  <r>
    <x v="14"/>
    <n v="178"/>
  </r>
  <r>
    <x v="20"/>
    <n v="64"/>
  </r>
  <r>
    <x v="35"/>
    <n v="64"/>
  </r>
  <r>
    <x v="47"/>
    <n v="83"/>
  </r>
  <r>
    <x v="43"/>
    <n v="83"/>
  </r>
  <r>
    <x v="23"/>
    <n v="76"/>
  </r>
  <r>
    <x v="28"/>
    <n v="76"/>
  </r>
  <r>
    <x v="8"/>
    <n v="59"/>
  </r>
  <r>
    <x v="38"/>
    <n v="59"/>
  </r>
  <r>
    <x v="50"/>
    <n v="51"/>
  </r>
  <r>
    <x v="13"/>
    <n v="51"/>
  </r>
  <r>
    <x v="39"/>
    <n v="68"/>
  </r>
  <r>
    <x v="44"/>
    <n v="68"/>
  </r>
  <r>
    <x v="16"/>
    <n v="84"/>
  </r>
  <r>
    <x v="22"/>
    <n v="84"/>
  </r>
  <r>
    <x v="34"/>
    <n v="27"/>
  </r>
  <r>
    <x v="10"/>
    <n v="27"/>
  </r>
  <r>
    <x v="26"/>
    <n v="60"/>
  </r>
  <r>
    <x v="30"/>
    <n v="60"/>
  </r>
  <r>
    <x v="19"/>
    <n v="115"/>
  </r>
  <r>
    <x v="32"/>
    <n v="115"/>
  </r>
  <r>
    <x v="51"/>
    <n v="94"/>
  </r>
  <r>
    <x v="7"/>
    <n v="94"/>
  </r>
  <r>
    <x v="14"/>
    <n v="77"/>
  </r>
  <r>
    <x v="25"/>
    <n v="77"/>
  </r>
  <r>
    <x v="37"/>
    <n v="37"/>
  </r>
  <r>
    <x v="33"/>
    <n v="37"/>
  </r>
  <r>
    <x v="15"/>
    <n v="158"/>
  </r>
  <r>
    <x v="21"/>
    <n v="158"/>
  </r>
  <r>
    <x v="3"/>
    <n v="10"/>
  </r>
  <r>
    <x v="42"/>
    <n v="10"/>
  </r>
  <r>
    <x v="46"/>
    <n v="82"/>
  </r>
  <r>
    <x v="6"/>
    <n v="82"/>
  </r>
  <r>
    <x v="35"/>
    <n v="68"/>
  </r>
  <r>
    <x v="43"/>
    <n v="68"/>
  </r>
  <r>
    <x v="24"/>
    <n v="61"/>
  </r>
  <r>
    <x v="23"/>
    <n v="61"/>
  </r>
  <r>
    <x v="45"/>
    <n v="48"/>
  </r>
  <r>
    <x v="49"/>
    <n v="48"/>
  </r>
  <r>
    <x v="18"/>
    <n v="70"/>
  </r>
  <r>
    <x v="4"/>
    <n v="70"/>
  </r>
  <r>
    <x v="27"/>
    <n v="97"/>
  </r>
  <r>
    <x v="41"/>
    <n v="97"/>
  </r>
  <r>
    <x v="28"/>
    <n v="99"/>
  </r>
  <r>
    <x v="48"/>
    <n v="99"/>
  </r>
  <r>
    <x v="0"/>
    <n v="77"/>
  </r>
  <r>
    <x v="40"/>
    <n v="77"/>
  </r>
  <r>
    <x v="11"/>
    <n v="52"/>
  </r>
  <r>
    <x v="1"/>
    <n v="52"/>
  </r>
  <r>
    <x v="47"/>
    <n v="92"/>
  </r>
  <r>
    <x v="12"/>
    <n v="92"/>
  </r>
  <r>
    <x v="36"/>
    <n v="57"/>
  </r>
  <r>
    <x v="2"/>
    <n v="57"/>
  </r>
  <r>
    <x v="9"/>
    <n v="87"/>
  </r>
  <r>
    <x v="29"/>
    <n v="87"/>
  </r>
  <r>
    <x v="20"/>
    <n v="45"/>
  </r>
  <r>
    <x v="5"/>
    <n v="45"/>
  </r>
  <r>
    <x v="31"/>
    <n v="57"/>
  </r>
  <r>
    <x v="17"/>
    <n v="57"/>
  </r>
  <r>
    <x v="50"/>
    <n v="75"/>
  </r>
  <r>
    <x v="7"/>
    <n v="75"/>
  </r>
  <r>
    <x v="39"/>
    <n v="125"/>
  </r>
  <r>
    <x v="33"/>
    <n v="125"/>
  </r>
  <r>
    <x v="45"/>
    <n v="25"/>
  </r>
  <r>
    <x v="13"/>
    <n v="25"/>
  </r>
  <r>
    <x v="4"/>
    <n v="39"/>
  </r>
  <r>
    <x v="21"/>
    <n v="39"/>
  </r>
  <r>
    <x v="3"/>
    <n v="43"/>
  </r>
  <r>
    <x v="27"/>
    <n v="43"/>
  </r>
  <r>
    <x v="19"/>
    <n v="115"/>
  </r>
  <r>
    <x v="6"/>
    <n v="115"/>
  </r>
  <r>
    <x v="47"/>
    <n v="64"/>
  </r>
  <r>
    <x v="37"/>
    <n v="64"/>
  </r>
  <r>
    <x v="41"/>
    <n v="114"/>
  </r>
  <r>
    <x v="8"/>
    <n v="114"/>
  </r>
  <r>
    <x v="16"/>
    <n v="92"/>
  </r>
  <r>
    <x v="49"/>
    <n v="92"/>
  </r>
  <r>
    <x v="42"/>
    <n v="58"/>
  </r>
  <r>
    <x v="2"/>
    <n v="58"/>
  </r>
  <r>
    <x v="0"/>
    <n v="134"/>
  </r>
  <r>
    <x v="9"/>
    <n v="134"/>
  </r>
  <r>
    <x v="31"/>
    <n v="34"/>
  </r>
  <r>
    <x v="23"/>
    <n v="34"/>
  </r>
  <r>
    <x v="35"/>
    <n v="131"/>
  </r>
  <r>
    <x v="48"/>
    <n v="131"/>
  </r>
  <r>
    <x v="25"/>
    <n v="49"/>
  </r>
  <r>
    <x v="5"/>
    <n v="49"/>
  </r>
  <r>
    <x v="36"/>
    <n v="96"/>
  </r>
  <r>
    <x v="12"/>
    <n v="96"/>
  </r>
  <r>
    <x v="46"/>
    <n v="104"/>
  </r>
  <r>
    <x v="40"/>
    <n v="104"/>
  </r>
  <r>
    <x v="34"/>
    <n v="83"/>
  </r>
  <r>
    <x v="43"/>
    <n v="83"/>
  </r>
  <r>
    <x v="38"/>
    <n v="21"/>
  </r>
  <r>
    <x v="29"/>
    <n v="21"/>
  </r>
  <r>
    <x v="44"/>
    <n v="81"/>
  </r>
  <r>
    <x v="14"/>
    <n v="81"/>
  </r>
  <r>
    <x v="32"/>
    <n v="59"/>
  </r>
  <r>
    <x v="30"/>
    <n v="59"/>
  </r>
  <r>
    <x v="18"/>
    <n v="150"/>
  </r>
  <r>
    <x v="15"/>
    <n v="150"/>
  </r>
  <r>
    <x v="10"/>
    <n v="73"/>
  </r>
  <r>
    <x v="20"/>
    <n v="73"/>
  </r>
  <r>
    <x v="22"/>
    <n v="35"/>
  </r>
  <r>
    <x v="26"/>
    <n v="35"/>
  </r>
  <r>
    <x v="11"/>
    <n v="37"/>
  </r>
  <r>
    <x v="17"/>
    <n v="37"/>
  </r>
  <r>
    <x v="51"/>
    <n v="141"/>
  </r>
  <r>
    <x v="24"/>
    <n v="141"/>
  </r>
  <r>
    <x v="1"/>
    <n v="41"/>
  </r>
  <r>
    <x v="28"/>
    <n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835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F57" firstHeaderRow="1" firstDataRow="2" firstDataCol="1"/>
  <pivotFields count="2">
    <pivotField axis="axisRow" compact="0" outline="0" showAll="0" includeNewItemsInFilter="1">
      <items count="53">
        <item x="28"/>
        <item x="41"/>
        <item x="13"/>
        <item x="1"/>
        <item x="25"/>
        <item x="16"/>
        <item x="34"/>
        <item x="21"/>
        <item x="47"/>
        <item x="4"/>
        <item x="9"/>
        <item x="33"/>
        <item x="35"/>
        <item x="19"/>
        <item x="42"/>
        <item x="27"/>
        <item x="0"/>
        <item x="37"/>
        <item x="51"/>
        <item x="32"/>
        <item x="24"/>
        <item x="8"/>
        <item x="15"/>
        <item x="14"/>
        <item x="10"/>
        <item x="2"/>
        <item x="40"/>
        <item x="44"/>
        <item x="49"/>
        <item x="48"/>
        <item x="36"/>
        <item x="6"/>
        <item x="20"/>
        <item x="23"/>
        <item x="38"/>
        <item x="7"/>
        <item x="11"/>
        <item x="46"/>
        <item x="5"/>
        <item x="29"/>
        <item x="22"/>
        <item x="12"/>
        <item x="30"/>
        <item x="26"/>
        <item x="18"/>
        <item x="45"/>
        <item x="39"/>
        <item x="17"/>
        <item x="43"/>
        <item x="50"/>
        <item x="31"/>
        <item x="3"/>
        <item t="default"/>
      </items>
    </pivotField>
    <pivotField dataField="1" compact="0" outline="0" showAll="0" includeNewItemsInFilter="1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2" fld="1" subtotal="average" baseField="0" baseItem="0"/>
    <dataField name="StdDev of score3" fld="1" subtotal="stdDev" baseField="0" baseItem="0"/>
    <dataField name="Min of score4" fld="1" subtotal="min" baseField="0" baseItem="0"/>
    <dataField name="Max of score5" fld="1" subtotal="max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Analysis (Org)" cacheId="836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G69" firstHeaderRow="1" firstDataRow="2" firstDataCol="2"/>
  <pivotFields count="3">
    <pivotField axis="axisRow" compact="0" outline="0" showAll="0" includeNewItemsInFilter="1">
      <items count="53">
        <item x="28"/>
        <item x="41"/>
        <item x="13"/>
        <item x="1"/>
        <item x="25"/>
        <item x="16"/>
        <item x="34"/>
        <item x="21"/>
        <item x="47"/>
        <item x="4"/>
        <item x="9"/>
        <item x="33"/>
        <item x="35"/>
        <item x="19"/>
        <item x="42"/>
        <item x="27"/>
        <item x="0"/>
        <item x="37"/>
        <item x="51"/>
        <item x="32"/>
        <item x="24"/>
        <item x="8"/>
        <item x="15"/>
        <item x="14"/>
        <item x="10"/>
        <item x="2"/>
        <item x="40"/>
        <item x="44"/>
        <item x="49"/>
        <item x="48"/>
        <item x="36"/>
        <item x="6"/>
        <item x="20"/>
        <item x="23"/>
        <item x="38"/>
        <item x="7"/>
        <item x="11"/>
        <item x="46"/>
        <item x="5"/>
        <item x="29"/>
        <item x="22"/>
        <item x="12"/>
        <item x="30"/>
        <item x="26"/>
        <item x="18"/>
        <item x="45"/>
        <item x="39"/>
        <item x="17"/>
        <item x="43"/>
        <item x="50"/>
        <item x="31"/>
        <item x="3"/>
        <item t="default"/>
      </items>
    </pivotField>
    <pivotField dataField="1" compact="0" outline="0" showAll="0" includeNewItemsInFilter="1"/>
    <pivotField axis="axisRow" compact="0" outline="0" showAll="0" includeNewItemsInFilter="1">
      <items count="13">
        <item n="13510 Org" x="2"/>
        <item n="154 Org" x="3"/>
        <item n="1575 Org" x="4"/>
        <item x="0"/>
        <item n="20164 Org" x="5"/>
        <item n="2068 Org" x="6"/>
        <item n="4061 Org" x="7"/>
        <item n="4303 Org" x="8"/>
        <item n="4343 Org" x="9"/>
        <item x="1"/>
        <item n="6479 Org" x="10"/>
        <item n="6603 Org" x="11"/>
        <item t="default"/>
      </items>
    </pivotField>
  </pivotFields>
  <rowFields count="2">
    <field x="2"/>
    <field x="0"/>
  </rowFields>
  <rowItems count="65">
    <i>
      <x/>
      <x/>
    </i>
    <i r="1">
      <x v="1"/>
    </i>
    <i r="1">
      <x v="2"/>
    </i>
    <i t="default">
      <x/>
    </i>
    <i>
      <x v="1"/>
      <x v="3"/>
    </i>
    <i r="1">
      <x v="4"/>
    </i>
    <i r="1">
      <x v="5"/>
    </i>
    <i r="1">
      <x v="6"/>
    </i>
    <i t="default">
      <x v="1"/>
    </i>
    <i>
      <x v="2"/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 v="2"/>
    </i>
    <i>
      <x v="3"/>
      <x v="16"/>
    </i>
    <i t="default">
      <x v="3"/>
    </i>
    <i>
      <x v="4"/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 v="4"/>
    </i>
    <i>
      <x v="5"/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t="default">
      <x v="5"/>
    </i>
    <i>
      <x v="6"/>
      <x v="32"/>
    </i>
    <i r="1">
      <x v="33"/>
    </i>
    <i r="1">
      <x v="34"/>
    </i>
    <i t="default">
      <x v="6"/>
    </i>
    <i>
      <x v="7"/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t="default">
      <x v="7"/>
    </i>
    <i>
      <x v="8"/>
      <x v="43"/>
    </i>
    <i r="1">
      <x v="44"/>
    </i>
    <i t="default">
      <x v="8"/>
    </i>
    <i>
      <x v="9"/>
      <x v="45"/>
    </i>
    <i t="default">
      <x v="9"/>
    </i>
    <i>
      <x v="10"/>
      <x v="46"/>
    </i>
    <i r="1">
      <x v="47"/>
    </i>
    <i t="default">
      <x v="10"/>
    </i>
    <i>
      <x v="11"/>
      <x v="48"/>
    </i>
    <i r="1">
      <x v="49"/>
    </i>
    <i r="1">
      <x v="50"/>
    </i>
    <i r="1">
      <x v="51"/>
    </i>
    <i t="default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 2" fld="1" baseField="0" baseItem="0"/>
    <dataField name="Average of score 2_2" fld="1" subtotal="average" baseField="0" baseItem="0"/>
    <dataField name="StdDev of score 2_3" fld="1" subtotal="stdDev" baseField="0" baseItem="0"/>
    <dataField name="Min of score 2_4" fld="1" subtotal="min" baseField="0" baseItem="0"/>
    <dataField name="Max of score 2_5" fld="1" subtotal="max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2" cacheId="834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AZ56" firstHeaderRow="1" firstDataRow="2" firstDataCol="1"/>
  <pivotFields count="3">
    <pivotField axis="axisRow" compact="0" outline="0" showAll="0" includeNewItemsInFilter="1">
      <items count="52">
        <item x="7"/>
        <item x="50"/>
        <item x="37"/>
        <item x="47"/>
        <item x="30"/>
        <item x="4"/>
        <item x="19"/>
        <item x="49"/>
        <item x="27"/>
        <item x="1"/>
        <item x="48"/>
        <item x="29"/>
        <item x="22"/>
        <item x="39"/>
        <item x="16"/>
        <item x="14"/>
        <item x="0"/>
        <item x="38"/>
        <item x="25"/>
        <item x="8"/>
        <item x="6"/>
        <item x="2"/>
        <item x="41"/>
        <item x="40"/>
        <item x="45"/>
        <item x="31"/>
        <item x="10"/>
        <item x="11"/>
        <item x="12"/>
        <item x="9"/>
        <item x="13"/>
        <item x="5"/>
        <item x="28"/>
        <item x="34"/>
        <item x="17"/>
        <item x="24"/>
        <item x="21"/>
        <item x="35"/>
        <item x="26"/>
        <item x="44"/>
        <item x="3"/>
        <item x="46"/>
        <item x="33"/>
        <item x="42"/>
        <item x="43"/>
        <item x="15"/>
        <item x="36"/>
        <item x="32"/>
        <item x="23"/>
        <item x="20"/>
        <item x="18"/>
        <item t="default"/>
      </items>
    </pivotField>
    <pivotField axis="axisCol" compact="0" outline="0" showAll="0" includeNewItemsInFilter="1">
      <items count="51">
        <item x="18"/>
        <item x="10"/>
        <item x="3"/>
        <item x="0"/>
        <item x="6"/>
        <item x="14"/>
        <item x="48"/>
        <item x="5"/>
        <item x="45"/>
        <item x="31"/>
        <item x="2"/>
        <item x="8"/>
        <item x="28"/>
        <item x="22"/>
        <item x="27"/>
        <item x="40"/>
        <item x="47"/>
        <item x="9"/>
        <item x="34"/>
        <item x="36"/>
        <item x="26"/>
        <item x="46"/>
        <item x="19"/>
        <item x="13"/>
        <item x="15"/>
        <item x="39"/>
        <item x="29"/>
        <item x="32"/>
        <item x="12"/>
        <item x="33"/>
        <item x="49"/>
        <item x="37"/>
        <item x="17"/>
        <item x="38"/>
        <item x="16"/>
        <item x="30"/>
        <item x="43"/>
        <item x="1"/>
        <item x="7"/>
        <item x="20"/>
        <item x="41"/>
        <item x="21"/>
        <item x="24"/>
        <item x="23"/>
        <item x="11"/>
        <item x="44"/>
        <item x="4"/>
        <item x="35"/>
        <item x="25"/>
        <item x="42"/>
        <item t="default"/>
      </items>
    </pivotField>
    <pivotField dataField="1" compact="0" outline="0" showAll="0" includeNewItemsInFilter="1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Sum of score" fld="2" baseField="0" baseItem="0"/>
  </dataFields>
  <formats count="54">
    <format dxfId="0">
      <pivotArea outline="0" fieldPosition="0">
        <references count="2">
          <reference field="0" count="1" selected="0">
            <x v="0"/>
          </reference>
          <reference field="1" count="1" selected="0">
            <x v="0"/>
          </reference>
        </references>
      </pivotArea>
    </format>
    <format dxfId="1">
      <pivotArea outline="0" fieldPosition="0">
        <references count="2">
          <reference field="0" count="1" selected="0">
            <x v="1"/>
          </reference>
          <reference field="1" count="1" selected="0">
            <x v="1"/>
          </reference>
        </references>
      </pivotArea>
    </format>
    <format dxfId="2">
      <pivotArea outline="0" fieldPosition="0">
        <references count="2">
          <reference field="0" count="1" selected="0">
            <x v="2"/>
          </reference>
          <reference field="1" count="1" selected="0">
            <x v="2"/>
          </reference>
        </references>
      </pivotArea>
    </format>
    <format dxfId="3">
      <pivotArea outline="0" fieldPosition="0">
        <references count="2">
          <reference field="0" count="1" selected="0">
            <x v="3"/>
          </reference>
          <reference field="1" count="1" selected="0">
            <x v="3"/>
          </reference>
        </references>
      </pivotArea>
    </format>
    <format dxfId="4">
      <pivotArea outline="0" fieldPosition="0">
        <references count="2">
          <reference field="0" count="1" selected="0">
            <x v="4"/>
          </reference>
          <reference field="1" count="1" selected="0">
            <x v="4"/>
          </reference>
        </references>
      </pivotArea>
    </format>
    <format dxfId="5">
      <pivotArea outline="0" fieldPosition="0">
        <references count="2">
          <reference field="0" count="1" selected="0">
            <x v="5"/>
          </reference>
          <reference field="1" count="1" selected="0">
            <x v="5"/>
          </reference>
        </references>
      </pivotArea>
    </format>
    <format dxfId="6">
      <pivotArea outline="0" fieldPosition="0">
        <references count="2">
          <reference field="0" count="1" selected="0">
            <x v="6"/>
          </reference>
          <reference field="1" count="1" selected="0">
            <x v="6"/>
          </reference>
        </references>
      </pivotArea>
    </format>
    <format dxfId="7">
      <pivotArea outline="0" fieldPosition="0">
        <references count="2">
          <reference field="0" count="1" selected="0">
            <x v="7"/>
          </reference>
          <reference field="1" count="1" selected="0">
            <x v="7"/>
          </reference>
        </references>
      </pivotArea>
    </format>
    <format dxfId="8">
      <pivotArea outline="0" fieldPosition="0">
        <references count="2">
          <reference field="0" count="1" selected="0">
            <x v="8"/>
          </reference>
          <reference field="1" count="1" selected="0">
            <x v="8"/>
          </reference>
        </references>
      </pivotArea>
    </format>
    <format dxfId="9">
      <pivotArea outline="0" fieldPosition="0">
        <references count="2">
          <reference field="0" count="1" selected="0">
            <x v="9"/>
          </reference>
          <reference field="1" count="1" selected="0">
            <x v="9"/>
          </reference>
        </references>
      </pivotArea>
    </format>
    <format dxfId="10">
      <pivotArea outline="0" fieldPosition="0">
        <references count="2">
          <reference field="0" count="1" selected="0">
            <x v="10"/>
          </reference>
          <reference field="1" count="1" selected="0">
            <x v="10"/>
          </reference>
        </references>
      </pivotArea>
    </format>
    <format dxfId="11">
      <pivotArea outline="0" fieldPosition="0">
        <references count="2">
          <reference field="0" count="1" selected="0">
            <x v="11"/>
          </reference>
          <reference field="1" count="1" selected="0">
            <x v="11"/>
          </reference>
        </references>
      </pivotArea>
    </format>
    <format dxfId="12">
      <pivotArea outline="0" fieldPosition="0">
        <references count="2">
          <reference field="0" count="1" selected="0">
            <x v="12"/>
          </reference>
          <reference field="1" count="1" selected="0">
            <x v="12"/>
          </reference>
        </references>
      </pivotArea>
    </format>
    <format dxfId="13">
      <pivotArea outline="0" fieldPosition="0">
        <references count="2">
          <reference field="0" count="1" selected="0">
            <x v="13"/>
          </reference>
          <reference field="1" count="1" selected="0">
            <x v="13"/>
          </reference>
        </references>
      </pivotArea>
    </format>
    <format dxfId="14">
      <pivotArea outline="0" fieldPosition="0">
        <references count="2">
          <reference field="0" count="1" selected="0">
            <x v="14"/>
          </reference>
          <reference field="1" count="1" selected="0">
            <x v="14"/>
          </reference>
        </references>
      </pivotArea>
    </format>
    <format dxfId="15">
      <pivotArea outline="0" fieldPosition="0">
        <references count="2">
          <reference field="0" count="1" selected="0">
            <x v="15"/>
          </reference>
          <reference field="1" count="1" selected="0">
            <x v="15"/>
          </reference>
        </references>
      </pivotArea>
    </format>
    <format dxfId="16">
      <pivotArea outline="0" fieldPosition="0">
        <references count="2">
          <reference field="0" count="1" selected="0">
            <x v="16"/>
          </reference>
          <reference field="1" count="1" selected="0">
            <x v="16"/>
          </reference>
        </references>
      </pivotArea>
    </format>
    <format dxfId="17">
      <pivotArea outline="0" fieldPosition="0">
        <references count="2">
          <reference field="0" count="1" selected="0">
            <x v="17"/>
          </reference>
          <reference field="1" count="1" selected="0">
            <x v="17"/>
          </reference>
        </references>
      </pivotArea>
    </format>
    <format dxfId="18">
      <pivotArea outline="0" fieldPosition="0">
        <references count="2">
          <reference field="0" count="1" selected="0">
            <x v="18"/>
          </reference>
          <reference field="1" count="1" selected="0">
            <x v="18"/>
          </reference>
        </references>
      </pivotArea>
    </format>
    <format dxfId="19">
      <pivotArea outline="0" fieldPosition="0">
        <references count="2">
          <reference field="0" count="1" selected="0">
            <x v="19"/>
          </reference>
          <reference field="1" count="1" selected="0">
            <x v="19"/>
          </reference>
        </references>
      </pivotArea>
    </format>
    <format dxfId="20">
      <pivotArea outline="0" fieldPosition="0">
        <references count="2">
          <reference field="0" count="1" selected="0">
            <x v="20"/>
          </reference>
          <reference field="1" count="1" selected="0">
            <x v="20"/>
          </reference>
        </references>
      </pivotArea>
    </format>
    <format dxfId="21">
      <pivotArea outline="0" fieldPosition="0">
        <references count="2">
          <reference field="0" count="1" selected="0">
            <x v="21"/>
          </reference>
          <reference field="1" count="1" selected="0">
            <x v="21"/>
          </reference>
        </references>
      </pivotArea>
    </format>
    <format dxfId="22">
      <pivotArea outline="0" fieldPosition="0">
        <references count="2">
          <reference field="0" count="1" selected="0">
            <x v="22"/>
          </reference>
          <reference field="1" count="1" selected="0">
            <x v="22"/>
          </reference>
        </references>
      </pivotArea>
    </format>
    <format dxfId="23">
      <pivotArea outline="0" fieldPosition="0">
        <references count="2">
          <reference field="0" count="1" selected="0">
            <x v="23"/>
          </reference>
          <reference field="1" count="1" selected="0">
            <x v="23"/>
          </reference>
        </references>
      </pivotArea>
    </format>
    <format dxfId="24">
      <pivotArea outline="0" fieldPosition="0">
        <references count="2">
          <reference field="0" count="1" selected="0">
            <x v="24"/>
          </reference>
          <reference field="1" count="1" selected="0">
            <x v="24"/>
          </reference>
        </references>
      </pivotArea>
    </format>
    <format dxfId="25">
      <pivotArea outline="0" fieldPosition="0">
        <references count="2">
          <reference field="0" count="1" selected="0">
            <x v="25"/>
          </reference>
          <reference field="1" count="1" selected="0">
            <x v="25"/>
          </reference>
        </references>
      </pivotArea>
    </format>
    <format dxfId="26">
      <pivotArea outline="0" fieldPosition="0">
        <references count="2">
          <reference field="0" count="1" selected="0">
            <x v="26"/>
          </reference>
          <reference field="1" count="1" selected="0">
            <x v="26"/>
          </reference>
        </references>
      </pivotArea>
    </format>
    <format dxfId="27">
      <pivotArea outline="0" fieldPosition="0">
        <references count="2">
          <reference field="0" count="1" selected="0">
            <x v="27"/>
          </reference>
          <reference field="1" count="1" selected="0">
            <x v="27"/>
          </reference>
        </references>
      </pivotArea>
    </format>
    <format dxfId="28">
      <pivotArea outline="0" fieldPosition="0">
        <references count="2">
          <reference field="0" count="1" selected="0">
            <x v="28"/>
          </reference>
          <reference field="1" count="1" selected="0">
            <x v="28"/>
          </reference>
        </references>
      </pivotArea>
    </format>
    <format dxfId="29">
      <pivotArea outline="0" fieldPosition="0">
        <references count="2">
          <reference field="0" count="1" selected="0">
            <x v="28"/>
          </reference>
          <reference field="1" count="1" selected="0">
            <x v="29"/>
          </reference>
        </references>
      </pivotArea>
    </format>
    <format dxfId="30">
      <pivotArea outline="0" fieldPosition="0">
        <references count="2">
          <reference field="0" count="1" selected="0">
            <x v="28"/>
          </reference>
          <reference field="1" count="1" selected="0">
            <x v="29"/>
          </reference>
        </references>
      </pivotArea>
    </format>
    <format dxfId="31">
      <pivotArea outline="0" fieldPosition="0">
        <references count="2">
          <reference field="0" count="1" selected="0">
            <x v="29"/>
          </reference>
          <reference field="1" count="1" selected="0">
            <x v="30"/>
          </reference>
        </references>
      </pivotArea>
    </format>
    <format dxfId="32">
      <pivotArea outline="0" fieldPosition="0">
        <references count="2">
          <reference field="0" count="1" selected="0">
            <x v="30"/>
          </reference>
          <reference field="1" count="1" selected="0">
            <x v="31"/>
          </reference>
        </references>
      </pivotArea>
    </format>
    <format dxfId="33">
      <pivotArea outline="0" fieldPosition="0">
        <references count="2">
          <reference field="0" count="1" selected="0">
            <x v="31"/>
          </reference>
          <reference field="1" count="1" selected="0">
            <x v="32"/>
          </reference>
        </references>
      </pivotArea>
    </format>
    <format dxfId="34">
      <pivotArea outline="0" fieldPosition="0">
        <references count="2">
          <reference field="0" count="1" selected="0">
            <x v="32"/>
          </reference>
          <reference field="1" count="1" selected="0">
            <x v="33"/>
          </reference>
        </references>
      </pivotArea>
    </format>
    <format dxfId="35">
      <pivotArea outline="0" fieldPosition="0">
        <references count="2">
          <reference field="0" count="1" selected="0">
            <x v="33"/>
          </reference>
          <reference field="1" count="1" selected="0">
            <x v="34"/>
          </reference>
        </references>
      </pivotArea>
    </format>
    <format dxfId="36">
      <pivotArea outline="0" fieldPosition="0">
        <references count="2">
          <reference field="0" count="1" selected="0">
            <x v="34"/>
          </reference>
          <reference field="1" count="1" selected="0">
            <x v="35"/>
          </reference>
        </references>
      </pivotArea>
    </format>
    <format dxfId="37">
      <pivotArea outline="0" fieldPosition="0">
        <references count="2">
          <reference field="0" count="1" selected="0">
            <x v="35"/>
          </reference>
          <reference field="1" count="1" selected="0">
            <x v="36"/>
          </reference>
        </references>
      </pivotArea>
    </format>
    <format dxfId="38">
      <pivotArea outline="0" fieldPosition="0">
        <references count="2">
          <reference field="0" count="1" selected="0">
            <x v="36"/>
          </reference>
          <reference field="1" count="1" selected="0">
            <x v="37"/>
          </reference>
        </references>
      </pivotArea>
    </format>
    <format dxfId="39">
      <pivotArea outline="0" fieldPosition="0">
        <references count="2">
          <reference field="0" count="1" selected="0">
            <x v="37"/>
          </reference>
          <reference field="1" count="1" selected="0">
            <x v="37"/>
          </reference>
        </references>
      </pivotArea>
    </format>
    <format dxfId="40">
      <pivotArea outline="0" fieldPosition="0">
        <references count="2">
          <reference field="0" count="1" selected="0">
            <x v="38"/>
          </reference>
          <reference field="1" count="1" selected="0">
            <x v="38"/>
          </reference>
        </references>
      </pivotArea>
    </format>
    <format dxfId="41">
      <pivotArea outline="0" fieldPosition="0">
        <references count="2">
          <reference field="0" count="1" selected="0">
            <x v="39"/>
          </reference>
          <reference field="1" count="1" selected="0">
            <x v="39"/>
          </reference>
        </references>
      </pivotArea>
    </format>
    <format dxfId="42">
      <pivotArea outline="0" fieldPosition="0">
        <references count="2">
          <reference field="0" count="1" selected="0">
            <x v="40"/>
          </reference>
          <reference field="1" count="1" selected="0">
            <x v="40"/>
          </reference>
        </references>
      </pivotArea>
    </format>
    <format dxfId="43">
      <pivotArea outline="0" fieldPosition="0">
        <references count="2">
          <reference field="0" count="1" selected="0">
            <x v="41"/>
          </reference>
          <reference field="1" count="1" selected="0">
            <x v="41"/>
          </reference>
        </references>
      </pivotArea>
    </format>
    <format dxfId="44">
      <pivotArea outline="0" fieldPosition="0">
        <references count="2">
          <reference field="0" count="1" selected="0">
            <x v="42"/>
          </reference>
          <reference field="1" count="1" selected="0">
            <x v="42"/>
          </reference>
        </references>
      </pivotArea>
    </format>
    <format dxfId="45">
      <pivotArea outline="0" fieldPosition="0">
        <references count="2">
          <reference field="0" count="1" selected="0">
            <x v="43"/>
          </reference>
          <reference field="1" count="1" selected="0">
            <x v="43"/>
          </reference>
        </references>
      </pivotArea>
    </format>
    <format dxfId="46">
      <pivotArea outline="0" fieldPosition="0">
        <references count="2">
          <reference field="0" count="1" selected="0">
            <x v="44"/>
          </reference>
          <reference field="1" count="1" selected="0">
            <x v="44"/>
          </reference>
        </references>
      </pivotArea>
    </format>
    <format dxfId="47">
      <pivotArea outline="0" fieldPosition="0">
        <references count="2">
          <reference field="0" count="1" selected="0">
            <x v="45"/>
          </reference>
          <reference field="1" count="1" selected="0">
            <x v="45"/>
          </reference>
        </references>
      </pivotArea>
    </format>
    <format dxfId="48">
      <pivotArea outline="0" fieldPosition="0">
        <references count="2">
          <reference field="0" count="1" selected="0">
            <x v="46"/>
          </reference>
          <reference field="1" count="1" selected="0">
            <x v="46"/>
          </reference>
        </references>
      </pivotArea>
    </format>
    <format dxfId="49">
      <pivotArea outline="0" fieldPosition="0">
        <references count="2">
          <reference field="0" count="1" selected="0">
            <x v="47"/>
          </reference>
          <reference field="1" count="1" selected="0">
            <x v="47"/>
          </reference>
        </references>
      </pivotArea>
    </format>
    <format dxfId="50">
      <pivotArea outline="0" fieldPosition="0">
        <references count="2">
          <reference field="0" count="1" selected="0">
            <x v="50"/>
          </reference>
          <reference field="1" count="1" selected="0">
            <x v="49"/>
          </reference>
        </references>
      </pivotArea>
    </format>
    <format dxfId="51">
      <pivotArea outline="0" fieldPosition="0">
        <references count="2">
          <reference field="0" count="1" selected="0">
            <x v="49"/>
          </reference>
          <reference field="1" count="1" selected="0">
            <x v="48"/>
          </reference>
        </references>
      </pivotArea>
    </format>
    <format dxfId="52">
      <pivotArea outline="0" fieldPosition="0">
        <references count="2">
          <reference field="0" count="1" selected="0">
            <x v="49"/>
          </reference>
          <reference field="1" count="1" selected="0">
            <x v="49"/>
          </reference>
        </references>
      </pivotArea>
    </format>
    <format dxfId="53">
      <pivotArea outline="0" fieldPosition="0">
        <references count="2">
          <reference field="0" count="1" selected="0">
            <x v="48"/>
          </reference>
          <reference field="1" count="1" selected="0">
            <x v="4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showRuler="0" topLeftCell="C1" zoomScaleNormal="100" workbookViewId="0">
      <selection activeCell="J92" sqref="J92"/>
    </sheetView>
  </sheetViews>
  <sheetFormatPr defaultRowHeight="15"/>
  <cols>
    <col min="1" max="9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14</v>
      </c>
      <c r="H2">
        <v>34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110</v>
      </c>
      <c r="H3">
        <v>111</v>
      </c>
      <c r="I3" t="s">
        <v>15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116</v>
      </c>
      <c r="H4">
        <v>39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47</v>
      </c>
      <c r="H5">
        <v>138</v>
      </c>
      <c r="I5" t="s">
        <v>15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80</v>
      </c>
      <c r="H6">
        <v>14</v>
      </c>
      <c r="I6" t="s">
        <v>28</v>
      </c>
    </row>
    <row r="7" spans="1:9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89</v>
      </c>
      <c r="H7">
        <v>17</v>
      </c>
      <c r="I7" t="s">
        <v>28</v>
      </c>
    </row>
    <row r="8" spans="1: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25</v>
      </c>
      <c r="H8">
        <v>23</v>
      </c>
      <c r="I8" t="s">
        <v>28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52</v>
      </c>
      <c r="H9">
        <v>50</v>
      </c>
      <c r="I9" t="s">
        <v>28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110</v>
      </c>
      <c r="H10">
        <v>48</v>
      </c>
      <c r="I10" t="s">
        <v>28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77</v>
      </c>
      <c r="H11">
        <v>81</v>
      </c>
      <c r="I11" t="s">
        <v>15</v>
      </c>
    </row>
    <row r="12" spans="1:9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62</v>
      </c>
      <c r="H12">
        <v>48</v>
      </c>
      <c r="I12" t="s">
        <v>28</v>
      </c>
    </row>
    <row r="13" spans="1: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72</v>
      </c>
      <c r="H13">
        <v>114</v>
      </c>
      <c r="I13" t="s">
        <v>15</v>
      </c>
    </row>
    <row r="14" spans="1:9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>
        <v>102</v>
      </c>
      <c r="H14">
        <v>93</v>
      </c>
      <c r="I14" t="s">
        <v>28</v>
      </c>
    </row>
    <row r="15" spans="1:9">
      <c r="A15" t="s">
        <v>89</v>
      </c>
      <c r="B15" t="s">
        <v>90</v>
      </c>
      <c r="C15" t="s">
        <v>20</v>
      </c>
      <c r="D15" t="s">
        <v>33</v>
      </c>
      <c r="E15" t="s">
        <v>13</v>
      </c>
      <c r="F15" t="s">
        <v>46</v>
      </c>
      <c r="G15">
        <v>139</v>
      </c>
      <c r="H15">
        <v>15</v>
      </c>
      <c r="I15" t="s">
        <v>28</v>
      </c>
    </row>
    <row r="16" spans="1:9">
      <c r="A16" t="s">
        <v>91</v>
      </c>
      <c r="B16" t="s">
        <v>92</v>
      </c>
      <c r="C16" t="s">
        <v>52</v>
      </c>
      <c r="D16" t="s">
        <v>37</v>
      </c>
      <c r="E16" t="s">
        <v>31</v>
      </c>
      <c r="F16" t="s">
        <v>24</v>
      </c>
      <c r="G16">
        <v>15</v>
      </c>
      <c r="H16">
        <v>102</v>
      </c>
      <c r="I16" t="s">
        <v>15</v>
      </c>
    </row>
    <row r="17" spans="1:9">
      <c r="A17" t="s">
        <v>93</v>
      </c>
      <c r="B17" t="s">
        <v>94</v>
      </c>
      <c r="C17" t="s">
        <v>70</v>
      </c>
      <c r="D17" t="s">
        <v>26</v>
      </c>
      <c r="E17" t="s">
        <v>49</v>
      </c>
      <c r="F17" t="s">
        <v>32</v>
      </c>
      <c r="G17">
        <v>77</v>
      </c>
      <c r="H17">
        <v>65</v>
      </c>
      <c r="I17" t="s">
        <v>28</v>
      </c>
    </row>
    <row r="18" spans="1:9">
      <c r="A18" t="s">
        <v>95</v>
      </c>
      <c r="B18" t="s">
        <v>96</v>
      </c>
      <c r="C18" t="s">
        <v>75</v>
      </c>
      <c r="D18" t="s">
        <v>69</v>
      </c>
      <c r="E18" t="s">
        <v>50</v>
      </c>
      <c r="F18" t="s">
        <v>11</v>
      </c>
      <c r="G18">
        <v>26</v>
      </c>
      <c r="H18">
        <v>21</v>
      </c>
      <c r="I18" t="s">
        <v>28</v>
      </c>
    </row>
    <row r="19" spans="1:9">
      <c r="A19" t="s">
        <v>97</v>
      </c>
      <c r="B19" t="s">
        <v>98</v>
      </c>
      <c r="C19" t="s">
        <v>21</v>
      </c>
      <c r="D19" t="s">
        <v>43</v>
      </c>
      <c r="E19" t="s">
        <v>67</v>
      </c>
      <c r="F19" t="s">
        <v>80</v>
      </c>
      <c r="G19">
        <v>78</v>
      </c>
      <c r="H19">
        <v>47</v>
      </c>
      <c r="I19" t="s">
        <v>28</v>
      </c>
    </row>
    <row r="20" spans="1:9">
      <c r="A20" t="s">
        <v>99</v>
      </c>
      <c r="B20" t="s">
        <v>100</v>
      </c>
      <c r="C20" t="s">
        <v>14</v>
      </c>
      <c r="D20" t="s">
        <v>38</v>
      </c>
      <c r="E20" t="s">
        <v>56</v>
      </c>
      <c r="F20" t="s">
        <v>85</v>
      </c>
      <c r="G20">
        <v>66</v>
      </c>
      <c r="H20">
        <v>96</v>
      </c>
      <c r="I20" t="s">
        <v>15</v>
      </c>
    </row>
    <row r="21" spans="1:9">
      <c r="A21" t="s">
        <v>101</v>
      </c>
      <c r="B21" t="s">
        <v>102</v>
      </c>
      <c r="C21" t="s">
        <v>63</v>
      </c>
      <c r="D21" t="s">
        <v>55</v>
      </c>
      <c r="E21" t="s">
        <v>68</v>
      </c>
      <c r="F21" t="s">
        <v>79</v>
      </c>
      <c r="G21">
        <v>37</v>
      </c>
      <c r="H21">
        <v>81</v>
      </c>
      <c r="I21" t="s">
        <v>15</v>
      </c>
    </row>
    <row r="22" spans="1:9">
      <c r="A22" t="s">
        <v>103</v>
      </c>
      <c r="B22" t="s">
        <v>104</v>
      </c>
      <c r="C22" t="s">
        <v>58</v>
      </c>
      <c r="D22" t="s">
        <v>34</v>
      </c>
      <c r="E22" t="s">
        <v>61</v>
      </c>
      <c r="F22" t="s">
        <v>18</v>
      </c>
      <c r="G22">
        <v>80</v>
      </c>
      <c r="H22">
        <v>116</v>
      </c>
      <c r="I22" t="s">
        <v>15</v>
      </c>
    </row>
    <row r="23" spans="1:9">
      <c r="A23" t="s">
        <v>105</v>
      </c>
      <c r="B23" t="s">
        <v>106</v>
      </c>
      <c r="C23" t="s">
        <v>81</v>
      </c>
      <c r="D23" t="s">
        <v>45</v>
      </c>
      <c r="E23" t="s">
        <v>12</v>
      </c>
      <c r="F23" t="s">
        <v>86</v>
      </c>
      <c r="G23">
        <v>70</v>
      </c>
      <c r="H23">
        <v>44</v>
      </c>
      <c r="I23" t="s">
        <v>28</v>
      </c>
    </row>
    <row r="24" spans="1:9">
      <c r="A24" t="s">
        <v>107</v>
      </c>
      <c r="B24" t="s">
        <v>108</v>
      </c>
      <c r="C24" t="s">
        <v>64</v>
      </c>
      <c r="D24" t="s">
        <v>57</v>
      </c>
      <c r="E24" t="s">
        <v>25</v>
      </c>
      <c r="F24" t="s">
        <v>74</v>
      </c>
      <c r="G24">
        <v>63</v>
      </c>
      <c r="H24">
        <v>93</v>
      </c>
      <c r="I24" t="s">
        <v>15</v>
      </c>
    </row>
    <row r="25" spans="1:9">
      <c r="A25" t="s">
        <v>109</v>
      </c>
      <c r="B25" t="s">
        <v>110</v>
      </c>
      <c r="C25" t="s">
        <v>87</v>
      </c>
      <c r="D25" t="s">
        <v>40</v>
      </c>
      <c r="E25" t="s">
        <v>73</v>
      </c>
      <c r="F25" t="s">
        <v>82</v>
      </c>
      <c r="G25">
        <v>77</v>
      </c>
      <c r="H25">
        <v>67</v>
      </c>
      <c r="I25" t="s">
        <v>28</v>
      </c>
    </row>
    <row r="26" spans="1:9">
      <c r="A26" t="s">
        <v>111</v>
      </c>
      <c r="B26" t="s">
        <v>112</v>
      </c>
      <c r="C26" t="s">
        <v>27</v>
      </c>
      <c r="D26" t="s">
        <v>39</v>
      </c>
      <c r="E26" t="s">
        <v>19</v>
      </c>
      <c r="F26" t="s">
        <v>44</v>
      </c>
      <c r="G26">
        <v>39</v>
      </c>
      <c r="H26">
        <v>130</v>
      </c>
      <c r="I26" t="s">
        <v>15</v>
      </c>
    </row>
    <row r="27" spans="1:9">
      <c r="A27" t="s">
        <v>113</v>
      </c>
      <c r="B27" t="s">
        <v>114</v>
      </c>
      <c r="C27" t="s">
        <v>88</v>
      </c>
      <c r="D27" t="s">
        <v>51</v>
      </c>
      <c r="E27" t="s">
        <v>62</v>
      </c>
      <c r="F27" t="s">
        <v>76</v>
      </c>
      <c r="G27">
        <v>42</v>
      </c>
      <c r="H27">
        <v>82</v>
      </c>
      <c r="I27" t="s">
        <v>15</v>
      </c>
    </row>
    <row r="28" spans="1:9">
      <c r="A28" t="s">
        <v>115</v>
      </c>
      <c r="B28" t="s">
        <v>116</v>
      </c>
      <c r="C28" t="s">
        <v>56</v>
      </c>
      <c r="D28" t="s">
        <v>80</v>
      </c>
      <c r="E28" t="s">
        <v>20</v>
      </c>
      <c r="F28" t="s">
        <v>70</v>
      </c>
      <c r="G28">
        <v>9</v>
      </c>
      <c r="H28">
        <v>122</v>
      </c>
      <c r="I28" t="s">
        <v>15</v>
      </c>
    </row>
    <row r="29" spans="1:9">
      <c r="A29" t="s">
        <v>117</v>
      </c>
      <c r="B29" t="s">
        <v>118</v>
      </c>
      <c r="C29" t="s">
        <v>14</v>
      </c>
      <c r="D29" t="s">
        <v>58</v>
      </c>
      <c r="E29" t="s">
        <v>67</v>
      </c>
      <c r="F29" t="s">
        <v>33</v>
      </c>
      <c r="G29">
        <v>72</v>
      </c>
      <c r="H29">
        <v>129</v>
      </c>
      <c r="I29" t="s">
        <v>15</v>
      </c>
    </row>
    <row r="30" spans="1:9">
      <c r="A30" t="s">
        <v>119</v>
      </c>
      <c r="B30" t="s">
        <v>120</v>
      </c>
      <c r="C30" t="s">
        <v>11</v>
      </c>
      <c r="D30" t="s">
        <v>49</v>
      </c>
      <c r="E30" t="s">
        <v>63</v>
      </c>
      <c r="F30" t="s">
        <v>34</v>
      </c>
      <c r="G30">
        <v>82</v>
      </c>
      <c r="H30">
        <v>124</v>
      </c>
      <c r="I30" t="s">
        <v>15</v>
      </c>
    </row>
    <row r="31" spans="1:9">
      <c r="A31" t="s">
        <v>121</v>
      </c>
      <c r="B31" t="s">
        <v>122</v>
      </c>
      <c r="C31" t="s">
        <v>82</v>
      </c>
      <c r="D31" t="s">
        <v>57</v>
      </c>
      <c r="E31" t="s">
        <v>37</v>
      </c>
      <c r="F31" t="s">
        <v>69</v>
      </c>
      <c r="G31">
        <v>46</v>
      </c>
      <c r="H31">
        <v>82</v>
      </c>
      <c r="I31" t="s">
        <v>15</v>
      </c>
    </row>
    <row r="32" spans="1:9">
      <c r="A32" t="s">
        <v>123</v>
      </c>
      <c r="B32" t="s">
        <v>124</v>
      </c>
      <c r="C32" t="s">
        <v>46</v>
      </c>
      <c r="D32" t="s">
        <v>75</v>
      </c>
      <c r="E32" t="s">
        <v>81</v>
      </c>
      <c r="F32" t="s">
        <v>19</v>
      </c>
      <c r="G32">
        <v>27</v>
      </c>
      <c r="H32">
        <v>94</v>
      </c>
      <c r="I32" t="s">
        <v>15</v>
      </c>
    </row>
    <row r="33" spans="1:9">
      <c r="A33" t="s">
        <v>125</v>
      </c>
      <c r="B33" t="s">
        <v>126</v>
      </c>
      <c r="C33" t="s">
        <v>31</v>
      </c>
      <c r="D33" t="s">
        <v>64</v>
      </c>
      <c r="E33" t="s">
        <v>44</v>
      </c>
      <c r="F33" t="s">
        <v>86</v>
      </c>
      <c r="G33">
        <v>50</v>
      </c>
      <c r="H33">
        <v>110</v>
      </c>
      <c r="I33" t="s">
        <v>15</v>
      </c>
    </row>
    <row r="34" spans="1:9">
      <c r="A34" t="s">
        <v>127</v>
      </c>
      <c r="B34" t="s">
        <v>128</v>
      </c>
      <c r="C34" t="s">
        <v>62</v>
      </c>
      <c r="D34" t="s">
        <v>40</v>
      </c>
      <c r="E34" t="s">
        <v>27</v>
      </c>
      <c r="F34" t="s">
        <v>32</v>
      </c>
      <c r="G34">
        <v>125</v>
      </c>
      <c r="H34">
        <v>17</v>
      </c>
      <c r="I34" t="s">
        <v>28</v>
      </c>
    </row>
    <row r="35" spans="1:9">
      <c r="A35" t="s">
        <v>129</v>
      </c>
      <c r="B35" t="s">
        <v>130</v>
      </c>
      <c r="C35" t="s">
        <v>50</v>
      </c>
      <c r="D35" t="s">
        <v>73</v>
      </c>
      <c r="E35" t="s">
        <v>24</v>
      </c>
      <c r="F35" t="s">
        <v>79</v>
      </c>
      <c r="G35">
        <v>25</v>
      </c>
      <c r="H35">
        <v>43</v>
      </c>
      <c r="I35" t="s">
        <v>15</v>
      </c>
    </row>
    <row r="36" spans="1:9">
      <c r="A36" t="s">
        <v>131</v>
      </c>
      <c r="B36" t="s">
        <v>132</v>
      </c>
      <c r="C36" t="s">
        <v>13</v>
      </c>
      <c r="D36" t="s">
        <v>45</v>
      </c>
      <c r="E36" t="s">
        <v>88</v>
      </c>
      <c r="F36" t="s">
        <v>18</v>
      </c>
      <c r="G36">
        <v>56</v>
      </c>
      <c r="H36">
        <v>120</v>
      </c>
      <c r="I36" t="s">
        <v>15</v>
      </c>
    </row>
    <row r="37" spans="1:9">
      <c r="A37" t="s">
        <v>133</v>
      </c>
      <c r="B37" t="s">
        <v>134</v>
      </c>
      <c r="C37" t="s">
        <v>52</v>
      </c>
      <c r="D37" t="s">
        <v>21</v>
      </c>
      <c r="E37" t="s">
        <v>55</v>
      </c>
      <c r="F37" t="s">
        <v>38</v>
      </c>
      <c r="G37">
        <v>71</v>
      </c>
      <c r="H37">
        <v>30</v>
      </c>
      <c r="I37" t="s">
        <v>28</v>
      </c>
    </row>
    <row r="38" spans="1:9">
      <c r="A38" t="s">
        <v>135</v>
      </c>
      <c r="B38" t="s">
        <v>136</v>
      </c>
      <c r="C38" t="s">
        <v>61</v>
      </c>
      <c r="D38" t="s">
        <v>74</v>
      </c>
      <c r="E38" t="s">
        <v>26</v>
      </c>
      <c r="F38" t="s">
        <v>85</v>
      </c>
      <c r="G38">
        <v>104</v>
      </c>
      <c r="H38">
        <v>119</v>
      </c>
      <c r="I38" t="s">
        <v>15</v>
      </c>
    </row>
    <row r="39" spans="1:9">
      <c r="A39" t="s">
        <v>137</v>
      </c>
      <c r="B39" t="s">
        <v>138</v>
      </c>
      <c r="C39" t="s">
        <v>76</v>
      </c>
      <c r="D39" t="s">
        <v>12</v>
      </c>
      <c r="E39" t="s">
        <v>87</v>
      </c>
      <c r="F39" t="s">
        <v>39</v>
      </c>
      <c r="G39">
        <v>68</v>
      </c>
      <c r="H39">
        <v>74</v>
      </c>
      <c r="I39" t="s">
        <v>15</v>
      </c>
    </row>
    <row r="40" spans="1:9">
      <c r="A40" t="s">
        <v>139</v>
      </c>
      <c r="B40" t="s">
        <v>140</v>
      </c>
      <c r="C40" t="s">
        <v>51</v>
      </c>
      <c r="D40" t="s">
        <v>25</v>
      </c>
      <c r="E40" t="s">
        <v>43</v>
      </c>
      <c r="F40" t="s">
        <v>68</v>
      </c>
      <c r="G40">
        <v>85</v>
      </c>
      <c r="H40">
        <v>34</v>
      </c>
      <c r="I40" t="s">
        <v>28</v>
      </c>
    </row>
    <row r="41" spans="1:9">
      <c r="A41" t="s">
        <v>141</v>
      </c>
      <c r="B41" t="s">
        <v>142</v>
      </c>
      <c r="C41" t="s">
        <v>24</v>
      </c>
      <c r="D41" t="s">
        <v>57</v>
      </c>
      <c r="E41" t="s">
        <v>14</v>
      </c>
      <c r="F41" t="s">
        <v>80</v>
      </c>
      <c r="G41">
        <v>47</v>
      </c>
      <c r="H41">
        <v>47</v>
      </c>
      <c r="I41" t="s">
        <v>143</v>
      </c>
    </row>
    <row r="42" spans="1:9">
      <c r="A42" t="s">
        <v>144</v>
      </c>
      <c r="B42" t="s">
        <v>145</v>
      </c>
      <c r="C42" t="s">
        <v>69</v>
      </c>
      <c r="D42" t="s">
        <v>34</v>
      </c>
      <c r="E42" t="s">
        <v>45</v>
      </c>
      <c r="F42" t="s">
        <v>40</v>
      </c>
      <c r="G42">
        <v>150</v>
      </c>
      <c r="H42">
        <v>63</v>
      </c>
      <c r="I42" t="s">
        <v>28</v>
      </c>
    </row>
    <row r="43" spans="1:9">
      <c r="A43" t="s">
        <v>146</v>
      </c>
      <c r="B43" t="s">
        <v>147</v>
      </c>
      <c r="C43" t="s">
        <v>81</v>
      </c>
      <c r="D43" t="s">
        <v>58</v>
      </c>
      <c r="E43" t="s">
        <v>49</v>
      </c>
      <c r="F43" t="s">
        <v>62</v>
      </c>
      <c r="G43">
        <v>42</v>
      </c>
      <c r="H43">
        <v>94</v>
      </c>
      <c r="I43" t="s">
        <v>15</v>
      </c>
    </row>
    <row r="44" spans="1:9">
      <c r="A44" t="s">
        <v>148</v>
      </c>
      <c r="B44" t="s">
        <v>149</v>
      </c>
      <c r="C44" t="s">
        <v>19</v>
      </c>
      <c r="D44" t="s">
        <v>86</v>
      </c>
      <c r="E44" t="s">
        <v>74</v>
      </c>
      <c r="F44" t="s">
        <v>63</v>
      </c>
      <c r="G44">
        <v>51</v>
      </c>
      <c r="H44">
        <v>55</v>
      </c>
      <c r="I44" t="s">
        <v>15</v>
      </c>
    </row>
    <row r="45" spans="1:9">
      <c r="A45" t="s">
        <v>150</v>
      </c>
      <c r="B45" t="s">
        <v>151</v>
      </c>
      <c r="C45" t="s">
        <v>87</v>
      </c>
      <c r="D45" t="s">
        <v>26</v>
      </c>
      <c r="E45" t="s">
        <v>56</v>
      </c>
      <c r="F45" t="s">
        <v>37</v>
      </c>
      <c r="G45">
        <v>116</v>
      </c>
      <c r="H45">
        <v>69</v>
      </c>
      <c r="I45" t="s">
        <v>28</v>
      </c>
    </row>
    <row r="46" spans="1:9">
      <c r="A46" t="s">
        <v>152</v>
      </c>
      <c r="B46" t="s">
        <v>153</v>
      </c>
      <c r="C46" t="s">
        <v>38</v>
      </c>
      <c r="D46" t="s">
        <v>18</v>
      </c>
      <c r="E46" t="s">
        <v>50</v>
      </c>
      <c r="F46" t="s">
        <v>12</v>
      </c>
      <c r="G46">
        <v>37</v>
      </c>
      <c r="H46">
        <v>35</v>
      </c>
      <c r="I46" t="s">
        <v>28</v>
      </c>
    </row>
    <row r="47" spans="1:9">
      <c r="A47" t="s">
        <v>154</v>
      </c>
      <c r="B47" t="s">
        <v>155</v>
      </c>
      <c r="C47" t="s">
        <v>32</v>
      </c>
      <c r="D47" t="s">
        <v>79</v>
      </c>
      <c r="E47" t="s">
        <v>51</v>
      </c>
      <c r="F47" t="s">
        <v>39</v>
      </c>
      <c r="G47">
        <v>75</v>
      </c>
      <c r="H47">
        <v>43</v>
      </c>
      <c r="I47" t="s">
        <v>28</v>
      </c>
    </row>
    <row r="48" spans="1:9">
      <c r="A48" t="s">
        <v>156</v>
      </c>
      <c r="B48" t="s">
        <v>157</v>
      </c>
      <c r="C48" t="s">
        <v>13</v>
      </c>
      <c r="D48" t="s">
        <v>85</v>
      </c>
      <c r="E48" t="s">
        <v>52</v>
      </c>
      <c r="F48" t="s">
        <v>27</v>
      </c>
      <c r="G48">
        <v>107</v>
      </c>
      <c r="H48">
        <v>40</v>
      </c>
      <c r="I48" t="s">
        <v>28</v>
      </c>
    </row>
    <row r="49" spans="1:9">
      <c r="A49" t="s">
        <v>158</v>
      </c>
      <c r="B49" t="s">
        <v>159</v>
      </c>
      <c r="C49" t="s">
        <v>70</v>
      </c>
      <c r="D49" t="s">
        <v>44</v>
      </c>
      <c r="E49" t="s">
        <v>61</v>
      </c>
      <c r="F49" t="s">
        <v>25</v>
      </c>
      <c r="G49">
        <v>117</v>
      </c>
      <c r="H49">
        <v>113</v>
      </c>
      <c r="I49" t="s">
        <v>28</v>
      </c>
    </row>
    <row r="50" spans="1:9">
      <c r="A50" t="s">
        <v>160</v>
      </c>
      <c r="B50" t="s">
        <v>161</v>
      </c>
      <c r="C50" t="s">
        <v>20</v>
      </c>
      <c r="D50" t="s">
        <v>88</v>
      </c>
      <c r="E50" t="s">
        <v>11</v>
      </c>
      <c r="F50" t="s">
        <v>67</v>
      </c>
      <c r="G50">
        <v>66</v>
      </c>
      <c r="H50">
        <v>33</v>
      </c>
      <c r="I50" t="s">
        <v>28</v>
      </c>
    </row>
    <row r="51" spans="1:9">
      <c r="A51" t="s">
        <v>162</v>
      </c>
      <c r="B51" t="s">
        <v>163</v>
      </c>
      <c r="C51" t="s">
        <v>68</v>
      </c>
      <c r="D51" t="s">
        <v>75</v>
      </c>
      <c r="E51" t="s">
        <v>31</v>
      </c>
      <c r="F51" t="s">
        <v>21</v>
      </c>
      <c r="G51">
        <v>48</v>
      </c>
      <c r="H51">
        <v>92</v>
      </c>
      <c r="I51" t="s">
        <v>15</v>
      </c>
    </row>
    <row r="52" spans="1:9">
      <c r="A52" t="s">
        <v>164</v>
      </c>
      <c r="B52" t="s">
        <v>165</v>
      </c>
      <c r="C52" t="s">
        <v>73</v>
      </c>
      <c r="D52" t="s">
        <v>33</v>
      </c>
      <c r="E52" t="s">
        <v>43</v>
      </c>
      <c r="F52" t="s">
        <v>64</v>
      </c>
      <c r="G52">
        <v>178</v>
      </c>
      <c r="H52">
        <v>64</v>
      </c>
      <c r="I52" t="s">
        <v>28</v>
      </c>
    </row>
    <row r="53" spans="1:9">
      <c r="A53" t="s">
        <v>166</v>
      </c>
      <c r="B53" t="s">
        <v>167</v>
      </c>
      <c r="C53" t="s">
        <v>82</v>
      </c>
      <c r="D53" t="s">
        <v>76</v>
      </c>
      <c r="E53" t="s">
        <v>46</v>
      </c>
      <c r="F53" t="s">
        <v>55</v>
      </c>
      <c r="G53">
        <v>83</v>
      </c>
      <c r="H53">
        <v>76</v>
      </c>
      <c r="I53" t="s">
        <v>28</v>
      </c>
    </row>
    <row r="54" spans="1:9">
      <c r="A54" t="s">
        <v>168</v>
      </c>
      <c r="B54" t="s">
        <v>169</v>
      </c>
      <c r="C54" t="s">
        <v>24</v>
      </c>
      <c r="D54" t="s">
        <v>69</v>
      </c>
      <c r="E54" t="s">
        <v>87</v>
      </c>
      <c r="F54" t="s">
        <v>32</v>
      </c>
      <c r="G54">
        <v>59</v>
      </c>
      <c r="H54">
        <v>51</v>
      </c>
      <c r="I54" t="s">
        <v>28</v>
      </c>
    </row>
    <row r="55" spans="1:9">
      <c r="A55" t="s">
        <v>170</v>
      </c>
      <c r="B55" t="s">
        <v>171</v>
      </c>
      <c r="C55" t="s">
        <v>70</v>
      </c>
      <c r="D55" t="s">
        <v>79</v>
      </c>
      <c r="E55" t="s">
        <v>37</v>
      </c>
      <c r="F55" t="s">
        <v>45</v>
      </c>
      <c r="G55">
        <v>68</v>
      </c>
      <c r="H55">
        <v>84</v>
      </c>
      <c r="I55" t="s">
        <v>15</v>
      </c>
    </row>
    <row r="56" spans="1:9">
      <c r="A56" t="s">
        <v>172</v>
      </c>
      <c r="B56" t="s">
        <v>173</v>
      </c>
      <c r="C56" t="s">
        <v>63</v>
      </c>
      <c r="D56" t="s">
        <v>26</v>
      </c>
      <c r="E56" t="s">
        <v>51</v>
      </c>
      <c r="F56" t="s">
        <v>57</v>
      </c>
      <c r="G56">
        <v>27</v>
      </c>
      <c r="H56">
        <v>60</v>
      </c>
      <c r="I56" t="s">
        <v>15</v>
      </c>
    </row>
    <row r="57" spans="1:9">
      <c r="A57" t="s">
        <v>174</v>
      </c>
      <c r="B57" t="s">
        <v>175</v>
      </c>
      <c r="C57" t="s">
        <v>40</v>
      </c>
      <c r="D57" t="s">
        <v>61</v>
      </c>
      <c r="E57" t="s">
        <v>88</v>
      </c>
      <c r="F57" t="s">
        <v>21</v>
      </c>
      <c r="G57">
        <v>115</v>
      </c>
      <c r="H57">
        <v>94</v>
      </c>
      <c r="I57" t="s">
        <v>28</v>
      </c>
    </row>
    <row r="58" spans="1:9">
      <c r="A58" t="s">
        <v>176</v>
      </c>
      <c r="B58" t="s">
        <v>177</v>
      </c>
      <c r="C58" t="s">
        <v>33</v>
      </c>
      <c r="D58" t="s">
        <v>50</v>
      </c>
      <c r="E58" t="s">
        <v>68</v>
      </c>
      <c r="F58" t="s">
        <v>62</v>
      </c>
      <c r="G58">
        <v>77</v>
      </c>
      <c r="H58">
        <v>37</v>
      </c>
      <c r="I58" t="s">
        <v>28</v>
      </c>
    </row>
    <row r="59" spans="1:9">
      <c r="A59" t="s">
        <v>178</v>
      </c>
      <c r="B59" t="s">
        <v>179</v>
      </c>
      <c r="C59" t="s">
        <v>34</v>
      </c>
      <c r="D59" t="s">
        <v>44</v>
      </c>
      <c r="E59" t="s">
        <v>14</v>
      </c>
      <c r="F59" t="s">
        <v>75</v>
      </c>
      <c r="G59">
        <v>158</v>
      </c>
      <c r="H59">
        <v>10</v>
      </c>
      <c r="I59" t="s">
        <v>28</v>
      </c>
    </row>
    <row r="60" spans="1:9">
      <c r="A60" t="s">
        <v>180</v>
      </c>
      <c r="B60" t="s">
        <v>181</v>
      </c>
      <c r="C60" t="s">
        <v>81</v>
      </c>
      <c r="D60" t="s">
        <v>20</v>
      </c>
      <c r="E60" t="s">
        <v>64</v>
      </c>
      <c r="F60" t="s">
        <v>76</v>
      </c>
      <c r="G60">
        <v>82</v>
      </c>
      <c r="H60">
        <v>68</v>
      </c>
      <c r="I60" t="s">
        <v>28</v>
      </c>
    </row>
    <row r="61" spans="1:9">
      <c r="A61" t="s">
        <v>182</v>
      </c>
      <c r="B61" t="s">
        <v>183</v>
      </c>
      <c r="C61" t="s">
        <v>49</v>
      </c>
      <c r="D61" t="s">
        <v>46</v>
      </c>
      <c r="E61" t="s">
        <v>80</v>
      </c>
      <c r="F61" t="s">
        <v>86</v>
      </c>
      <c r="G61">
        <v>61</v>
      </c>
      <c r="H61">
        <v>48</v>
      </c>
      <c r="I61" t="s">
        <v>28</v>
      </c>
    </row>
    <row r="62" spans="1:9">
      <c r="A62" t="s">
        <v>184</v>
      </c>
      <c r="B62" t="s">
        <v>185</v>
      </c>
      <c r="C62" t="s">
        <v>39</v>
      </c>
      <c r="D62" t="s">
        <v>18</v>
      </c>
      <c r="E62" t="s">
        <v>52</v>
      </c>
      <c r="F62" t="s">
        <v>74</v>
      </c>
      <c r="G62">
        <v>70</v>
      </c>
      <c r="H62">
        <v>97</v>
      </c>
      <c r="I62" t="s">
        <v>15</v>
      </c>
    </row>
    <row r="63" spans="1:9">
      <c r="A63" t="s">
        <v>186</v>
      </c>
      <c r="B63" t="s">
        <v>187</v>
      </c>
      <c r="C63" t="s">
        <v>55</v>
      </c>
      <c r="D63" t="s">
        <v>85</v>
      </c>
      <c r="E63" t="s">
        <v>11</v>
      </c>
      <c r="F63" t="s">
        <v>73</v>
      </c>
      <c r="G63">
        <v>99</v>
      </c>
      <c r="H63">
        <v>77</v>
      </c>
      <c r="I63" t="s">
        <v>28</v>
      </c>
    </row>
    <row r="64" spans="1:9">
      <c r="A64" t="s">
        <v>188</v>
      </c>
      <c r="B64" t="s">
        <v>189</v>
      </c>
      <c r="C64" t="s">
        <v>27</v>
      </c>
      <c r="D64" t="s">
        <v>12</v>
      </c>
      <c r="E64" t="s">
        <v>82</v>
      </c>
      <c r="F64" t="s">
        <v>31</v>
      </c>
      <c r="G64">
        <v>52</v>
      </c>
      <c r="H64">
        <v>92</v>
      </c>
      <c r="I64" t="s">
        <v>15</v>
      </c>
    </row>
    <row r="65" spans="1:9">
      <c r="A65" t="s">
        <v>190</v>
      </c>
      <c r="B65" t="s">
        <v>191</v>
      </c>
      <c r="C65" t="s">
        <v>67</v>
      </c>
      <c r="D65" t="s">
        <v>13</v>
      </c>
      <c r="E65" t="s">
        <v>25</v>
      </c>
      <c r="F65" t="s">
        <v>56</v>
      </c>
      <c r="G65">
        <v>57</v>
      </c>
      <c r="H65">
        <v>87</v>
      </c>
      <c r="I65" t="s">
        <v>15</v>
      </c>
    </row>
    <row r="66" spans="1:9">
      <c r="A66" t="s">
        <v>192</v>
      </c>
      <c r="B66" t="s">
        <v>193</v>
      </c>
      <c r="C66" t="s">
        <v>43</v>
      </c>
      <c r="D66" t="s">
        <v>19</v>
      </c>
      <c r="E66" t="s">
        <v>58</v>
      </c>
      <c r="F66" t="s">
        <v>38</v>
      </c>
      <c r="G66">
        <v>45</v>
      </c>
      <c r="H66">
        <v>57</v>
      </c>
      <c r="I66" t="s">
        <v>15</v>
      </c>
    </row>
    <row r="67" spans="1:9">
      <c r="A67" t="s">
        <v>194</v>
      </c>
      <c r="B67" t="s">
        <v>195</v>
      </c>
      <c r="C67" t="s">
        <v>87</v>
      </c>
      <c r="D67" t="s">
        <v>21</v>
      </c>
      <c r="E67" t="s">
        <v>70</v>
      </c>
      <c r="F67" t="s">
        <v>62</v>
      </c>
      <c r="G67">
        <v>75</v>
      </c>
      <c r="H67">
        <v>125</v>
      </c>
      <c r="I67" t="s">
        <v>15</v>
      </c>
    </row>
    <row r="68" spans="1:9">
      <c r="A68" t="s">
        <v>196</v>
      </c>
      <c r="B68" t="s">
        <v>197</v>
      </c>
      <c r="C68" t="s">
        <v>80</v>
      </c>
      <c r="D68" t="s">
        <v>32</v>
      </c>
      <c r="E68" t="s">
        <v>18</v>
      </c>
      <c r="F68" t="s">
        <v>44</v>
      </c>
      <c r="G68">
        <v>25</v>
      </c>
      <c r="H68">
        <v>39</v>
      </c>
      <c r="I68" t="s">
        <v>15</v>
      </c>
    </row>
    <row r="69" spans="1:9">
      <c r="A69" t="s">
        <v>198</v>
      </c>
      <c r="B69" t="s">
        <v>199</v>
      </c>
      <c r="C69" t="s">
        <v>14</v>
      </c>
      <c r="D69" t="s">
        <v>52</v>
      </c>
      <c r="E69" t="s">
        <v>40</v>
      </c>
      <c r="F69" t="s">
        <v>20</v>
      </c>
      <c r="G69">
        <v>43</v>
      </c>
      <c r="H69">
        <v>115</v>
      </c>
      <c r="I69" t="s">
        <v>15</v>
      </c>
    </row>
    <row r="70" spans="1:9">
      <c r="A70" t="s">
        <v>200</v>
      </c>
      <c r="B70" t="s">
        <v>201</v>
      </c>
      <c r="C70" t="s">
        <v>82</v>
      </c>
      <c r="D70" t="s">
        <v>68</v>
      </c>
      <c r="E70" t="s">
        <v>74</v>
      </c>
      <c r="F70" t="s">
        <v>24</v>
      </c>
      <c r="G70">
        <v>64</v>
      </c>
      <c r="H70">
        <v>114</v>
      </c>
      <c r="I70" t="s">
        <v>15</v>
      </c>
    </row>
    <row r="71" spans="1:9">
      <c r="A71" t="s">
        <v>202</v>
      </c>
      <c r="B71" t="s">
        <v>203</v>
      </c>
      <c r="C71" t="s">
        <v>37</v>
      </c>
      <c r="D71" t="s">
        <v>86</v>
      </c>
      <c r="E71" t="s">
        <v>75</v>
      </c>
      <c r="F71" t="s">
        <v>13</v>
      </c>
      <c r="G71">
        <v>92</v>
      </c>
      <c r="H71">
        <v>58</v>
      </c>
      <c r="I71" t="s">
        <v>28</v>
      </c>
    </row>
    <row r="72" spans="1:9">
      <c r="A72" t="s">
        <v>204</v>
      </c>
      <c r="B72" t="s">
        <v>205</v>
      </c>
      <c r="C72" t="s">
        <v>11</v>
      </c>
      <c r="D72" t="s">
        <v>25</v>
      </c>
      <c r="E72" t="s">
        <v>58</v>
      </c>
      <c r="F72" t="s">
        <v>46</v>
      </c>
      <c r="G72">
        <v>134</v>
      </c>
      <c r="H72">
        <v>34</v>
      </c>
      <c r="I72" t="s">
        <v>28</v>
      </c>
    </row>
    <row r="73" spans="1:9">
      <c r="A73" t="s">
        <v>206</v>
      </c>
      <c r="B73" t="s">
        <v>207</v>
      </c>
      <c r="C73" t="s">
        <v>64</v>
      </c>
      <c r="D73" t="s">
        <v>85</v>
      </c>
      <c r="E73" t="s">
        <v>50</v>
      </c>
      <c r="F73" t="s">
        <v>19</v>
      </c>
      <c r="G73">
        <v>131</v>
      </c>
      <c r="H73">
        <v>49</v>
      </c>
      <c r="I73" t="s">
        <v>28</v>
      </c>
    </row>
    <row r="74" spans="1:9">
      <c r="A74" t="s">
        <v>208</v>
      </c>
      <c r="B74" t="s">
        <v>209</v>
      </c>
      <c r="C74" t="s">
        <v>67</v>
      </c>
      <c r="D74" t="s">
        <v>31</v>
      </c>
      <c r="E74" t="s">
        <v>81</v>
      </c>
      <c r="F74" t="s">
        <v>73</v>
      </c>
      <c r="G74">
        <v>96</v>
      </c>
      <c r="H74">
        <v>104</v>
      </c>
      <c r="I74" t="s">
        <v>15</v>
      </c>
    </row>
    <row r="75" spans="1:9">
      <c r="A75" t="s">
        <v>210</v>
      </c>
      <c r="B75" t="s">
        <v>211</v>
      </c>
      <c r="C75" t="s">
        <v>63</v>
      </c>
      <c r="D75" t="s">
        <v>76</v>
      </c>
      <c r="E75" t="s">
        <v>69</v>
      </c>
      <c r="F75" t="s">
        <v>56</v>
      </c>
      <c r="G75">
        <v>83</v>
      </c>
      <c r="H75">
        <v>21</v>
      </c>
      <c r="I75" t="s">
        <v>28</v>
      </c>
    </row>
    <row r="76" spans="1:9">
      <c r="A76" t="s">
        <v>212</v>
      </c>
      <c r="B76" t="s">
        <v>213</v>
      </c>
      <c r="C76" t="s">
        <v>79</v>
      </c>
      <c r="D76" t="s">
        <v>33</v>
      </c>
      <c r="E76" t="s">
        <v>61</v>
      </c>
      <c r="F76" t="s">
        <v>57</v>
      </c>
      <c r="G76">
        <v>81</v>
      </c>
      <c r="H76">
        <v>59</v>
      </c>
      <c r="I76" t="s">
        <v>28</v>
      </c>
    </row>
    <row r="77" spans="1:9">
      <c r="A77" t="s">
        <v>214</v>
      </c>
      <c r="B77" t="s">
        <v>215</v>
      </c>
      <c r="C77" t="s">
        <v>39</v>
      </c>
      <c r="D77" t="s">
        <v>34</v>
      </c>
      <c r="E77" t="s">
        <v>26</v>
      </c>
      <c r="F77" t="s">
        <v>43</v>
      </c>
      <c r="G77">
        <v>150</v>
      </c>
      <c r="H77">
        <v>73</v>
      </c>
      <c r="I77" t="s">
        <v>28</v>
      </c>
    </row>
    <row r="78" spans="1:9">
      <c r="A78" t="s">
        <v>216</v>
      </c>
      <c r="B78" t="s">
        <v>217</v>
      </c>
      <c r="C78" t="s">
        <v>45</v>
      </c>
      <c r="D78" t="s">
        <v>51</v>
      </c>
      <c r="E78" t="s">
        <v>27</v>
      </c>
      <c r="F78" t="s">
        <v>38</v>
      </c>
      <c r="G78">
        <v>35</v>
      </c>
      <c r="H78">
        <v>37</v>
      </c>
      <c r="I78" t="s">
        <v>15</v>
      </c>
    </row>
    <row r="79" spans="1:9">
      <c r="A79" t="s">
        <v>218</v>
      </c>
      <c r="B79" t="s">
        <v>219</v>
      </c>
      <c r="C79" t="s">
        <v>88</v>
      </c>
      <c r="D79" t="s">
        <v>49</v>
      </c>
      <c r="E79" t="s">
        <v>12</v>
      </c>
      <c r="F79" t="s">
        <v>55</v>
      </c>
      <c r="G79">
        <v>141</v>
      </c>
      <c r="H79">
        <v>41</v>
      </c>
      <c r="I79" t="s">
        <v>28</v>
      </c>
    </row>
    <row r="80" spans="1:9">
      <c r="A80" t="s">
        <v>220</v>
      </c>
      <c r="B80" t="s">
        <v>221</v>
      </c>
      <c r="C80" t="s">
        <v>44</v>
      </c>
      <c r="D80" t="s">
        <v>33</v>
      </c>
      <c r="E80" t="s">
        <v>25</v>
      </c>
      <c r="F80" t="s">
        <v>73</v>
      </c>
      <c r="G80">
        <v>86</v>
      </c>
      <c r="H80">
        <v>108</v>
      </c>
      <c r="I80" t="s">
        <v>15</v>
      </c>
    </row>
    <row r="81" spans="1:9">
      <c r="A81" t="s">
        <v>222</v>
      </c>
      <c r="B81" t="s">
        <v>223</v>
      </c>
      <c r="C81" t="s">
        <v>85</v>
      </c>
      <c r="D81" t="s">
        <v>64</v>
      </c>
      <c r="E81" t="s">
        <v>34</v>
      </c>
      <c r="F81" t="s">
        <v>31</v>
      </c>
      <c r="G81">
        <v>57</v>
      </c>
      <c r="H81">
        <v>125</v>
      </c>
      <c r="I81" t="s">
        <v>15</v>
      </c>
    </row>
    <row r="82" spans="1:9">
      <c r="A82" t="s">
        <v>224</v>
      </c>
      <c r="B82" t="s">
        <v>225</v>
      </c>
      <c r="C82" t="s">
        <v>20</v>
      </c>
      <c r="D82" t="s">
        <v>88</v>
      </c>
      <c r="E82" t="s">
        <v>81</v>
      </c>
      <c r="F82" t="s">
        <v>61</v>
      </c>
      <c r="G82">
        <v>46</v>
      </c>
      <c r="H82">
        <v>96</v>
      </c>
      <c r="I82" t="s">
        <v>15</v>
      </c>
    </row>
    <row r="83" spans="1:9">
      <c r="A83" t="s">
        <v>226</v>
      </c>
      <c r="B83" t="s">
        <v>227</v>
      </c>
      <c r="C83" t="s">
        <v>21</v>
      </c>
      <c r="D83" t="s">
        <v>67</v>
      </c>
      <c r="E83" t="s">
        <v>70</v>
      </c>
      <c r="F83" t="s">
        <v>74</v>
      </c>
      <c r="G83">
        <v>89</v>
      </c>
      <c r="H83">
        <v>108</v>
      </c>
      <c r="I83" t="s">
        <v>15</v>
      </c>
    </row>
    <row r="84" spans="1:9">
      <c r="A84" t="s">
        <v>228</v>
      </c>
      <c r="B84" t="s">
        <v>229</v>
      </c>
      <c r="C84" t="s">
        <v>25</v>
      </c>
      <c r="D84" t="s">
        <v>73</v>
      </c>
      <c r="E84" t="s">
        <v>34</v>
      </c>
      <c r="F84" t="s">
        <v>31</v>
      </c>
      <c r="G84">
        <v>111</v>
      </c>
      <c r="H84">
        <v>80</v>
      </c>
      <c r="I84" t="s">
        <v>28</v>
      </c>
    </row>
    <row r="85" spans="1:9">
      <c r="A85" t="s">
        <v>230</v>
      </c>
      <c r="B85" t="s">
        <v>231</v>
      </c>
      <c r="C85" t="s">
        <v>81</v>
      </c>
      <c r="D85" t="s">
        <v>61</v>
      </c>
      <c r="E85" t="s">
        <v>70</v>
      </c>
      <c r="F85" t="s">
        <v>74</v>
      </c>
      <c r="G85">
        <v>127</v>
      </c>
      <c r="H85">
        <v>91</v>
      </c>
      <c r="I85" t="s">
        <v>28</v>
      </c>
    </row>
    <row r="86" spans="1:9">
      <c r="A86" t="s">
        <v>232</v>
      </c>
      <c r="B86" t="s">
        <v>233</v>
      </c>
      <c r="C86" t="s">
        <v>25</v>
      </c>
      <c r="D86" t="s">
        <v>73</v>
      </c>
      <c r="E86" t="s">
        <v>81</v>
      </c>
      <c r="F86" t="s">
        <v>61</v>
      </c>
      <c r="G86">
        <v>79</v>
      </c>
      <c r="H86">
        <v>61</v>
      </c>
      <c r="I86" t="s">
        <v>28</v>
      </c>
    </row>
    <row r="87" spans="1:9">
      <c r="A87" t="s">
        <v>234</v>
      </c>
      <c r="B87" t="s">
        <v>235</v>
      </c>
      <c r="C87" t="s">
        <v>44</v>
      </c>
      <c r="D87" t="s">
        <v>33</v>
      </c>
      <c r="E87" t="s">
        <v>56</v>
      </c>
      <c r="F87" t="s">
        <v>13</v>
      </c>
      <c r="G87">
        <v>207</v>
      </c>
      <c r="H87">
        <v>38</v>
      </c>
      <c r="I87" t="s">
        <v>28</v>
      </c>
    </row>
    <row r="88" spans="1:9">
      <c r="A88" t="s">
        <v>236</v>
      </c>
      <c r="B88" t="s">
        <v>237</v>
      </c>
      <c r="C88" t="s">
        <v>25</v>
      </c>
      <c r="D88" t="s">
        <v>73</v>
      </c>
      <c r="E88" t="s">
        <v>62</v>
      </c>
      <c r="F88" t="s">
        <v>86</v>
      </c>
      <c r="G88">
        <v>89</v>
      </c>
      <c r="H88">
        <v>75</v>
      </c>
      <c r="I88" t="s">
        <v>28</v>
      </c>
    </row>
    <row r="89" spans="1:9">
      <c r="A89" t="s">
        <v>238</v>
      </c>
      <c r="B89" t="s">
        <v>239</v>
      </c>
      <c r="C89" t="s">
        <v>85</v>
      </c>
      <c r="D89" t="s">
        <v>64</v>
      </c>
      <c r="E89" t="s">
        <v>38</v>
      </c>
      <c r="F89" t="s">
        <v>87</v>
      </c>
      <c r="G89">
        <v>117</v>
      </c>
      <c r="H89">
        <v>38</v>
      </c>
      <c r="I89" t="s">
        <v>28</v>
      </c>
    </row>
    <row r="90" spans="1:9">
      <c r="A90" t="s">
        <v>240</v>
      </c>
      <c r="B90" t="s">
        <v>241</v>
      </c>
      <c r="C90" t="s">
        <v>34</v>
      </c>
      <c r="D90" t="s">
        <v>31</v>
      </c>
      <c r="E90" t="s">
        <v>18</v>
      </c>
      <c r="F90" t="s">
        <v>52</v>
      </c>
      <c r="G90">
        <v>147</v>
      </c>
      <c r="H90">
        <v>73</v>
      </c>
      <c r="I90" t="s">
        <v>28</v>
      </c>
    </row>
    <row r="91" spans="1:9">
      <c r="A91" t="s">
        <v>242</v>
      </c>
      <c r="B91" t="s">
        <v>243</v>
      </c>
      <c r="C91" t="s">
        <v>20</v>
      </c>
      <c r="D91" t="s">
        <v>88</v>
      </c>
      <c r="E91" t="s">
        <v>51</v>
      </c>
      <c r="F91" t="s">
        <v>57</v>
      </c>
      <c r="G91">
        <v>40</v>
      </c>
      <c r="H91">
        <v>38</v>
      </c>
      <c r="I91" t="s">
        <v>28</v>
      </c>
    </row>
    <row r="92" spans="1:9">
      <c r="A92" t="s">
        <v>244</v>
      </c>
      <c r="B92" t="s">
        <v>245</v>
      </c>
      <c r="C92" t="s">
        <v>81</v>
      </c>
      <c r="D92" t="s">
        <v>61</v>
      </c>
      <c r="E92" t="s">
        <v>69</v>
      </c>
      <c r="F92" t="s">
        <v>76</v>
      </c>
      <c r="G92">
        <v>111</v>
      </c>
      <c r="H92">
        <v>66</v>
      </c>
      <c r="I92" t="s">
        <v>28</v>
      </c>
    </row>
    <row r="93" spans="1:9">
      <c r="A93" t="s">
        <v>246</v>
      </c>
      <c r="B93" t="s">
        <v>247</v>
      </c>
      <c r="C93" t="s">
        <v>24</v>
      </c>
      <c r="D93" t="s">
        <v>37</v>
      </c>
      <c r="E93" t="s">
        <v>21</v>
      </c>
      <c r="F93" t="s">
        <v>67</v>
      </c>
      <c r="G93">
        <v>101</v>
      </c>
      <c r="H93">
        <v>108</v>
      </c>
      <c r="I93" t="s">
        <v>15</v>
      </c>
    </row>
    <row r="94" spans="1:9">
      <c r="A94" t="s">
        <v>248</v>
      </c>
      <c r="B94" t="s">
        <v>249</v>
      </c>
      <c r="C94" t="s">
        <v>70</v>
      </c>
      <c r="D94" t="s">
        <v>74</v>
      </c>
      <c r="E94" t="s">
        <v>79</v>
      </c>
      <c r="F94" t="s">
        <v>40</v>
      </c>
      <c r="G94">
        <v>111</v>
      </c>
      <c r="H94">
        <v>74</v>
      </c>
      <c r="I94" t="s">
        <v>28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3"/>
  <sheetViews>
    <sheetView topLeftCell="E54" workbookViewId="0">
      <selection activeCell="R1" sqref="R1"/>
    </sheetView>
  </sheetViews>
  <sheetFormatPr defaultRowHeight="15"/>
  <cols>
    <col min="10" max="10" width="9.28515625" customWidth="1"/>
    <col min="18" max="18" width="9.28515625" customWidth="1"/>
  </cols>
  <sheetData>
    <row r="1" spans="1:19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254</v>
      </c>
      <c r="G1" t="s">
        <v>255</v>
      </c>
      <c r="H1" t="s">
        <v>255</v>
      </c>
      <c r="J1" t="s">
        <v>256</v>
      </c>
      <c r="K1" t="s">
        <v>257</v>
      </c>
      <c r="N1" t="s">
        <v>258</v>
      </c>
      <c r="O1" t="s">
        <v>259</v>
      </c>
      <c r="P1" t="s">
        <v>257</v>
      </c>
      <c r="R1" s="20" t="s">
        <v>259</v>
      </c>
      <c r="S1" s="20" t="s">
        <v>260</v>
      </c>
    </row>
    <row r="2" spans="1:19">
      <c r="A2" t="s">
        <v>11</v>
      </c>
      <c r="B2" t="s">
        <v>12</v>
      </c>
      <c r="C2" t="s">
        <v>13</v>
      </c>
      <c r="D2" t="s">
        <v>14</v>
      </c>
      <c r="E2">
        <v>14</v>
      </c>
      <c r="F2">
        <v>14</v>
      </c>
      <c r="G2">
        <v>34</v>
      </c>
      <c r="H2">
        <v>34</v>
      </c>
      <c r="J2" t="str">
        <f t="array" ref="J2:J313">_xlfn.TOCOL(A2:D79)</f>
        <v>1895A</v>
      </c>
      <c r="K2">
        <f t="array" ref="K2:K313">_xlfn.TOCOL(E2:H79)</f>
        <v>14</v>
      </c>
      <c r="N2" t="str">
        <f t="array" ref="N2:N79">_xlfn.TOCOL(A2:A79)</f>
        <v>1895A</v>
      </c>
      <c r="O2" t="str">
        <f t="array" ref="O2:O79">_xlfn.TOCOL(B2:B79)</f>
        <v>154A</v>
      </c>
      <c r="P2">
        <v>14</v>
      </c>
      <c r="R2" t="s">
        <v>11</v>
      </c>
      <c r="S2">
        <v>14</v>
      </c>
    </row>
    <row r="3" spans="1:19">
      <c r="A3" t="s">
        <v>18</v>
      </c>
      <c r="B3" t="s">
        <v>19</v>
      </c>
      <c r="C3" t="s">
        <v>20</v>
      </c>
      <c r="D3" t="s">
        <v>21</v>
      </c>
      <c r="E3">
        <v>110</v>
      </c>
      <c r="F3">
        <v>110</v>
      </c>
      <c r="G3">
        <v>111</v>
      </c>
      <c r="H3">
        <v>111</v>
      </c>
      <c r="J3" t="str">
        <v>154A</v>
      </c>
      <c r="K3">
        <v>14</v>
      </c>
      <c r="N3" t="str">
        <v>1575J</v>
      </c>
      <c r="O3" t="str">
        <v>4303D</v>
      </c>
      <c r="P3">
        <v>110</v>
      </c>
      <c r="R3" t="s">
        <v>12</v>
      </c>
      <c r="S3">
        <v>14</v>
      </c>
    </row>
    <row r="4" spans="1:19">
      <c r="A4" t="s">
        <v>24</v>
      </c>
      <c r="B4" t="s">
        <v>25</v>
      </c>
      <c r="C4" t="s">
        <v>26</v>
      </c>
      <c r="D4" t="s">
        <v>27</v>
      </c>
      <c r="E4">
        <v>116</v>
      </c>
      <c r="F4">
        <v>116</v>
      </c>
      <c r="G4">
        <v>39</v>
      </c>
      <c r="H4">
        <v>39</v>
      </c>
      <c r="J4" t="str">
        <v>2068A</v>
      </c>
      <c r="K4">
        <v>34</v>
      </c>
      <c r="N4" t="str">
        <v>20164V</v>
      </c>
      <c r="O4" t="str">
        <v>1575K</v>
      </c>
      <c r="P4">
        <v>116</v>
      </c>
      <c r="R4" t="s">
        <v>13</v>
      </c>
      <c r="S4">
        <v>34</v>
      </c>
    </row>
    <row r="5" spans="1:19">
      <c r="A5" t="s">
        <v>31</v>
      </c>
      <c r="B5" t="s">
        <v>32</v>
      </c>
      <c r="C5" t="s">
        <v>33</v>
      </c>
      <c r="D5" t="s">
        <v>34</v>
      </c>
      <c r="E5">
        <v>47</v>
      </c>
      <c r="F5">
        <v>47</v>
      </c>
      <c r="G5">
        <v>138</v>
      </c>
      <c r="H5">
        <v>138</v>
      </c>
      <c r="J5" t="str">
        <v>6603T</v>
      </c>
      <c r="K5">
        <v>34</v>
      </c>
      <c r="N5" t="str">
        <v>4303X</v>
      </c>
      <c r="O5" t="str">
        <v>13150C</v>
      </c>
      <c r="P5">
        <v>47</v>
      </c>
      <c r="R5" t="s">
        <v>14</v>
      </c>
      <c r="S5">
        <v>34</v>
      </c>
    </row>
    <row r="6" spans="1:19">
      <c r="A6" t="s">
        <v>37</v>
      </c>
      <c r="B6" t="s">
        <v>38</v>
      </c>
      <c r="C6" t="s">
        <v>39</v>
      </c>
      <c r="D6" t="s">
        <v>40</v>
      </c>
      <c r="E6">
        <v>80</v>
      </c>
      <c r="F6">
        <v>80</v>
      </c>
      <c r="G6">
        <v>14</v>
      </c>
      <c r="H6">
        <v>14</v>
      </c>
      <c r="J6" t="str">
        <v>1575J</v>
      </c>
      <c r="K6">
        <v>110</v>
      </c>
      <c r="N6" t="str">
        <v>154D</v>
      </c>
      <c r="O6" t="str">
        <v>6479B</v>
      </c>
      <c r="P6">
        <v>80</v>
      </c>
      <c r="R6" t="s">
        <v>18</v>
      </c>
      <c r="S6">
        <v>110</v>
      </c>
    </row>
    <row r="7" spans="1:19">
      <c r="A7" t="s">
        <v>43</v>
      </c>
      <c r="B7" t="s">
        <v>44</v>
      </c>
      <c r="C7" t="s">
        <v>45</v>
      </c>
      <c r="D7" t="s">
        <v>46</v>
      </c>
      <c r="E7">
        <v>89</v>
      </c>
      <c r="F7">
        <v>89</v>
      </c>
      <c r="G7">
        <v>17</v>
      </c>
      <c r="H7">
        <v>17</v>
      </c>
      <c r="J7" t="str">
        <v>4303D</v>
      </c>
      <c r="K7">
        <v>110</v>
      </c>
      <c r="N7" t="str">
        <v>4061A</v>
      </c>
      <c r="O7" t="str">
        <v>1575A</v>
      </c>
      <c r="P7">
        <v>89</v>
      </c>
      <c r="R7" t="s">
        <v>19</v>
      </c>
      <c r="S7">
        <v>110</v>
      </c>
    </row>
    <row r="8" spans="1:19">
      <c r="A8" t="s">
        <v>49</v>
      </c>
      <c r="B8" t="s">
        <v>50</v>
      </c>
      <c r="C8" t="s">
        <v>51</v>
      </c>
      <c r="D8" t="s">
        <v>52</v>
      </c>
      <c r="E8">
        <v>25</v>
      </c>
      <c r="F8">
        <v>25</v>
      </c>
      <c r="G8">
        <v>23</v>
      </c>
      <c r="H8">
        <v>23</v>
      </c>
      <c r="J8" t="str">
        <v>2068G</v>
      </c>
      <c r="K8">
        <v>111</v>
      </c>
      <c r="N8" t="str">
        <v>20164U</v>
      </c>
      <c r="O8" t="str">
        <v>154C</v>
      </c>
      <c r="P8">
        <v>25</v>
      </c>
      <c r="R8" t="s">
        <v>20</v>
      </c>
      <c r="S8">
        <v>111</v>
      </c>
    </row>
    <row r="9" spans="1:19">
      <c r="A9" t="s">
        <v>55</v>
      </c>
      <c r="B9" t="s">
        <v>56</v>
      </c>
      <c r="C9" t="s">
        <v>57</v>
      </c>
      <c r="D9" t="s">
        <v>58</v>
      </c>
      <c r="E9">
        <v>52</v>
      </c>
      <c r="F9">
        <v>52</v>
      </c>
      <c r="G9">
        <v>50</v>
      </c>
      <c r="H9">
        <v>50</v>
      </c>
      <c r="J9" t="str">
        <v>4303A</v>
      </c>
      <c r="K9">
        <v>111</v>
      </c>
      <c r="N9" t="str">
        <v>13150A</v>
      </c>
      <c r="O9" t="str">
        <v>4303F</v>
      </c>
      <c r="P9">
        <v>52</v>
      </c>
      <c r="R9" t="s">
        <v>21</v>
      </c>
      <c r="S9">
        <v>111</v>
      </c>
    </row>
    <row r="10" spans="1:19">
      <c r="A10" t="s">
        <v>61</v>
      </c>
      <c r="B10" t="s">
        <v>62</v>
      </c>
      <c r="C10" t="s">
        <v>63</v>
      </c>
      <c r="D10" t="s">
        <v>64</v>
      </c>
      <c r="E10">
        <v>110</v>
      </c>
      <c r="F10">
        <v>110</v>
      </c>
      <c r="G10">
        <v>48</v>
      </c>
      <c r="H10">
        <v>48</v>
      </c>
      <c r="J10" t="str">
        <v>20164V</v>
      </c>
      <c r="K10">
        <v>116</v>
      </c>
      <c r="N10" t="str">
        <v>20164T</v>
      </c>
      <c r="O10" t="str">
        <v>1575M</v>
      </c>
      <c r="P10">
        <v>110</v>
      </c>
      <c r="R10" t="s">
        <v>24</v>
      </c>
      <c r="S10">
        <v>116</v>
      </c>
    </row>
    <row r="11" spans="1:19">
      <c r="A11" t="s">
        <v>67</v>
      </c>
      <c r="B11" t="s">
        <v>68</v>
      </c>
      <c r="C11" t="s">
        <v>69</v>
      </c>
      <c r="D11" t="s">
        <v>70</v>
      </c>
      <c r="E11">
        <v>77</v>
      </c>
      <c r="F11">
        <v>77</v>
      </c>
      <c r="G11">
        <v>81</v>
      </c>
      <c r="H11">
        <v>81</v>
      </c>
      <c r="J11" t="str">
        <v>1575K</v>
      </c>
      <c r="K11">
        <v>116</v>
      </c>
      <c r="N11" t="str">
        <v>2068F</v>
      </c>
      <c r="O11" t="str">
        <v>20164J</v>
      </c>
      <c r="P11">
        <v>77</v>
      </c>
      <c r="R11" t="s">
        <v>25</v>
      </c>
      <c r="S11">
        <v>116</v>
      </c>
    </row>
    <row r="12" spans="1:19">
      <c r="A12" t="s">
        <v>73</v>
      </c>
      <c r="B12" t="s">
        <v>74</v>
      </c>
      <c r="C12" t="s">
        <v>75</v>
      </c>
      <c r="D12" t="s">
        <v>76</v>
      </c>
      <c r="E12">
        <v>62</v>
      </c>
      <c r="F12">
        <v>62</v>
      </c>
      <c r="G12">
        <v>48</v>
      </c>
      <c r="H12">
        <v>48</v>
      </c>
      <c r="J12" t="str">
        <v>20164Z</v>
      </c>
      <c r="K12">
        <v>39</v>
      </c>
      <c r="N12" t="str">
        <v>2068B</v>
      </c>
      <c r="O12" t="str">
        <v>13150B</v>
      </c>
      <c r="P12">
        <v>62</v>
      </c>
      <c r="R12" t="s">
        <v>26</v>
      </c>
      <c r="S12">
        <v>39</v>
      </c>
    </row>
    <row r="13" spans="1:19">
      <c r="A13" t="s">
        <v>79</v>
      </c>
      <c r="B13" t="s">
        <v>80</v>
      </c>
      <c r="C13" t="s">
        <v>81</v>
      </c>
      <c r="D13" t="s">
        <v>82</v>
      </c>
      <c r="E13">
        <v>72</v>
      </c>
      <c r="F13">
        <v>72</v>
      </c>
      <c r="G13">
        <v>114</v>
      </c>
      <c r="H13">
        <v>114</v>
      </c>
      <c r="J13" t="str">
        <v>4303B</v>
      </c>
      <c r="K13">
        <v>39</v>
      </c>
      <c r="N13" t="str">
        <v>2068C</v>
      </c>
      <c r="O13" t="str">
        <v>60023A</v>
      </c>
      <c r="P13">
        <v>72</v>
      </c>
      <c r="R13" t="s">
        <v>27</v>
      </c>
      <c r="S13">
        <v>39</v>
      </c>
    </row>
    <row r="14" spans="1:19">
      <c r="A14" t="s">
        <v>85</v>
      </c>
      <c r="B14" t="s">
        <v>86</v>
      </c>
      <c r="C14" t="s">
        <v>87</v>
      </c>
      <c r="D14" t="s">
        <v>88</v>
      </c>
      <c r="E14">
        <v>102</v>
      </c>
      <c r="F14">
        <v>102</v>
      </c>
      <c r="G14">
        <v>93</v>
      </c>
      <c r="H14">
        <v>93</v>
      </c>
      <c r="J14" t="str">
        <v>4303X</v>
      </c>
      <c r="K14">
        <v>47</v>
      </c>
      <c r="N14" t="str">
        <v>2068E</v>
      </c>
      <c r="O14" t="str">
        <v>2068D</v>
      </c>
      <c r="P14">
        <v>102</v>
      </c>
      <c r="R14" t="s">
        <v>31</v>
      </c>
      <c r="S14">
        <v>47</v>
      </c>
    </row>
    <row r="15" spans="1:19">
      <c r="A15" t="s">
        <v>20</v>
      </c>
      <c r="B15" t="s">
        <v>33</v>
      </c>
      <c r="C15" t="s">
        <v>13</v>
      </c>
      <c r="D15" t="s">
        <v>46</v>
      </c>
      <c r="E15">
        <v>139</v>
      </c>
      <c r="F15">
        <v>139</v>
      </c>
      <c r="G15">
        <v>15</v>
      </c>
      <c r="H15">
        <v>15</v>
      </c>
      <c r="J15" t="str">
        <v>13150C</v>
      </c>
      <c r="K15">
        <v>47</v>
      </c>
      <c r="N15" t="str">
        <v>2068G</v>
      </c>
      <c r="O15" t="str">
        <v>20164X</v>
      </c>
      <c r="P15">
        <v>139</v>
      </c>
      <c r="R15" t="s">
        <v>32</v>
      </c>
      <c r="S15">
        <v>47</v>
      </c>
    </row>
    <row r="16" spans="1:19">
      <c r="A16" t="s">
        <v>52</v>
      </c>
      <c r="B16" t="s">
        <v>37</v>
      </c>
      <c r="C16" t="s">
        <v>31</v>
      </c>
      <c r="D16" t="s">
        <v>24</v>
      </c>
      <c r="E16">
        <v>15</v>
      </c>
      <c r="F16">
        <v>15</v>
      </c>
      <c r="G16">
        <v>102</v>
      </c>
      <c r="H16">
        <v>102</v>
      </c>
      <c r="J16" t="str">
        <v>20164X</v>
      </c>
      <c r="K16">
        <v>138</v>
      </c>
      <c r="N16" t="str">
        <v>1575Y</v>
      </c>
      <c r="O16" t="str">
        <v>154D</v>
      </c>
      <c r="P16">
        <v>15</v>
      </c>
      <c r="R16" t="s">
        <v>33</v>
      </c>
      <c r="S16">
        <v>138</v>
      </c>
    </row>
    <row r="17" spans="1:19">
      <c r="A17" t="s">
        <v>70</v>
      </c>
      <c r="B17" t="s">
        <v>26</v>
      </c>
      <c r="C17" t="s">
        <v>49</v>
      </c>
      <c r="D17" t="s">
        <v>32</v>
      </c>
      <c r="E17">
        <v>77</v>
      </c>
      <c r="F17">
        <v>77</v>
      </c>
      <c r="G17">
        <v>65</v>
      </c>
      <c r="H17">
        <v>65</v>
      </c>
      <c r="J17" t="str">
        <v>20164W</v>
      </c>
      <c r="K17">
        <v>138</v>
      </c>
      <c r="N17" t="str">
        <v>6479A</v>
      </c>
      <c r="O17" t="str">
        <v>20164Z</v>
      </c>
      <c r="P17">
        <v>77</v>
      </c>
      <c r="R17" t="s">
        <v>34</v>
      </c>
      <c r="S17">
        <v>138</v>
      </c>
    </row>
    <row r="18" spans="1:19">
      <c r="A18" t="s">
        <v>75</v>
      </c>
      <c r="B18" t="s">
        <v>69</v>
      </c>
      <c r="C18" t="s">
        <v>50</v>
      </c>
      <c r="D18" t="s">
        <v>11</v>
      </c>
      <c r="E18">
        <v>26</v>
      </c>
      <c r="F18">
        <v>26</v>
      </c>
      <c r="G18">
        <v>21</v>
      </c>
      <c r="H18">
        <v>21</v>
      </c>
      <c r="J18" t="str">
        <v>154D</v>
      </c>
      <c r="K18">
        <v>80</v>
      </c>
      <c r="N18" t="str">
        <v>1575X</v>
      </c>
      <c r="O18" t="str">
        <v>4061E</v>
      </c>
      <c r="P18">
        <v>26</v>
      </c>
      <c r="R18" t="s">
        <v>37</v>
      </c>
      <c r="S18">
        <v>80</v>
      </c>
    </row>
    <row r="19" spans="1:19">
      <c r="A19" t="s">
        <v>21</v>
      </c>
      <c r="B19" t="s">
        <v>43</v>
      </c>
      <c r="C19" t="s">
        <v>67</v>
      </c>
      <c r="D19" t="s">
        <v>80</v>
      </c>
      <c r="E19">
        <v>78</v>
      </c>
      <c r="F19">
        <v>78</v>
      </c>
      <c r="G19">
        <v>47</v>
      </c>
      <c r="H19">
        <v>47</v>
      </c>
      <c r="J19" t="str">
        <v>6479B</v>
      </c>
      <c r="K19">
        <v>80</v>
      </c>
      <c r="N19" t="str">
        <v>4303A</v>
      </c>
      <c r="O19" t="str">
        <v>4061A</v>
      </c>
      <c r="P19">
        <v>78</v>
      </c>
      <c r="R19" t="s">
        <v>38</v>
      </c>
      <c r="S19">
        <v>80</v>
      </c>
    </row>
    <row r="20" spans="1:19">
      <c r="A20" t="s">
        <v>14</v>
      </c>
      <c r="B20" t="s">
        <v>38</v>
      </c>
      <c r="C20" t="s">
        <v>56</v>
      </c>
      <c r="D20" t="s">
        <v>85</v>
      </c>
      <c r="E20">
        <v>66</v>
      </c>
      <c r="F20">
        <v>66</v>
      </c>
      <c r="G20">
        <v>96</v>
      </c>
      <c r="H20">
        <v>96</v>
      </c>
      <c r="J20" t="str">
        <v>4343C</v>
      </c>
      <c r="K20">
        <v>14</v>
      </c>
      <c r="N20" t="str">
        <v>6603T</v>
      </c>
      <c r="O20" t="str">
        <v>6479B</v>
      </c>
      <c r="P20">
        <v>66</v>
      </c>
      <c r="R20" t="s">
        <v>39</v>
      </c>
      <c r="S20">
        <v>14</v>
      </c>
    </row>
    <row r="21" spans="1:19">
      <c r="A21" t="s">
        <v>63</v>
      </c>
      <c r="B21" t="s">
        <v>55</v>
      </c>
      <c r="C21" t="s">
        <v>68</v>
      </c>
      <c r="D21" t="s">
        <v>79</v>
      </c>
      <c r="E21">
        <v>37</v>
      </c>
      <c r="F21">
        <v>37</v>
      </c>
      <c r="G21">
        <v>81</v>
      </c>
      <c r="H21">
        <v>81</v>
      </c>
      <c r="J21" t="str">
        <v>1575W</v>
      </c>
      <c r="K21">
        <v>14</v>
      </c>
      <c r="N21" t="str">
        <v>154G</v>
      </c>
      <c r="O21" t="str">
        <v>13150A</v>
      </c>
      <c r="P21">
        <v>37</v>
      </c>
      <c r="R21" t="s">
        <v>40</v>
      </c>
      <c r="S21">
        <v>14</v>
      </c>
    </row>
    <row r="22" spans="1:19">
      <c r="A22" t="s">
        <v>58</v>
      </c>
      <c r="B22" t="s">
        <v>34</v>
      </c>
      <c r="C22" t="s">
        <v>61</v>
      </c>
      <c r="D22" t="s">
        <v>18</v>
      </c>
      <c r="E22">
        <v>80</v>
      </c>
      <c r="F22">
        <v>80</v>
      </c>
      <c r="G22">
        <v>116</v>
      </c>
      <c r="H22">
        <v>116</v>
      </c>
      <c r="J22" t="str">
        <v>4061A</v>
      </c>
      <c r="K22">
        <v>89</v>
      </c>
      <c r="N22" t="str">
        <v>6603C</v>
      </c>
      <c r="O22" t="str">
        <v>20164W</v>
      </c>
      <c r="P22">
        <v>80</v>
      </c>
      <c r="R22" t="s">
        <v>43</v>
      </c>
      <c r="S22">
        <v>89</v>
      </c>
    </row>
    <row r="23" spans="1:19">
      <c r="A23" t="s">
        <v>81</v>
      </c>
      <c r="B23" t="s">
        <v>45</v>
      </c>
      <c r="C23" t="s">
        <v>12</v>
      </c>
      <c r="D23" t="s">
        <v>86</v>
      </c>
      <c r="E23">
        <v>70</v>
      </c>
      <c r="F23">
        <v>70</v>
      </c>
      <c r="G23">
        <v>44</v>
      </c>
      <c r="H23">
        <v>44</v>
      </c>
      <c r="J23" t="str">
        <v>1575A</v>
      </c>
      <c r="K23">
        <v>89</v>
      </c>
      <c r="N23" t="str">
        <v>4303C</v>
      </c>
      <c r="O23" t="str">
        <v>4303J</v>
      </c>
      <c r="P23">
        <v>70</v>
      </c>
      <c r="R23" t="s">
        <v>44</v>
      </c>
      <c r="S23">
        <v>89</v>
      </c>
    </row>
    <row r="24" spans="1:19">
      <c r="A24" t="s">
        <v>64</v>
      </c>
      <c r="B24" t="s">
        <v>57</v>
      </c>
      <c r="C24" t="s">
        <v>25</v>
      </c>
      <c r="D24" t="s">
        <v>74</v>
      </c>
      <c r="E24">
        <v>63</v>
      </c>
      <c r="F24">
        <v>63</v>
      </c>
      <c r="G24">
        <v>93</v>
      </c>
      <c r="H24">
        <v>93</v>
      </c>
      <c r="J24" t="str">
        <v>4303J</v>
      </c>
      <c r="K24">
        <v>17</v>
      </c>
      <c r="N24" t="str">
        <v>1575T</v>
      </c>
      <c r="O24" t="str">
        <v>4303Z</v>
      </c>
      <c r="P24">
        <v>63</v>
      </c>
      <c r="R24" t="s">
        <v>45</v>
      </c>
      <c r="S24">
        <v>17</v>
      </c>
    </row>
    <row r="25" spans="1:19">
      <c r="A25" t="s">
        <v>87</v>
      </c>
      <c r="B25" t="s">
        <v>40</v>
      </c>
      <c r="C25" t="s">
        <v>73</v>
      </c>
      <c r="D25" t="s">
        <v>82</v>
      </c>
      <c r="E25">
        <v>77</v>
      </c>
      <c r="F25">
        <v>77</v>
      </c>
      <c r="G25">
        <v>67</v>
      </c>
      <c r="H25">
        <v>67</v>
      </c>
      <c r="J25" t="str">
        <v>4061B</v>
      </c>
      <c r="K25">
        <v>17</v>
      </c>
      <c r="N25" t="str">
        <v>6603B</v>
      </c>
      <c r="O25" t="str">
        <v>1575W</v>
      </c>
      <c r="P25">
        <v>77</v>
      </c>
      <c r="R25" t="s">
        <v>46</v>
      </c>
      <c r="S25">
        <v>17</v>
      </c>
    </row>
    <row r="26" spans="1:19">
      <c r="A26" t="s">
        <v>27</v>
      </c>
      <c r="B26" t="s">
        <v>39</v>
      </c>
      <c r="C26" t="s">
        <v>19</v>
      </c>
      <c r="D26" t="s">
        <v>44</v>
      </c>
      <c r="E26">
        <v>39</v>
      </c>
      <c r="F26">
        <v>39</v>
      </c>
      <c r="G26">
        <v>130</v>
      </c>
      <c r="H26">
        <v>130</v>
      </c>
      <c r="J26" t="str">
        <v>20164U</v>
      </c>
      <c r="K26">
        <v>25</v>
      </c>
      <c r="N26" t="str">
        <v>4303B</v>
      </c>
      <c r="O26" t="str">
        <v>4343C</v>
      </c>
      <c r="P26">
        <v>39</v>
      </c>
      <c r="R26" t="s">
        <v>49</v>
      </c>
      <c r="S26">
        <v>25</v>
      </c>
    </row>
    <row r="27" spans="1:19">
      <c r="A27" t="s">
        <v>88</v>
      </c>
      <c r="B27" t="s">
        <v>51</v>
      </c>
      <c r="C27" t="s">
        <v>62</v>
      </c>
      <c r="D27" t="s">
        <v>76</v>
      </c>
      <c r="E27">
        <v>42</v>
      </c>
      <c r="F27">
        <v>42</v>
      </c>
      <c r="G27">
        <v>82</v>
      </c>
      <c r="H27">
        <v>82</v>
      </c>
      <c r="J27" t="str">
        <v>154C</v>
      </c>
      <c r="K27">
        <v>25</v>
      </c>
      <c r="N27" t="str">
        <v>20164M</v>
      </c>
      <c r="O27" t="str">
        <v>4343B</v>
      </c>
      <c r="P27">
        <v>42</v>
      </c>
      <c r="R27" t="s">
        <v>50</v>
      </c>
      <c r="S27">
        <v>25</v>
      </c>
    </row>
    <row r="28" spans="1:19">
      <c r="A28" t="s">
        <v>56</v>
      </c>
      <c r="B28" t="s">
        <v>80</v>
      </c>
      <c r="C28" t="s">
        <v>20</v>
      </c>
      <c r="D28" t="s">
        <v>70</v>
      </c>
      <c r="E28">
        <v>9</v>
      </c>
      <c r="F28">
        <v>9</v>
      </c>
      <c r="G28">
        <v>122</v>
      </c>
      <c r="H28">
        <v>122</v>
      </c>
      <c r="J28" t="str">
        <v>4343B</v>
      </c>
      <c r="K28">
        <v>23</v>
      </c>
      <c r="N28" t="str">
        <v>4303F</v>
      </c>
      <c r="O28" t="str">
        <v>60023A</v>
      </c>
      <c r="P28">
        <v>9</v>
      </c>
      <c r="R28" t="s">
        <v>51</v>
      </c>
      <c r="S28">
        <v>23</v>
      </c>
    </row>
    <row r="29" spans="1:19">
      <c r="A29" t="s">
        <v>14</v>
      </c>
      <c r="B29" t="s">
        <v>58</v>
      </c>
      <c r="C29" t="s">
        <v>67</v>
      </c>
      <c r="D29" t="s">
        <v>33</v>
      </c>
      <c r="E29">
        <v>72</v>
      </c>
      <c r="F29">
        <v>72</v>
      </c>
      <c r="G29">
        <v>129</v>
      </c>
      <c r="H29">
        <v>129</v>
      </c>
      <c r="J29" t="str">
        <v>1575Y</v>
      </c>
      <c r="K29">
        <v>23</v>
      </c>
      <c r="N29" t="str">
        <v>6603T</v>
      </c>
      <c r="O29" t="str">
        <v>6603C</v>
      </c>
      <c r="P29">
        <v>72</v>
      </c>
      <c r="R29" t="s">
        <v>52</v>
      </c>
      <c r="S29">
        <v>23</v>
      </c>
    </row>
    <row r="30" spans="1:19">
      <c r="A30" t="s">
        <v>11</v>
      </c>
      <c r="B30" t="s">
        <v>49</v>
      </c>
      <c r="C30" t="s">
        <v>63</v>
      </c>
      <c r="D30" t="s">
        <v>34</v>
      </c>
      <c r="E30">
        <v>82</v>
      </c>
      <c r="F30">
        <v>82</v>
      </c>
      <c r="G30">
        <v>124</v>
      </c>
      <c r="H30">
        <v>124</v>
      </c>
      <c r="J30" t="str">
        <v>13150A</v>
      </c>
      <c r="K30">
        <v>52</v>
      </c>
      <c r="N30" t="str">
        <v>1895A</v>
      </c>
      <c r="O30" t="str">
        <v>20164U</v>
      </c>
      <c r="P30">
        <v>82</v>
      </c>
      <c r="R30" t="s">
        <v>55</v>
      </c>
      <c r="S30">
        <v>52</v>
      </c>
    </row>
    <row r="31" spans="1:19">
      <c r="A31" t="s">
        <v>82</v>
      </c>
      <c r="B31" t="s">
        <v>57</v>
      </c>
      <c r="C31" t="s">
        <v>37</v>
      </c>
      <c r="D31" t="s">
        <v>69</v>
      </c>
      <c r="E31">
        <v>46</v>
      </c>
      <c r="F31">
        <v>46</v>
      </c>
      <c r="G31">
        <v>82</v>
      </c>
      <c r="H31">
        <v>82</v>
      </c>
      <c r="J31" t="str">
        <v>4303F</v>
      </c>
      <c r="K31">
        <v>52</v>
      </c>
      <c r="N31" t="str">
        <v>1575H</v>
      </c>
      <c r="O31" t="str">
        <v>4303Z</v>
      </c>
      <c r="P31">
        <v>46</v>
      </c>
      <c r="R31" t="s">
        <v>56</v>
      </c>
      <c r="S31">
        <v>52</v>
      </c>
    </row>
    <row r="32" spans="1:19">
      <c r="A32" t="s">
        <v>46</v>
      </c>
      <c r="B32" t="s">
        <v>75</v>
      </c>
      <c r="C32" t="s">
        <v>81</v>
      </c>
      <c r="D32" t="s">
        <v>19</v>
      </c>
      <c r="E32">
        <v>27</v>
      </c>
      <c r="F32">
        <v>27</v>
      </c>
      <c r="G32">
        <v>94</v>
      </c>
      <c r="H32">
        <v>94</v>
      </c>
      <c r="J32" t="str">
        <v>4303Z</v>
      </c>
      <c r="K32">
        <v>50</v>
      </c>
      <c r="N32" t="str">
        <v>4061B</v>
      </c>
      <c r="O32" t="str">
        <v>1575X</v>
      </c>
      <c r="P32">
        <v>27</v>
      </c>
      <c r="R32" t="s">
        <v>57</v>
      </c>
      <c r="S32">
        <v>50</v>
      </c>
    </row>
    <row r="33" spans="1:19">
      <c r="A33" t="s">
        <v>31</v>
      </c>
      <c r="B33" t="s">
        <v>64</v>
      </c>
      <c r="C33" t="s">
        <v>44</v>
      </c>
      <c r="D33" t="s">
        <v>86</v>
      </c>
      <c r="E33">
        <v>50</v>
      </c>
      <c r="F33">
        <v>50</v>
      </c>
      <c r="G33">
        <v>110</v>
      </c>
      <c r="H33">
        <v>110</v>
      </c>
      <c r="J33" t="str">
        <v>6603C</v>
      </c>
      <c r="K33">
        <v>50</v>
      </c>
      <c r="N33" t="str">
        <v>4303X</v>
      </c>
      <c r="O33" t="str">
        <v>1575T</v>
      </c>
      <c r="P33">
        <v>50</v>
      </c>
      <c r="R33" t="s">
        <v>58</v>
      </c>
      <c r="S33">
        <v>50</v>
      </c>
    </row>
    <row r="34" spans="1:19">
      <c r="A34" t="s">
        <v>62</v>
      </c>
      <c r="B34" t="s">
        <v>40</v>
      </c>
      <c r="C34" t="s">
        <v>27</v>
      </c>
      <c r="D34" t="s">
        <v>32</v>
      </c>
      <c r="E34">
        <v>125</v>
      </c>
      <c r="F34">
        <v>125</v>
      </c>
      <c r="G34">
        <v>17</v>
      </c>
      <c r="H34">
        <v>17</v>
      </c>
      <c r="J34" t="str">
        <v>20164T</v>
      </c>
      <c r="K34">
        <v>110</v>
      </c>
      <c r="N34" t="str">
        <v>1575M</v>
      </c>
      <c r="O34" t="str">
        <v>1575W</v>
      </c>
      <c r="P34">
        <v>125</v>
      </c>
      <c r="R34" t="s">
        <v>61</v>
      </c>
      <c r="S34">
        <v>110</v>
      </c>
    </row>
    <row r="35" spans="1:19">
      <c r="A35" t="s">
        <v>50</v>
      </c>
      <c r="B35" t="s">
        <v>73</v>
      </c>
      <c r="C35" t="s">
        <v>24</v>
      </c>
      <c r="D35" t="s">
        <v>79</v>
      </c>
      <c r="E35">
        <v>25</v>
      </c>
      <c r="F35">
        <v>25</v>
      </c>
      <c r="G35">
        <v>43</v>
      </c>
      <c r="H35">
        <v>43</v>
      </c>
      <c r="J35" t="str">
        <v>1575M</v>
      </c>
      <c r="K35">
        <v>110</v>
      </c>
      <c r="N35" t="str">
        <v>154C</v>
      </c>
      <c r="O35" t="str">
        <v>2068B</v>
      </c>
      <c r="P35">
        <v>25</v>
      </c>
      <c r="R35" t="s">
        <v>62</v>
      </c>
      <c r="S35">
        <v>110</v>
      </c>
    </row>
    <row r="36" spans="1:19">
      <c r="A36" t="s">
        <v>13</v>
      </c>
      <c r="B36" t="s">
        <v>45</v>
      </c>
      <c r="C36" t="s">
        <v>88</v>
      </c>
      <c r="D36" t="s">
        <v>18</v>
      </c>
      <c r="E36">
        <v>56</v>
      </c>
      <c r="F36">
        <v>56</v>
      </c>
      <c r="G36">
        <v>120</v>
      </c>
      <c r="H36">
        <v>120</v>
      </c>
      <c r="J36" t="str">
        <v>154G</v>
      </c>
      <c r="K36">
        <v>48</v>
      </c>
      <c r="N36" t="str">
        <v>2068A</v>
      </c>
      <c r="O36" t="str">
        <v>4303J</v>
      </c>
      <c r="P36">
        <v>56</v>
      </c>
      <c r="R36" t="s">
        <v>63</v>
      </c>
      <c r="S36">
        <v>48</v>
      </c>
    </row>
    <row r="37" spans="1:19">
      <c r="A37" t="s">
        <v>52</v>
      </c>
      <c r="B37" t="s">
        <v>21</v>
      </c>
      <c r="C37" t="s">
        <v>55</v>
      </c>
      <c r="D37" t="s">
        <v>38</v>
      </c>
      <c r="E37">
        <v>71</v>
      </c>
      <c r="F37">
        <v>71</v>
      </c>
      <c r="G37">
        <v>30</v>
      </c>
      <c r="H37">
        <v>30</v>
      </c>
      <c r="J37" t="str">
        <v>1575T</v>
      </c>
      <c r="K37">
        <v>48</v>
      </c>
      <c r="N37" t="str">
        <v>1575Y</v>
      </c>
      <c r="O37" t="str">
        <v>4303A</v>
      </c>
      <c r="P37">
        <v>71</v>
      </c>
      <c r="R37" t="s">
        <v>64</v>
      </c>
      <c r="S37">
        <v>48</v>
      </c>
    </row>
    <row r="38" spans="1:19">
      <c r="A38" t="s">
        <v>61</v>
      </c>
      <c r="B38" t="s">
        <v>74</v>
      </c>
      <c r="C38" t="s">
        <v>26</v>
      </c>
      <c r="D38" t="s">
        <v>85</v>
      </c>
      <c r="E38">
        <v>104</v>
      </c>
      <c r="F38">
        <v>104</v>
      </c>
      <c r="G38">
        <v>119</v>
      </c>
      <c r="H38">
        <v>119</v>
      </c>
      <c r="J38" t="str">
        <v>2068F</v>
      </c>
      <c r="K38">
        <v>77</v>
      </c>
      <c r="N38" t="str">
        <v>20164T</v>
      </c>
      <c r="O38" t="str">
        <v>13150B</v>
      </c>
      <c r="P38">
        <v>104</v>
      </c>
      <c r="R38" t="s">
        <v>67</v>
      </c>
      <c r="S38">
        <v>77</v>
      </c>
    </row>
    <row r="39" spans="1:19">
      <c r="A39" t="s">
        <v>76</v>
      </c>
      <c r="B39" t="s">
        <v>12</v>
      </c>
      <c r="C39" t="s">
        <v>87</v>
      </c>
      <c r="D39" t="s">
        <v>39</v>
      </c>
      <c r="E39">
        <v>68</v>
      </c>
      <c r="F39">
        <v>68</v>
      </c>
      <c r="G39">
        <v>74</v>
      </c>
      <c r="H39">
        <v>74</v>
      </c>
      <c r="J39" t="str">
        <v>20164J</v>
      </c>
      <c r="K39">
        <v>77</v>
      </c>
      <c r="N39" t="str">
        <v>6603A</v>
      </c>
      <c r="O39" t="str">
        <v>154A</v>
      </c>
      <c r="P39">
        <v>68</v>
      </c>
      <c r="R39" t="s">
        <v>68</v>
      </c>
      <c r="S39">
        <v>77</v>
      </c>
    </row>
    <row r="40" spans="1:19">
      <c r="A40" t="s">
        <v>51</v>
      </c>
      <c r="B40" t="s">
        <v>25</v>
      </c>
      <c r="C40" t="s">
        <v>43</v>
      </c>
      <c r="D40" t="s">
        <v>68</v>
      </c>
      <c r="E40">
        <v>85</v>
      </c>
      <c r="F40">
        <v>85</v>
      </c>
      <c r="G40">
        <v>34</v>
      </c>
      <c r="H40">
        <v>34</v>
      </c>
      <c r="J40" t="str">
        <v>4061E</v>
      </c>
      <c r="K40">
        <v>81</v>
      </c>
      <c r="N40" t="str">
        <v>4343B</v>
      </c>
      <c r="O40" t="str">
        <v>1575K</v>
      </c>
      <c r="P40">
        <v>85</v>
      </c>
      <c r="R40" t="s">
        <v>69</v>
      </c>
      <c r="S40">
        <v>81</v>
      </c>
    </row>
    <row r="41" spans="1:19">
      <c r="A41" t="s">
        <v>24</v>
      </c>
      <c r="B41" t="s">
        <v>57</v>
      </c>
      <c r="C41" t="s">
        <v>14</v>
      </c>
      <c r="D41" t="s">
        <v>80</v>
      </c>
      <c r="E41">
        <v>47</v>
      </c>
      <c r="F41">
        <v>47</v>
      </c>
      <c r="G41">
        <v>47</v>
      </c>
      <c r="H41">
        <v>47</v>
      </c>
      <c r="J41" t="str">
        <v>6479A</v>
      </c>
      <c r="K41">
        <v>81</v>
      </c>
      <c r="N41" t="str">
        <v>20164V</v>
      </c>
      <c r="O41" t="str">
        <v>4303Z</v>
      </c>
      <c r="P41">
        <v>47</v>
      </c>
      <c r="R41" t="s">
        <v>70</v>
      </c>
      <c r="S41">
        <v>81</v>
      </c>
    </row>
    <row r="42" spans="1:19">
      <c r="A42" t="s">
        <v>69</v>
      </c>
      <c r="B42" t="s">
        <v>34</v>
      </c>
      <c r="C42" t="s">
        <v>45</v>
      </c>
      <c r="D42" t="s">
        <v>40</v>
      </c>
      <c r="E42">
        <v>150</v>
      </c>
      <c r="F42">
        <v>150</v>
      </c>
      <c r="G42">
        <v>63</v>
      </c>
      <c r="H42">
        <v>63</v>
      </c>
      <c r="J42" t="str">
        <v>2068B</v>
      </c>
      <c r="K42">
        <v>62</v>
      </c>
      <c r="N42" t="str">
        <v>4061E</v>
      </c>
      <c r="O42" t="str">
        <v>20164W</v>
      </c>
      <c r="P42">
        <v>150</v>
      </c>
      <c r="R42" t="s">
        <v>73</v>
      </c>
      <c r="S42">
        <v>62</v>
      </c>
    </row>
    <row r="43" spans="1:19">
      <c r="A43" t="s">
        <v>81</v>
      </c>
      <c r="B43" t="s">
        <v>58</v>
      </c>
      <c r="C43" t="s">
        <v>49</v>
      </c>
      <c r="D43" t="s">
        <v>62</v>
      </c>
      <c r="E43">
        <v>42</v>
      </c>
      <c r="F43">
        <v>42</v>
      </c>
      <c r="G43">
        <v>94</v>
      </c>
      <c r="H43">
        <v>94</v>
      </c>
      <c r="J43" t="str">
        <v>13150B</v>
      </c>
      <c r="K43">
        <v>62</v>
      </c>
      <c r="N43" t="str">
        <v>4303C</v>
      </c>
      <c r="O43" t="str">
        <v>6603C</v>
      </c>
      <c r="P43">
        <v>42</v>
      </c>
      <c r="R43" t="s">
        <v>74</v>
      </c>
      <c r="S43">
        <v>62</v>
      </c>
    </row>
    <row r="44" spans="1:19">
      <c r="A44" t="s">
        <v>19</v>
      </c>
      <c r="B44" t="s">
        <v>86</v>
      </c>
      <c r="C44" t="s">
        <v>74</v>
      </c>
      <c r="D44" t="s">
        <v>63</v>
      </c>
      <c r="E44">
        <v>51</v>
      </c>
      <c r="F44">
        <v>51</v>
      </c>
      <c r="G44">
        <v>55</v>
      </c>
      <c r="H44">
        <v>55</v>
      </c>
      <c r="J44" t="str">
        <v>1575X</v>
      </c>
      <c r="K44">
        <v>48</v>
      </c>
      <c r="N44" t="str">
        <v>4303D</v>
      </c>
      <c r="O44" t="str">
        <v>2068D</v>
      </c>
      <c r="P44">
        <v>51</v>
      </c>
      <c r="R44" t="s">
        <v>75</v>
      </c>
      <c r="S44">
        <v>48</v>
      </c>
    </row>
    <row r="45" spans="1:19">
      <c r="A45" t="s">
        <v>87</v>
      </c>
      <c r="B45" t="s">
        <v>26</v>
      </c>
      <c r="C45" t="s">
        <v>56</v>
      </c>
      <c r="D45" t="s">
        <v>37</v>
      </c>
      <c r="E45">
        <v>116</v>
      </c>
      <c r="F45">
        <v>116</v>
      </c>
      <c r="G45">
        <v>69</v>
      </c>
      <c r="H45">
        <v>69</v>
      </c>
      <c r="J45" t="str">
        <v>6603A</v>
      </c>
      <c r="K45">
        <v>48</v>
      </c>
      <c r="N45" t="str">
        <v>6603B</v>
      </c>
      <c r="O45" t="str">
        <v>20164Z</v>
      </c>
      <c r="P45">
        <v>116</v>
      </c>
      <c r="R45" t="s">
        <v>76</v>
      </c>
      <c r="S45">
        <v>48</v>
      </c>
    </row>
    <row r="46" spans="1:19">
      <c r="A46" t="s">
        <v>38</v>
      </c>
      <c r="B46" t="s">
        <v>18</v>
      </c>
      <c r="C46" t="s">
        <v>50</v>
      </c>
      <c r="D46" t="s">
        <v>12</v>
      </c>
      <c r="E46">
        <v>37</v>
      </c>
      <c r="F46">
        <v>37</v>
      </c>
      <c r="G46">
        <v>35</v>
      </c>
      <c r="H46">
        <v>35</v>
      </c>
      <c r="J46" t="str">
        <v>2068C</v>
      </c>
      <c r="K46">
        <v>72</v>
      </c>
      <c r="N46" t="str">
        <v>6479B</v>
      </c>
      <c r="O46" t="str">
        <v>1575J</v>
      </c>
      <c r="P46">
        <v>37</v>
      </c>
      <c r="R46" t="s">
        <v>79</v>
      </c>
      <c r="S46">
        <v>72</v>
      </c>
    </row>
    <row r="47" spans="1:19">
      <c r="A47" t="s">
        <v>32</v>
      </c>
      <c r="B47" t="s">
        <v>79</v>
      </c>
      <c r="C47" t="s">
        <v>51</v>
      </c>
      <c r="D47" t="s">
        <v>39</v>
      </c>
      <c r="E47">
        <v>75</v>
      </c>
      <c r="F47">
        <v>75</v>
      </c>
      <c r="G47">
        <v>43</v>
      </c>
      <c r="H47">
        <v>43</v>
      </c>
      <c r="J47" t="str">
        <v>60023A</v>
      </c>
      <c r="K47">
        <v>72</v>
      </c>
      <c r="N47" t="str">
        <v>13150C</v>
      </c>
      <c r="O47" t="str">
        <v>2068C</v>
      </c>
      <c r="P47">
        <v>75</v>
      </c>
      <c r="R47" t="s">
        <v>80</v>
      </c>
      <c r="S47">
        <v>72</v>
      </c>
    </row>
    <row r="48" spans="1:19">
      <c r="A48" t="s">
        <v>13</v>
      </c>
      <c r="B48" t="s">
        <v>85</v>
      </c>
      <c r="C48" t="s">
        <v>52</v>
      </c>
      <c r="D48" t="s">
        <v>27</v>
      </c>
      <c r="E48">
        <v>107</v>
      </c>
      <c r="F48">
        <v>107</v>
      </c>
      <c r="G48">
        <v>40</v>
      </c>
      <c r="H48">
        <v>40</v>
      </c>
      <c r="J48" t="str">
        <v>4303C</v>
      </c>
      <c r="K48">
        <v>114</v>
      </c>
      <c r="N48" t="str">
        <v>2068A</v>
      </c>
      <c r="O48" t="str">
        <v>2068E</v>
      </c>
      <c r="P48">
        <v>107</v>
      </c>
      <c r="R48" t="s">
        <v>81</v>
      </c>
      <c r="S48">
        <v>114</v>
      </c>
    </row>
    <row r="49" spans="1:19">
      <c r="A49" t="s">
        <v>70</v>
      </c>
      <c r="B49" t="s">
        <v>44</v>
      </c>
      <c r="C49" t="s">
        <v>61</v>
      </c>
      <c r="D49" t="s">
        <v>25</v>
      </c>
      <c r="E49">
        <v>117</v>
      </c>
      <c r="F49">
        <v>117</v>
      </c>
      <c r="G49">
        <v>113</v>
      </c>
      <c r="H49">
        <v>113</v>
      </c>
      <c r="J49" t="str">
        <v>1575H</v>
      </c>
      <c r="K49">
        <v>114</v>
      </c>
      <c r="N49" t="str">
        <v>6479A</v>
      </c>
      <c r="O49" t="str">
        <v>1575A</v>
      </c>
      <c r="P49">
        <v>117</v>
      </c>
      <c r="R49" t="s">
        <v>82</v>
      </c>
      <c r="S49">
        <v>114</v>
      </c>
    </row>
    <row r="50" spans="1:19">
      <c r="A50" t="s">
        <v>20</v>
      </c>
      <c r="B50" t="s">
        <v>88</v>
      </c>
      <c r="C50" t="s">
        <v>11</v>
      </c>
      <c r="D50" t="s">
        <v>67</v>
      </c>
      <c r="E50">
        <v>66</v>
      </c>
      <c r="F50">
        <v>66</v>
      </c>
      <c r="G50">
        <v>33</v>
      </c>
      <c r="H50">
        <v>33</v>
      </c>
      <c r="J50" t="str">
        <v>2068E</v>
      </c>
      <c r="K50">
        <v>102</v>
      </c>
      <c r="N50" t="str">
        <v>2068G</v>
      </c>
      <c r="O50" t="str">
        <v>20164M</v>
      </c>
      <c r="P50">
        <v>66</v>
      </c>
      <c r="R50" t="s">
        <v>85</v>
      </c>
      <c r="S50">
        <v>102</v>
      </c>
    </row>
    <row r="51" spans="1:19">
      <c r="A51" t="s">
        <v>68</v>
      </c>
      <c r="B51" t="s">
        <v>75</v>
      </c>
      <c r="C51" t="s">
        <v>31</v>
      </c>
      <c r="D51" t="s">
        <v>21</v>
      </c>
      <c r="E51">
        <v>48</v>
      </c>
      <c r="F51">
        <v>48</v>
      </c>
      <c r="G51">
        <v>92</v>
      </c>
      <c r="H51">
        <v>92</v>
      </c>
      <c r="J51" t="str">
        <v>2068D</v>
      </c>
      <c r="K51">
        <v>102</v>
      </c>
      <c r="N51" t="str">
        <v>20164J</v>
      </c>
      <c r="O51" t="str">
        <v>1575X</v>
      </c>
      <c r="P51">
        <v>48</v>
      </c>
      <c r="R51" t="s">
        <v>86</v>
      </c>
      <c r="S51">
        <v>102</v>
      </c>
    </row>
    <row r="52" spans="1:19">
      <c r="A52" t="s">
        <v>73</v>
      </c>
      <c r="B52" t="s">
        <v>33</v>
      </c>
      <c r="C52" t="s">
        <v>43</v>
      </c>
      <c r="D52" t="s">
        <v>64</v>
      </c>
      <c r="E52">
        <v>178</v>
      </c>
      <c r="F52">
        <v>178</v>
      </c>
      <c r="G52">
        <v>64</v>
      </c>
      <c r="H52">
        <v>64</v>
      </c>
      <c r="J52" t="str">
        <v>6603B</v>
      </c>
      <c r="K52">
        <v>93</v>
      </c>
      <c r="N52" t="str">
        <v>2068B</v>
      </c>
      <c r="O52" t="str">
        <v>20164X</v>
      </c>
      <c r="P52">
        <v>178</v>
      </c>
      <c r="R52" t="s">
        <v>87</v>
      </c>
      <c r="S52">
        <v>93</v>
      </c>
    </row>
    <row r="53" spans="1:19">
      <c r="A53" t="s">
        <v>82</v>
      </c>
      <c r="B53" t="s">
        <v>76</v>
      </c>
      <c r="C53" t="s">
        <v>46</v>
      </c>
      <c r="D53" t="s">
        <v>55</v>
      </c>
      <c r="E53">
        <v>83</v>
      </c>
      <c r="F53">
        <v>83</v>
      </c>
      <c r="G53">
        <v>76</v>
      </c>
      <c r="H53">
        <v>76</v>
      </c>
      <c r="J53" t="str">
        <v>20164M</v>
      </c>
      <c r="K53">
        <v>93</v>
      </c>
      <c r="N53" t="str">
        <v>1575H</v>
      </c>
      <c r="O53" t="str">
        <v>6603A</v>
      </c>
      <c r="P53">
        <v>83</v>
      </c>
      <c r="R53" t="s">
        <v>88</v>
      </c>
      <c r="S53">
        <v>93</v>
      </c>
    </row>
    <row r="54" spans="1:19">
      <c r="A54" t="s">
        <v>24</v>
      </c>
      <c r="B54" t="s">
        <v>69</v>
      </c>
      <c r="C54" t="s">
        <v>87</v>
      </c>
      <c r="D54" t="s">
        <v>32</v>
      </c>
      <c r="E54">
        <v>59</v>
      </c>
      <c r="F54">
        <v>59</v>
      </c>
      <c r="G54">
        <v>51</v>
      </c>
      <c r="H54">
        <v>51</v>
      </c>
      <c r="J54" t="str">
        <v>2068G</v>
      </c>
      <c r="K54">
        <v>139</v>
      </c>
      <c r="N54" t="str">
        <v>20164V</v>
      </c>
      <c r="O54" t="str">
        <v>4061E</v>
      </c>
      <c r="P54">
        <v>59</v>
      </c>
      <c r="R54" t="s">
        <v>20</v>
      </c>
      <c r="S54">
        <v>139</v>
      </c>
    </row>
    <row r="55" spans="1:19">
      <c r="A55" t="s">
        <v>70</v>
      </c>
      <c r="B55" t="s">
        <v>79</v>
      </c>
      <c r="C55" t="s">
        <v>37</v>
      </c>
      <c r="D55" t="s">
        <v>45</v>
      </c>
      <c r="E55">
        <v>68</v>
      </c>
      <c r="F55">
        <v>68</v>
      </c>
      <c r="G55">
        <v>84</v>
      </c>
      <c r="H55">
        <v>84</v>
      </c>
      <c r="J55" t="str">
        <v>20164X</v>
      </c>
      <c r="K55">
        <v>139</v>
      </c>
      <c r="N55" t="str">
        <v>6479A</v>
      </c>
      <c r="O55" t="str">
        <v>2068C</v>
      </c>
      <c r="P55">
        <v>68</v>
      </c>
      <c r="R55" t="s">
        <v>33</v>
      </c>
      <c r="S55">
        <v>139</v>
      </c>
    </row>
    <row r="56" spans="1:19">
      <c r="A56" t="s">
        <v>63</v>
      </c>
      <c r="B56" t="s">
        <v>26</v>
      </c>
      <c r="C56" t="s">
        <v>51</v>
      </c>
      <c r="D56" t="s">
        <v>57</v>
      </c>
      <c r="E56">
        <v>27</v>
      </c>
      <c r="F56">
        <v>27</v>
      </c>
      <c r="G56">
        <v>60</v>
      </c>
      <c r="H56">
        <v>60</v>
      </c>
      <c r="J56" t="str">
        <v>2068A</v>
      </c>
      <c r="K56">
        <v>15</v>
      </c>
      <c r="N56" t="str">
        <v>154G</v>
      </c>
      <c r="O56" t="str">
        <v>20164Z</v>
      </c>
      <c r="P56">
        <v>27</v>
      </c>
      <c r="R56" t="s">
        <v>13</v>
      </c>
      <c r="S56">
        <v>15</v>
      </c>
    </row>
    <row r="57" spans="1:19">
      <c r="A57" t="s">
        <v>40</v>
      </c>
      <c r="B57" t="s">
        <v>61</v>
      </c>
      <c r="C57" t="s">
        <v>88</v>
      </c>
      <c r="D57" t="s">
        <v>21</v>
      </c>
      <c r="E57">
        <v>115</v>
      </c>
      <c r="F57">
        <v>115</v>
      </c>
      <c r="G57">
        <v>94</v>
      </c>
      <c r="H57">
        <v>94</v>
      </c>
      <c r="J57" t="str">
        <v>4061B</v>
      </c>
      <c r="K57">
        <v>15</v>
      </c>
      <c r="N57" t="str">
        <v>1575W</v>
      </c>
      <c r="O57" t="str">
        <v>20164T</v>
      </c>
      <c r="P57">
        <v>115</v>
      </c>
      <c r="R57" t="s">
        <v>46</v>
      </c>
      <c r="S57">
        <v>15</v>
      </c>
    </row>
    <row r="58" spans="1:19">
      <c r="A58" t="s">
        <v>33</v>
      </c>
      <c r="B58" t="s">
        <v>50</v>
      </c>
      <c r="C58" t="s">
        <v>68</v>
      </c>
      <c r="D58" t="s">
        <v>62</v>
      </c>
      <c r="E58">
        <v>77</v>
      </c>
      <c r="F58">
        <v>77</v>
      </c>
      <c r="G58">
        <v>37</v>
      </c>
      <c r="H58">
        <v>37</v>
      </c>
      <c r="J58" t="str">
        <v>1575Y</v>
      </c>
      <c r="K58">
        <v>15</v>
      </c>
      <c r="N58" t="str">
        <v>20164X</v>
      </c>
      <c r="O58" t="str">
        <v>154C</v>
      </c>
      <c r="P58">
        <v>77</v>
      </c>
      <c r="R58" t="s">
        <v>52</v>
      </c>
      <c r="S58">
        <v>15</v>
      </c>
    </row>
    <row r="59" spans="1:19">
      <c r="A59" t="s">
        <v>34</v>
      </c>
      <c r="B59" t="s">
        <v>44</v>
      </c>
      <c r="C59" t="s">
        <v>14</v>
      </c>
      <c r="D59" t="s">
        <v>75</v>
      </c>
      <c r="E59">
        <v>158</v>
      </c>
      <c r="F59">
        <v>158</v>
      </c>
      <c r="G59">
        <v>10</v>
      </c>
      <c r="H59">
        <v>10</v>
      </c>
      <c r="J59" t="str">
        <v>154D</v>
      </c>
      <c r="K59">
        <v>15</v>
      </c>
      <c r="N59" t="str">
        <v>20164W</v>
      </c>
      <c r="O59" t="str">
        <v>1575A</v>
      </c>
      <c r="P59">
        <v>158</v>
      </c>
      <c r="R59" t="s">
        <v>37</v>
      </c>
      <c r="S59">
        <v>15</v>
      </c>
    </row>
    <row r="60" spans="1:19">
      <c r="A60" t="s">
        <v>81</v>
      </c>
      <c r="B60" t="s">
        <v>20</v>
      </c>
      <c r="C60" t="s">
        <v>64</v>
      </c>
      <c r="D60" t="s">
        <v>76</v>
      </c>
      <c r="E60">
        <v>82</v>
      </c>
      <c r="F60">
        <v>82</v>
      </c>
      <c r="G60">
        <v>68</v>
      </c>
      <c r="H60">
        <v>68</v>
      </c>
      <c r="J60" t="str">
        <v>4303X</v>
      </c>
      <c r="K60">
        <v>102</v>
      </c>
      <c r="N60" t="str">
        <v>4303C</v>
      </c>
      <c r="O60" t="str">
        <v>2068G</v>
      </c>
      <c r="P60">
        <v>82</v>
      </c>
      <c r="R60" t="s">
        <v>31</v>
      </c>
      <c r="S60">
        <v>102</v>
      </c>
    </row>
    <row r="61" spans="1:19">
      <c r="A61" t="s">
        <v>49</v>
      </c>
      <c r="B61" t="s">
        <v>46</v>
      </c>
      <c r="C61" t="s">
        <v>80</v>
      </c>
      <c r="D61" s="14" t="s">
        <v>86</v>
      </c>
      <c r="E61">
        <v>61</v>
      </c>
      <c r="F61">
        <v>61</v>
      </c>
      <c r="G61">
        <v>48</v>
      </c>
      <c r="H61">
        <v>48</v>
      </c>
      <c r="J61" t="str">
        <v>20164V</v>
      </c>
      <c r="K61">
        <v>102</v>
      </c>
      <c r="N61" t="str">
        <v>20164U</v>
      </c>
      <c r="O61" t="str">
        <v>4061B</v>
      </c>
      <c r="P61">
        <v>61</v>
      </c>
      <c r="R61" t="s">
        <v>24</v>
      </c>
      <c r="S61">
        <v>102</v>
      </c>
    </row>
    <row r="62" spans="1:19">
      <c r="A62" t="s">
        <v>39</v>
      </c>
      <c r="B62" t="s">
        <v>18</v>
      </c>
      <c r="C62" t="s">
        <v>52</v>
      </c>
      <c r="D62" t="s">
        <v>74</v>
      </c>
      <c r="E62">
        <v>70</v>
      </c>
      <c r="F62">
        <v>70</v>
      </c>
      <c r="G62">
        <v>97</v>
      </c>
      <c r="H62">
        <v>97</v>
      </c>
      <c r="J62" t="str">
        <v>6479A</v>
      </c>
      <c r="K62">
        <v>77</v>
      </c>
      <c r="N62" t="str">
        <v>4343C</v>
      </c>
      <c r="O62" t="str">
        <v>1575J</v>
      </c>
      <c r="P62">
        <v>70</v>
      </c>
      <c r="R62" t="s">
        <v>70</v>
      </c>
      <c r="S62">
        <v>77</v>
      </c>
    </row>
    <row r="63" spans="1:19">
      <c r="A63" t="s">
        <v>55</v>
      </c>
      <c r="B63" t="s">
        <v>85</v>
      </c>
      <c r="C63" t="s">
        <v>11</v>
      </c>
      <c r="D63" t="s">
        <v>73</v>
      </c>
      <c r="E63">
        <v>99</v>
      </c>
      <c r="F63">
        <v>99</v>
      </c>
      <c r="G63">
        <v>77</v>
      </c>
      <c r="H63">
        <v>77</v>
      </c>
      <c r="J63" t="str">
        <v>20164Z</v>
      </c>
      <c r="K63">
        <v>77</v>
      </c>
      <c r="N63" t="str">
        <v>13150A</v>
      </c>
      <c r="O63" t="str">
        <v>2068E</v>
      </c>
      <c r="P63">
        <v>99</v>
      </c>
      <c r="R63" t="s">
        <v>26</v>
      </c>
      <c r="S63">
        <v>77</v>
      </c>
    </row>
    <row r="64" spans="1:19">
      <c r="A64" t="s">
        <v>27</v>
      </c>
      <c r="B64" t="s">
        <v>12</v>
      </c>
      <c r="C64" t="s">
        <v>82</v>
      </c>
      <c r="D64" t="s">
        <v>31</v>
      </c>
      <c r="E64">
        <v>52</v>
      </c>
      <c r="F64">
        <v>52</v>
      </c>
      <c r="G64">
        <v>92</v>
      </c>
      <c r="H64">
        <v>92</v>
      </c>
      <c r="J64" t="str">
        <v>20164U</v>
      </c>
      <c r="K64">
        <v>65</v>
      </c>
      <c r="N64" t="str">
        <v>4303B</v>
      </c>
      <c r="O64" t="str">
        <v>154A</v>
      </c>
      <c r="P64">
        <v>52</v>
      </c>
      <c r="R64" t="s">
        <v>49</v>
      </c>
      <c r="S64">
        <v>65</v>
      </c>
    </row>
    <row r="65" spans="1:19">
      <c r="A65" t="s">
        <v>67</v>
      </c>
      <c r="B65" t="s">
        <v>13</v>
      </c>
      <c r="C65" t="s">
        <v>25</v>
      </c>
      <c r="D65" t="s">
        <v>56</v>
      </c>
      <c r="E65">
        <v>57</v>
      </c>
      <c r="F65">
        <v>57</v>
      </c>
      <c r="G65">
        <v>87</v>
      </c>
      <c r="H65">
        <v>87</v>
      </c>
      <c r="J65" t="str">
        <v>13150C</v>
      </c>
      <c r="K65">
        <v>65</v>
      </c>
      <c r="N65" t="str">
        <v>2068F</v>
      </c>
      <c r="O65" t="str">
        <v>2068A</v>
      </c>
      <c r="P65">
        <v>57</v>
      </c>
      <c r="R65" t="s">
        <v>32</v>
      </c>
      <c r="S65">
        <v>65</v>
      </c>
    </row>
    <row r="66" spans="1:19">
      <c r="A66" t="s">
        <v>43</v>
      </c>
      <c r="B66" t="s">
        <v>19</v>
      </c>
      <c r="C66" t="s">
        <v>58</v>
      </c>
      <c r="D66" t="s">
        <v>38</v>
      </c>
      <c r="E66">
        <v>45</v>
      </c>
      <c r="F66">
        <v>45</v>
      </c>
      <c r="G66">
        <v>57</v>
      </c>
      <c r="H66">
        <v>57</v>
      </c>
      <c r="J66" t="str">
        <v>1575X</v>
      </c>
      <c r="K66">
        <v>26</v>
      </c>
      <c r="N66" t="str">
        <v>4061A</v>
      </c>
      <c r="O66" t="str">
        <v>4303D</v>
      </c>
      <c r="P66">
        <v>45</v>
      </c>
      <c r="R66" t="s">
        <v>75</v>
      </c>
      <c r="S66">
        <v>26</v>
      </c>
    </row>
    <row r="67" spans="1:19">
      <c r="A67" t="s">
        <v>87</v>
      </c>
      <c r="B67" t="s">
        <v>21</v>
      </c>
      <c r="C67" t="s">
        <v>70</v>
      </c>
      <c r="D67" t="s">
        <v>62</v>
      </c>
      <c r="E67">
        <v>75</v>
      </c>
      <c r="F67">
        <v>75</v>
      </c>
      <c r="G67">
        <v>125</v>
      </c>
      <c r="H67">
        <v>125</v>
      </c>
      <c r="J67" t="str">
        <v>4061E</v>
      </c>
      <c r="K67">
        <v>26</v>
      </c>
      <c r="N67" t="str">
        <v>6603B</v>
      </c>
      <c r="O67" t="str">
        <v>4303A</v>
      </c>
      <c r="P67">
        <v>75</v>
      </c>
      <c r="R67" t="s">
        <v>69</v>
      </c>
      <c r="S67">
        <v>26</v>
      </c>
    </row>
    <row r="68" spans="1:19">
      <c r="A68" t="s">
        <v>80</v>
      </c>
      <c r="B68" t="s">
        <v>32</v>
      </c>
      <c r="C68" t="s">
        <v>18</v>
      </c>
      <c r="D68" t="s">
        <v>44</v>
      </c>
      <c r="E68">
        <v>25</v>
      </c>
      <c r="F68">
        <v>25</v>
      </c>
      <c r="G68">
        <v>39</v>
      </c>
      <c r="H68">
        <v>39</v>
      </c>
      <c r="J68" t="str">
        <v>154C</v>
      </c>
      <c r="K68">
        <v>21</v>
      </c>
      <c r="N68" t="str">
        <v>60023A</v>
      </c>
      <c r="O68" t="str">
        <v>13150C</v>
      </c>
      <c r="P68">
        <v>25</v>
      </c>
      <c r="R68" t="s">
        <v>50</v>
      </c>
      <c r="S68">
        <v>21</v>
      </c>
    </row>
    <row r="69" spans="1:19">
      <c r="A69" t="s">
        <v>14</v>
      </c>
      <c r="B69" t="s">
        <v>52</v>
      </c>
      <c r="C69" t="s">
        <v>40</v>
      </c>
      <c r="D69" t="s">
        <v>20</v>
      </c>
      <c r="E69">
        <v>43</v>
      </c>
      <c r="F69">
        <v>43</v>
      </c>
      <c r="G69">
        <v>115</v>
      </c>
      <c r="H69">
        <v>115</v>
      </c>
      <c r="J69" t="str">
        <v>1895A</v>
      </c>
      <c r="K69">
        <v>21</v>
      </c>
      <c r="N69" t="str">
        <v>6603T</v>
      </c>
      <c r="O69" t="str">
        <v>1575Y</v>
      </c>
      <c r="P69">
        <v>43</v>
      </c>
      <c r="R69" t="s">
        <v>11</v>
      </c>
      <c r="S69">
        <v>21</v>
      </c>
    </row>
    <row r="70" spans="1:19">
      <c r="A70" t="s">
        <v>82</v>
      </c>
      <c r="B70" t="s">
        <v>68</v>
      </c>
      <c r="C70" t="s">
        <v>74</v>
      </c>
      <c r="D70" t="s">
        <v>24</v>
      </c>
      <c r="E70">
        <v>64</v>
      </c>
      <c r="F70">
        <v>64</v>
      </c>
      <c r="G70">
        <v>114</v>
      </c>
      <c r="H70">
        <v>114</v>
      </c>
      <c r="J70" t="str">
        <v>4303A</v>
      </c>
      <c r="K70">
        <v>78</v>
      </c>
      <c r="N70" t="str">
        <v>1575H</v>
      </c>
      <c r="O70" t="str">
        <v>20164J</v>
      </c>
      <c r="P70">
        <v>64</v>
      </c>
      <c r="R70" t="s">
        <v>21</v>
      </c>
      <c r="S70">
        <v>78</v>
      </c>
    </row>
    <row r="71" spans="1:19">
      <c r="A71" t="s">
        <v>37</v>
      </c>
      <c r="B71" t="s">
        <v>86</v>
      </c>
      <c r="C71" t="s">
        <v>75</v>
      </c>
      <c r="D71" t="s">
        <v>13</v>
      </c>
      <c r="E71">
        <v>92</v>
      </c>
      <c r="F71">
        <v>92</v>
      </c>
      <c r="G71">
        <v>58</v>
      </c>
      <c r="H71">
        <v>58</v>
      </c>
      <c r="J71" t="str">
        <v>4061A</v>
      </c>
      <c r="K71">
        <v>78</v>
      </c>
      <c r="N71" t="str">
        <v>154D</v>
      </c>
      <c r="O71" t="str">
        <v>2068D</v>
      </c>
      <c r="P71">
        <v>92</v>
      </c>
      <c r="R71" t="s">
        <v>43</v>
      </c>
      <c r="S71">
        <v>78</v>
      </c>
    </row>
    <row r="72" spans="1:19">
      <c r="A72" t="s">
        <v>11</v>
      </c>
      <c r="B72" t="s">
        <v>25</v>
      </c>
      <c r="C72" t="s">
        <v>58</v>
      </c>
      <c r="D72" t="s">
        <v>46</v>
      </c>
      <c r="E72">
        <v>134</v>
      </c>
      <c r="F72">
        <v>134</v>
      </c>
      <c r="G72">
        <v>34</v>
      </c>
      <c r="H72">
        <v>34</v>
      </c>
      <c r="J72" t="str">
        <v>2068F</v>
      </c>
      <c r="K72">
        <v>47</v>
      </c>
      <c r="N72" t="str">
        <v>1895A</v>
      </c>
      <c r="O72" t="str">
        <v>1575K</v>
      </c>
      <c r="P72">
        <v>134</v>
      </c>
      <c r="R72" t="s">
        <v>67</v>
      </c>
      <c r="S72">
        <v>47</v>
      </c>
    </row>
    <row r="73" spans="1:19">
      <c r="A73" t="s">
        <v>64</v>
      </c>
      <c r="B73" t="s">
        <v>85</v>
      </c>
      <c r="C73" t="s">
        <v>50</v>
      </c>
      <c r="D73" t="s">
        <v>19</v>
      </c>
      <c r="E73">
        <v>131</v>
      </c>
      <c r="F73">
        <v>131</v>
      </c>
      <c r="G73">
        <v>49</v>
      </c>
      <c r="H73">
        <v>49</v>
      </c>
      <c r="J73" t="str">
        <v>60023A</v>
      </c>
      <c r="K73">
        <v>47</v>
      </c>
      <c r="N73" t="str">
        <v>1575T</v>
      </c>
      <c r="O73" t="str">
        <v>2068E</v>
      </c>
      <c r="P73">
        <v>131</v>
      </c>
      <c r="R73" t="s">
        <v>80</v>
      </c>
      <c r="S73">
        <v>47</v>
      </c>
    </row>
    <row r="74" spans="1:19">
      <c r="A74" t="s">
        <v>67</v>
      </c>
      <c r="B74" t="s">
        <v>31</v>
      </c>
      <c r="C74" t="s">
        <v>81</v>
      </c>
      <c r="D74" t="s">
        <v>73</v>
      </c>
      <c r="E74">
        <v>96</v>
      </c>
      <c r="F74">
        <v>96</v>
      </c>
      <c r="G74">
        <v>104</v>
      </c>
      <c r="H74">
        <v>104</v>
      </c>
      <c r="J74" t="str">
        <v>6603T</v>
      </c>
      <c r="K74">
        <v>66</v>
      </c>
      <c r="N74" t="str">
        <v>2068F</v>
      </c>
      <c r="O74" t="str">
        <v>4303X</v>
      </c>
      <c r="P74">
        <v>96</v>
      </c>
      <c r="R74" t="s">
        <v>14</v>
      </c>
      <c r="S74">
        <v>66</v>
      </c>
    </row>
    <row r="75" spans="1:19">
      <c r="A75" t="s">
        <v>63</v>
      </c>
      <c r="B75" t="s">
        <v>76</v>
      </c>
      <c r="C75" t="s">
        <v>69</v>
      </c>
      <c r="D75" t="s">
        <v>56</v>
      </c>
      <c r="E75">
        <v>83</v>
      </c>
      <c r="F75">
        <v>83</v>
      </c>
      <c r="G75">
        <v>21</v>
      </c>
      <c r="H75">
        <v>21</v>
      </c>
      <c r="J75" t="str">
        <v>6479B</v>
      </c>
      <c r="K75">
        <v>66</v>
      </c>
      <c r="N75" t="str">
        <v>154G</v>
      </c>
      <c r="O75" t="str">
        <v>6603A</v>
      </c>
      <c r="P75">
        <v>83</v>
      </c>
      <c r="R75" t="s">
        <v>38</v>
      </c>
      <c r="S75">
        <v>66</v>
      </c>
    </row>
    <row r="76" spans="1:19">
      <c r="A76" t="s">
        <v>79</v>
      </c>
      <c r="B76" t="s">
        <v>33</v>
      </c>
      <c r="C76" t="s">
        <v>61</v>
      </c>
      <c r="D76" t="s">
        <v>57</v>
      </c>
      <c r="E76">
        <v>81</v>
      </c>
      <c r="F76">
        <v>81</v>
      </c>
      <c r="G76">
        <v>59</v>
      </c>
      <c r="H76">
        <v>59</v>
      </c>
      <c r="J76" t="str">
        <v>4303F</v>
      </c>
      <c r="K76">
        <v>96</v>
      </c>
      <c r="N76" t="str">
        <v>2068C</v>
      </c>
      <c r="O76" t="str">
        <v>20164X</v>
      </c>
      <c r="P76">
        <v>81</v>
      </c>
      <c r="R76" t="s">
        <v>56</v>
      </c>
      <c r="S76">
        <v>96</v>
      </c>
    </row>
    <row r="77" spans="1:19">
      <c r="A77" t="s">
        <v>39</v>
      </c>
      <c r="B77" t="s">
        <v>34</v>
      </c>
      <c r="C77" t="s">
        <v>26</v>
      </c>
      <c r="D77" t="s">
        <v>43</v>
      </c>
      <c r="E77">
        <v>150</v>
      </c>
      <c r="F77">
        <v>150</v>
      </c>
      <c r="G77">
        <v>73</v>
      </c>
      <c r="H77">
        <v>73</v>
      </c>
      <c r="J77" t="str">
        <v>2068E</v>
      </c>
      <c r="K77">
        <v>96</v>
      </c>
      <c r="N77" t="str">
        <v>4343C</v>
      </c>
      <c r="O77" t="str">
        <v>20164W</v>
      </c>
      <c r="P77">
        <v>150</v>
      </c>
      <c r="R77" t="s">
        <v>85</v>
      </c>
      <c r="S77">
        <v>96</v>
      </c>
    </row>
    <row r="78" spans="1:19">
      <c r="A78" t="s">
        <v>45</v>
      </c>
      <c r="B78" t="s">
        <v>51</v>
      </c>
      <c r="C78" t="s">
        <v>27</v>
      </c>
      <c r="D78" t="s">
        <v>38</v>
      </c>
      <c r="E78">
        <v>35</v>
      </c>
      <c r="F78">
        <v>35</v>
      </c>
      <c r="G78">
        <v>37</v>
      </c>
      <c r="H78">
        <v>37</v>
      </c>
      <c r="J78" t="str">
        <v>154G</v>
      </c>
      <c r="K78">
        <v>37</v>
      </c>
      <c r="N78" t="str">
        <v>4303J</v>
      </c>
      <c r="O78" t="str">
        <v>4343B</v>
      </c>
      <c r="P78">
        <v>35</v>
      </c>
      <c r="R78" t="s">
        <v>63</v>
      </c>
      <c r="S78">
        <v>37</v>
      </c>
    </row>
    <row r="79" spans="1:19">
      <c r="A79" t="s">
        <v>88</v>
      </c>
      <c r="B79" t="s">
        <v>49</v>
      </c>
      <c r="C79" t="s">
        <v>12</v>
      </c>
      <c r="D79" t="s">
        <v>55</v>
      </c>
      <c r="E79">
        <v>141</v>
      </c>
      <c r="F79">
        <v>141</v>
      </c>
      <c r="G79">
        <v>41</v>
      </c>
      <c r="H79">
        <v>41</v>
      </c>
      <c r="J79" t="str">
        <v>13150A</v>
      </c>
      <c r="K79">
        <v>37</v>
      </c>
      <c r="N79" t="str">
        <v>20164M</v>
      </c>
      <c r="O79" t="str">
        <v>20164U</v>
      </c>
      <c r="P79">
        <v>141</v>
      </c>
      <c r="R79" t="s">
        <v>55</v>
      </c>
      <c r="S79">
        <v>37</v>
      </c>
    </row>
    <row r="80" spans="1:19">
      <c r="J80" t="str">
        <v>20164J</v>
      </c>
      <c r="K80">
        <v>81</v>
      </c>
      <c r="N80" t="str">
        <f t="array" ref="N80:N157">_xlfn.TOCOL(C2:C79)</f>
        <v>2068A</v>
      </c>
      <c r="O80" t="str">
        <f t="array" ref="O80:O157">_xlfn.TOCOL(D2:D79)</f>
        <v>6603T</v>
      </c>
      <c r="P80">
        <v>34</v>
      </c>
      <c r="R80" t="s">
        <v>68</v>
      </c>
      <c r="S80">
        <v>81</v>
      </c>
    </row>
    <row r="81" spans="10:19">
      <c r="J81" t="str">
        <v>2068C</v>
      </c>
      <c r="K81">
        <v>81</v>
      </c>
      <c r="N81" t="str">
        <v>2068G</v>
      </c>
      <c r="O81" t="str">
        <v>4303A</v>
      </c>
      <c r="P81">
        <v>111</v>
      </c>
      <c r="R81" t="s">
        <v>79</v>
      </c>
      <c r="S81">
        <v>81</v>
      </c>
    </row>
    <row r="82" spans="10:19">
      <c r="J82" t="str">
        <v>6603C</v>
      </c>
      <c r="K82">
        <v>80</v>
      </c>
      <c r="N82" t="str">
        <v>20164Z</v>
      </c>
      <c r="O82" t="str">
        <v>4303B</v>
      </c>
      <c r="P82">
        <v>39</v>
      </c>
      <c r="R82" t="s">
        <v>58</v>
      </c>
      <c r="S82">
        <v>80</v>
      </c>
    </row>
    <row r="83" spans="10:19">
      <c r="J83" t="str">
        <v>20164W</v>
      </c>
      <c r="K83">
        <v>80</v>
      </c>
      <c r="N83" t="str">
        <v>20164X</v>
      </c>
      <c r="O83" t="str">
        <v>20164W</v>
      </c>
      <c r="P83">
        <v>138</v>
      </c>
      <c r="R83" t="s">
        <v>34</v>
      </c>
      <c r="S83">
        <v>80</v>
      </c>
    </row>
    <row r="84" spans="10:19">
      <c r="J84" t="str">
        <v>20164T</v>
      </c>
      <c r="K84">
        <v>116</v>
      </c>
      <c r="N84" t="str">
        <v>4343C</v>
      </c>
      <c r="O84" t="str">
        <v>1575W</v>
      </c>
      <c r="P84">
        <v>14</v>
      </c>
      <c r="R84" t="s">
        <v>61</v>
      </c>
      <c r="S84">
        <v>116</v>
      </c>
    </row>
    <row r="85" spans="10:19">
      <c r="J85" t="str">
        <v>1575J</v>
      </c>
      <c r="K85">
        <v>116</v>
      </c>
      <c r="N85" t="str">
        <v>4303J</v>
      </c>
      <c r="O85" t="str">
        <v>4061B</v>
      </c>
      <c r="P85">
        <v>17</v>
      </c>
      <c r="R85" t="s">
        <v>18</v>
      </c>
      <c r="S85">
        <v>116</v>
      </c>
    </row>
    <row r="86" spans="10:19">
      <c r="J86" t="str">
        <v>4303C</v>
      </c>
      <c r="K86">
        <v>70</v>
      </c>
      <c r="N86" t="str">
        <v>4343B</v>
      </c>
      <c r="O86" t="str">
        <v>1575Y</v>
      </c>
      <c r="P86">
        <v>23</v>
      </c>
      <c r="R86" t="s">
        <v>81</v>
      </c>
      <c r="S86">
        <v>70</v>
      </c>
    </row>
    <row r="87" spans="10:19">
      <c r="J87" t="str">
        <v>4303J</v>
      </c>
      <c r="K87">
        <v>70</v>
      </c>
      <c r="N87" t="str">
        <v>4303Z</v>
      </c>
      <c r="O87" t="str">
        <v>6603C</v>
      </c>
      <c r="P87">
        <v>50</v>
      </c>
      <c r="R87" t="s">
        <v>45</v>
      </c>
      <c r="S87">
        <v>70</v>
      </c>
    </row>
    <row r="88" spans="10:19">
      <c r="J88" t="str">
        <v>154A</v>
      </c>
      <c r="K88">
        <v>44</v>
      </c>
      <c r="N88" t="str">
        <v>154G</v>
      </c>
      <c r="O88" t="str">
        <v>1575T</v>
      </c>
      <c r="P88">
        <v>48</v>
      </c>
      <c r="R88" t="s">
        <v>12</v>
      </c>
      <c r="S88">
        <v>44</v>
      </c>
    </row>
    <row r="89" spans="10:19">
      <c r="J89" t="str">
        <v>2068D</v>
      </c>
      <c r="K89">
        <v>44</v>
      </c>
      <c r="N89" t="str">
        <v>4061E</v>
      </c>
      <c r="O89" t="str">
        <v>6479A</v>
      </c>
      <c r="P89">
        <v>81</v>
      </c>
      <c r="R89" t="s">
        <v>86</v>
      </c>
      <c r="S89">
        <v>44</v>
      </c>
    </row>
    <row r="90" spans="10:19">
      <c r="J90" t="str">
        <v>1575T</v>
      </c>
      <c r="K90">
        <v>63</v>
      </c>
      <c r="N90" t="str">
        <v>1575X</v>
      </c>
      <c r="O90" t="str">
        <v>6603A</v>
      </c>
      <c r="P90">
        <v>48</v>
      </c>
      <c r="R90" t="s">
        <v>64</v>
      </c>
      <c r="S90">
        <v>63</v>
      </c>
    </row>
    <row r="91" spans="10:19">
      <c r="J91" t="str">
        <v>4303Z</v>
      </c>
      <c r="K91">
        <v>63</v>
      </c>
      <c r="N91" t="str">
        <v>4303C</v>
      </c>
      <c r="O91" t="str">
        <v>1575H</v>
      </c>
      <c r="P91">
        <v>114</v>
      </c>
      <c r="R91" t="s">
        <v>57</v>
      </c>
      <c r="S91">
        <v>63</v>
      </c>
    </row>
    <row r="92" spans="10:19">
      <c r="J92" t="str">
        <v>1575K</v>
      </c>
      <c r="K92">
        <v>93</v>
      </c>
      <c r="N92" t="str">
        <v>6603B</v>
      </c>
      <c r="O92" t="str">
        <v>20164M</v>
      </c>
      <c r="P92">
        <v>93</v>
      </c>
      <c r="R92" t="s">
        <v>25</v>
      </c>
      <c r="S92">
        <v>93</v>
      </c>
    </row>
    <row r="93" spans="10:19">
      <c r="J93" t="str">
        <v>13150B</v>
      </c>
      <c r="K93">
        <v>93</v>
      </c>
      <c r="N93" t="str">
        <v>2068A</v>
      </c>
      <c r="O93" t="str">
        <v>4061B</v>
      </c>
      <c r="P93">
        <v>15</v>
      </c>
      <c r="R93" t="s">
        <v>74</v>
      </c>
      <c r="S93">
        <v>93</v>
      </c>
    </row>
    <row r="94" spans="10:19">
      <c r="J94" t="str">
        <v>6603B</v>
      </c>
      <c r="K94">
        <v>77</v>
      </c>
      <c r="N94" t="str">
        <v>4303X</v>
      </c>
      <c r="O94" t="str">
        <v>20164V</v>
      </c>
      <c r="P94">
        <v>102</v>
      </c>
      <c r="R94" t="s">
        <v>87</v>
      </c>
      <c r="S94">
        <v>77</v>
      </c>
    </row>
    <row r="95" spans="10:19">
      <c r="J95" t="str">
        <v>1575W</v>
      </c>
      <c r="K95">
        <v>77</v>
      </c>
      <c r="N95" t="str">
        <v>20164U</v>
      </c>
      <c r="O95" t="str">
        <v>13150C</v>
      </c>
      <c r="P95">
        <v>65</v>
      </c>
      <c r="R95" t="s">
        <v>40</v>
      </c>
      <c r="S95">
        <v>77</v>
      </c>
    </row>
    <row r="96" spans="10:19">
      <c r="J96" t="str">
        <v>2068B</v>
      </c>
      <c r="K96">
        <v>67</v>
      </c>
      <c r="N96" t="str">
        <v>154C</v>
      </c>
      <c r="O96" t="str">
        <v>1895A</v>
      </c>
      <c r="P96">
        <v>21</v>
      </c>
      <c r="R96" t="s">
        <v>73</v>
      </c>
      <c r="S96">
        <v>67</v>
      </c>
    </row>
    <row r="97" spans="10:19">
      <c r="J97" t="str">
        <v>1575H</v>
      </c>
      <c r="K97">
        <v>67</v>
      </c>
      <c r="N97" t="str">
        <v>2068F</v>
      </c>
      <c r="O97" t="str">
        <v>60023A</v>
      </c>
      <c r="P97">
        <v>47</v>
      </c>
      <c r="R97" t="s">
        <v>82</v>
      </c>
      <c r="S97">
        <v>67</v>
      </c>
    </row>
    <row r="98" spans="10:19">
      <c r="J98" t="str">
        <v>4303B</v>
      </c>
      <c r="K98">
        <v>39</v>
      </c>
      <c r="N98" t="str">
        <v>4303F</v>
      </c>
      <c r="O98" t="str">
        <v>2068E</v>
      </c>
      <c r="P98">
        <v>96</v>
      </c>
      <c r="R98" t="s">
        <v>27</v>
      </c>
      <c r="S98">
        <v>39</v>
      </c>
    </row>
    <row r="99" spans="10:19">
      <c r="J99" t="str">
        <v>4343C</v>
      </c>
      <c r="K99">
        <v>39</v>
      </c>
      <c r="N99" t="str">
        <v>20164J</v>
      </c>
      <c r="O99" t="str">
        <v>2068C</v>
      </c>
      <c r="P99">
        <v>81</v>
      </c>
      <c r="R99" t="s">
        <v>39</v>
      </c>
      <c r="S99">
        <v>39</v>
      </c>
    </row>
    <row r="100" spans="10:19">
      <c r="J100" t="str">
        <v>4303D</v>
      </c>
      <c r="K100">
        <v>130</v>
      </c>
      <c r="N100" t="str">
        <v>20164T</v>
      </c>
      <c r="O100" t="str">
        <v>1575J</v>
      </c>
      <c r="P100">
        <v>116</v>
      </c>
      <c r="R100" t="s">
        <v>19</v>
      </c>
      <c r="S100">
        <v>130</v>
      </c>
    </row>
    <row r="101" spans="10:19">
      <c r="J101" t="str">
        <v>1575A</v>
      </c>
      <c r="K101">
        <v>130</v>
      </c>
      <c r="N101" t="str">
        <v>154A</v>
      </c>
      <c r="O101" t="str">
        <v>2068D</v>
      </c>
      <c r="P101">
        <v>44</v>
      </c>
      <c r="R101" t="s">
        <v>44</v>
      </c>
      <c r="S101">
        <v>130</v>
      </c>
    </row>
    <row r="102" spans="10:19">
      <c r="J102" t="str">
        <v>20164M</v>
      </c>
      <c r="K102">
        <v>42</v>
      </c>
      <c r="N102" t="str">
        <v>1575K</v>
      </c>
      <c r="O102" t="str">
        <v>13150B</v>
      </c>
      <c r="P102">
        <v>93</v>
      </c>
      <c r="R102" t="s">
        <v>88</v>
      </c>
      <c r="S102">
        <v>42</v>
      </c>
    </row>
    <row r="103" spans="10:19">
      <c r="J103" t="str">
        <v>4343B</v>
      </c>
      <c r="K103">
        <v>42</v>
      </c>
      <c r="N103" t="str">
        <v>2068B</v>
      </c>
      <c r="O103" t="str">
        <v>1575H</v>
      </c>
      <c r="P103">
        <v>67</v>
      </c>
      <c r="R103" t="s">
        <v>51</v>
      </c>
      <c r="S103">
        <v>42</v>
      </c>
    </row>
    <row r="104" spans="10:19">
      <c r="J104" t="str">
        <v>1575M</v>
      </c>
      <c r="K104">
        <v>82</v>
      </c>
      <c r="N104" t="str">
        <v>4303D</v>
      </c>
      <c r="O104" t="str">
        <v>1575A</v>
      </c>
      <c r="P104">
        <v>130</v>
      </c>
      <c r="R104" t="s">
        <v>62</v>
      </c>
      <c r="S104">
        <v>82</v>
      </c>
    </row>
    <row r="105" spans="10:19">
      <c r="J105" t="str">
        <v>6603A</v>
      </c>
      <c r="K105">
        <v>82</v>
      </c>
      <c r="N105" t="str">
        <v>1575M</v>
      </c>
      <c r="O105" t="str">
        <v>6603A</v>
      </c>
      <c r="P105">
        <v>82</v>
      </c>
      <c r="R105" t="s">
        <v>76</v>
      </c>
      <c r="S105">
        <v>82</v>
      </c>
    </row>
    <row r="106" spans="10:19">
      <c r="J106" t="str">
        <v>4303F</v>
      </c>
      <c r="K106">
        <v>9</v>
      </c>
      <c r="N106" t="str">
        <v>2068G</v>
      </c>
      <c r="O106" t="str">
        <v>6479A</v>
      </c>
      <c r="P106">
        <v>122</v>
      </c>
      <c r="R106" t="s">
        <v>56</v>
      </c>
      <c r="S106">
        <v>9</v>
      </c>
    </row>
    <row r="107" spans="10:19">
      <c r="J107" t="str">
        <v>60023A</v>
      </c>
      <c r="K107">
        <v>9</v>
      </c>
      <c r="N107" t="str">
        <v>2068F</v>
      </c>
      <c r="O107" t="str">
        <v>20164X</v>
      </c>
      <c r="P107">
        <v>129</v>
      </c>
      <c r="R107" t="s">
        <v>80</v>
      </c>
      <c r="S107">
        <v>9</v>
      </c>
    </row>
    <row r="108" spans="10:19">
      <c r="J108" t="str">
        <v>2068G</v>
      </c>
      <c r="K108">
        <v>122</v>
      </c>
      <c r="N108" t="str">
        <v>154G</v>
      </c>
      <c r="O108" t="str">
        <v>20164W</v>
      </c>
      <c r="P108">
        <v>124</v>
      </c>
      <c r="R108" t="s">
        <v>20</v>
      </c>
      <c r="S108">
        <v>122</v>
      </c>
    </row>
    <row r="109" spans="10:19">
      <c r="J109" t="str">
        <v>6479A</v>
      </c>
      <c r="K109">
        <v>122</v>
      </c>
      <c r="N109" t="str">
        <v>154D</v>
      </c>
      <c r="O109" t="str">
        <v>4061E</v>
      </c>
      <c r="P109">
        <v>82</v>
      </c>
      <c r="R109" t="s">
        <v>70</v>
      </c>
      <c r="S109">
        <v>122</v>
      </c>
    </row>
    <row r="110" spans="10:19">
      <c r="J110" t="str">
        <v>6603T</v>
      </c>
      <c r="K110">
        <v>72</v>
      </c>
      <c r="N110" t="str">
        <v>4303C</v>
      </c>
      <c r="O110" t="str">
        <v>4303D</v>
      </c>
      <c r="P110">
        <v>94</v>
      </c>
      <c r="R110" t="s">
        <v>14</v>
      </c>
      <c r="S110">
        <v>72</v>
      </c>
    </row>
    <row r="111" spans="10:19">
      <c r="J111" t="str">
        <v>6603C</v>
      </c>
      <c r="K111">
        <v>72</v>
      </c>
      <c r="N111" t="str">
        <v>1575A</v>
      </c>
      <c r="O111" t="str">
        <v>2068D</v>
      </c>
      <c r="P111">
        <v>110</v>
      </c>
      <c r="R111" t="s">
        <v>58</v>
      </c>
      <c r="S111">
        <v>72</v>
      </c>
    </row>
    <row r="112" spans="10:19">
      <c r="J112" t="str">
        <v>2068F</v>
      </c>
      <c r="K112">
        <v>129</v>
      </c>
      <c r="N112" t="str">
        <v>4303B</v>
      </c>
      <c r="O112" t="str">
        <v>13150C</v>
      </c>
      <c r="P112">
        <v>17</v>
      </c>
      <c r="R112" t="s">
        <v>67</v>
      </c>
      <c r="S112">
        <v>129</v>
      </c>
    </row>
    <row r="113" spans="10:19">
      <c r="J113" t="str">
        <v>20164X</v>
      </c>
      <c r="K113">
        <v>129</v>
      </c>
      <c r="N113" t="str">
        <v>20164V</v>
      </c>
      <c r="O113" t="str">
        <v>2068C</v>
      </c>
      <c r="P113">
        <v>43</v>
      </c>
      <c r="R113" t="s">
        <v>33</v>
      </c>
      <c r="S113">
        <v>129</v>
      </c>
    </row>
    <row r="114" spans="10:19">
      <c r="J114" t="str">
        <v>1895A</v>
      </c>
      <c r="K114">
        <v>82</v>
      </c>
      <c r="N114" t="str">
        <v>20164M</v>
      </c>
      <c r="O114" t="str">
        <v>1575J</v>
      </c>
      <c r="P114">
        <v>120</v>
      </c>
      <c r="R114" t="s">
        <v>11</v>
      </c>
      <c r="S114">
        <v>82</v>
      </c>
    </row>
    <row r="115" spans="10:19">
      <c r="J115" t="str">
        <v>20164U</v>
      </c>
      <c r="K115">
        <v>82</v>
      </c>
      <c r="N115" t="str">
        <v>13150A</v>
      </c>
      <c r="O115" t="str">
        <v>6479B</v>
      </c>
      <c r="P115">
        <v>30</v>
      </c>
      <c r="R115" t="s">
        <v>49</v>
      </c>
      <c r="S115">
        <v>82</v>
      </c>
    </row>
    <row r="116" spans="10:19">
      <c r="J116" t="str">
        <v>154G</v>
      </c>
      <c r="K116">
        <v>124</v>
      </c>
      <c r="N116" t="str">
        <v>20164Z</v>
      </c>
      <c r="O116" t="str">
        <v>2068E</v>
      </c>
      <c r="P116">
        <v>119</v>
      </c>
      <c r="R116" t="s">
        <v>63</v>
      </c>
      <c r="S116">
        <v>124</v>
      </c>
    </row>
    <row r="117" spans="10:19">
      <c r="J117" t="str">
        <v>20164W</v>
      </c>
      <c r="K117">
        <v>124</v>
      </c>
      <c r="N117" t="str">
        <v>6603B</v>
      </c>
      <c r="O117" t="str">
        <v>4343C</v>
      </c>
      <c r="P117">
        <v>74</v>
      </c>
      <c r="R117" t="s">
        <v>34</v>
      </c>
      <c r="S117">
        <v>124</v>
      </c>
    </row>
    <row r="118" spans="10:19">
      <c r="J118" t="str">
        <v>1575H</v>
      </c>
      <c r="K118">
        <v>46</v>
      </c>
      <c r="N118" t="str">
        <v>4061A</v>
      </c>
      <c r="O118" t="str">
        <v>20164J</v>
      </c>
      <c r="P118">
        <v>34</v>
      </c>
      <c r="R118" t="s">
        <v>82</v>
      </c>
      <c r="S118">
        <v>46</v>
      </c>
    </row>
    <row r="119" spans="10:19">
      <c r="J119" t="str">
        <v>4303Z</v>
      </c>
      <c r="K119">
        <v>46</v>
      </c>
      <c r="N119" t="str">
        <v>6603T</v>
      </c>
      <c r="O119" t="str">
        <v>60023A</v>
      </c>
      <c r="P119">
        <v>47</v>
      </c>
      <c r="R119" t="s">
        <v>57</v>
      </c>
      <c r="S119">
        <v>46</v>
      </c>
    </row>
    <row r="120" spans="10:19">
      <c r="J120" t="str">
        <v>154D</v>
      </c>
      <c r="K120">
        <v>82</v>
      </c>
      <c r="N120" t="str">
        <v>4303J</v>
      </c>
      <c r="O120" t="str">
        <v>1575W</v>
      </c>
      <c r="P120">
        <v>63</v>
      </c>
      <c r="R120" t="s">
        <v>37</v>
      </c>
      <c r="S120">
        <v>82</v>
      </c>
    </row>
    <row r="121" spans="10:19">
      <c r="J121" t="str">
        <v>4061E</v>
      </c>
      <c r="K121">
        <v>82</v>
      </c>
      <c r="N121" t="str">
        <v>20164U</v>
      </c>
      <c r="O121" t="str">
        <v>1575M</v>
      </c>
      <c r="P121">
        <v>94</v>
      </c>
      <c r="R121" t="s">
        <v>69</v>
      </c>
      <c r="S121">
        <v>82</v>
      </c>
    </row>
    <row r="122" spans="10:19">
      <c r="J122" t="str">
        <v>4061B</v>
      </c>
      <c r="K122">
        <v>27</v>
      </c>
      <c r="N122" t="str">
        <v>13150B</v>
      </c>
      <c r="O122" t="str">
        <v>154G</v>
      </c>
      <c r="P122">
        <v>55</v>
      </c>
      <c r="R122" t="s">
        <v>46</v>
      </c>
      <c r="S122">
        <v>27</v>
      </c>
    </row>
    <row r="123" spans="10:19">
      <c r="J123" t="str">
        <v>1575X</v>
      </c>
      <c r="K123">
        <v>27</v>
      </c>
      <c r="N123" t="str">
        <v>4303F</v>
      </c>
      <c r="O123" t="str">
        <v>154D</v>
      </c>
      <c r="P123">
        <v>69</v>
      </c>
      <c r="R123" t="s">
        <v>75</v>
      </c>
      <c r="S123">
        <v>27</v>
      </c>
    </row>
    <row r="124" spans="10:19">
      <c r="J124" t="str">
        <v>4303C</v>
      </c>
      <c r="K124">
        <v>94</v>
      </c>
      <c r="N124" t="str">
        <v>154C</v>
      </c>
      <c r="O124" t="str">
        <v>154A</v>
      </c>
      <c r="P124">
        <v>35</v>
      </c>
      <c r="R124" t="s">
        <v>81</v>
      </c>
      <c r="S124">
        <v>94</v>
      </c>
    </row>
    <row r="125" spans="10:19">
      <c r="J125" t="str">
        <v>4303D</v>
      </c>
      <c r="K125">
        <v>94</v>
      </c>
      <c r="N125" t="str">
        <v>4343B</v>
      </c>
      <c r="O125" t="str">
        <v>4343C</v>
      </c>
      <c r="P125">
        <v>43</v>
      </c>
      <c r="R125" t="s">
        <v>19</v>
      </c>
      <c r="S125">
        <v>94</v>
      </c>
    </row>
    <row r="126" spans="10:19">
      <c r="J126" t="str">
        <v>4303X</v>
      </c>
      <c r="K126">
        <v>50</v>
      </c>
      <c r="N126" t="str">
        <v>1575Y</v>
      </c>
      <c r="O126" t="str">
        <v>4303B</v>
      </c>
      <c r="P126">
        <v>40</v>
      </c>
      <c r="R126" t="s">
        <v>31</v>
      </c>
      <c r="S126">
        <v>50</v>
      </c>
    </row>
    <row r="127" spans="10:19">
      <c r="J127" t="str">
        <v>1575T</v>
      </c>
      <c r="K127">
        <v>50</v>
      </c>
      <c r="N127" t="str">
        <v>20164T</v>
      </c>
      <c r="O127" t="str">
        <v>1575K</v>
      </c>
      <c r="P127">
        <v>113</v>
      </c>
      <c r="R127" t="s">
        <v>64</v>
      </c>
      <c r="S127">
        <v>50</v>
      </c>
    </row>
    <row r="128" spans="10:19">
      <c r="J128" t="str">
        <v>1575A</v>
      </c>
      <c r="K128">
        <v>110</v>
      </c>
      <c r="N128" t="str">
        <v>1895A</v>
      </c>
      <c r="O128" t="str">
        <v>2068F</v>
      </c>
      <c r="P128">
        <v>33</v>
      </c>
      <c r="R128" t="s">
        <v>44</v>
      </c>
      <c r="S128">
        <v>110</v>
      </c>
    </row>
    <row r="129" spans="10:19">
      <c r="J129" t="str">
        <v>2068D</v>
      </c>
      <c r="K129">
        <v>110</v>
      </c>
      <c r="N129" t="str">
        <v>4303X</v>
      </c>
      <c r="O129" t="str">
        <v>4303A</v>
      </c>
      <c r="P129">
        <v>92</v>
      </c>
      <c r="R129" t="s">
        <v>86</v>
      </c>
      <c r="S129">
        <v>110</v>
      </c>
    </row>
    <row r="130" spans="10:19">
      <c r="J130" t="str">
        <v>1575M</v>
      </c>
      <c r="K130">
        <v>125</v>
      </c>
      <c r="N130" t="str">
        <v>4061A</v>
      </c>
      <c r="O130" t="str">
        <v>1575T</v>
      </c>
      <c r="P130">
        <v>64</v>
      </c>
      <c r="R130" t="s">
        <v>62</v>
      </c>
      <c r="S130">
        <v>125</v>
      </c>
    </row>
    <row r="131" spans="10:19">
      <c r="J131" t="str">
        <v>1575W</v>
      </c>
      <c r="K131">
        <v>125</v>
      </c>
      <c r="N131" t="str">
        <v>4061B</v>
      </c>
      <c r="O131" t="str">
        <v>13150A</v>
      </c>
      <c r="P131">
        <v>76</v>
      </c>
      <c r="R131" t="s">
        <v>40</v>
      </c>
      <c r="S131">
        <v>125</v>
      </c>
    </row>
    <row r="132" spans="10:19">
      <c r="J132" t="str">
        <v>4303B</v>
      </c>
      <c r="K132">
        <v>17</v>
      </c>
      <c r="N132" t="str">
        <v>6603B</v>
      </c>
      <c r="O132" t="str">
        <v>13150C</v>
      </c>
      <c r="P132">
        <v>51</v>
      </c>
      <c r="R132" t="s">
        <v>27</v>
      </c>
      <c r="S132">
        <v>17</v>
      </c>
    </row>
    <row r="133" spans="10:19">
      <c r="J133" t="str">
        <v>13150C</v>
      </c>
      <c r="K133">
        <v>17</v>
      </c>
      <c r="N133" t="str">
        <v>154D</v>
      </c>
      <c r="O133" t="str">
        <v>4303J</v>
      </c>
      <c r="P133">
        <v>84</v>
      </c>
      <c r="R133" t="s">
        <v>32</v>
      </c>
      <c r="S133">
        <v>17</v>
      </c>
    </row>
    <row r="134" spans="10:19">
      <c r="J134" t="str">
        <v>154C</v>
      </c>
      <c r="K134">
        <v>25</v>
      </c>
      <c r="N134" t="str">
        <v>4343B</v>
      </c>
      <c r="O134" t="str">
        <v>4303Z</v>
      </c>
      <c r="P134">
        <v>60</v>
      </c>
      <c r="R134" t="s">
        <v>50</v>
      </c>
      <c r="S134">
        <v>25</v>
      </c>
    </row>
    <row r="135" spans="10:19">
      <c r="J135" t="str">
        <v>2068B</v>
      </c>
      <c r="K135">
        <v>25</v>
      </c>
      <c r="N135" t="str">
        <v>20164M</v>
      </c>
      <c r="O135" t="str">
        <v>4303A</v>
      </c>
      <c r="P135">
        <v>94</v>
      </c>
      <c r="R135" t="s">
        <v>73</v>
      </c>
      <c r="S135">
        <v>25</v>
      </c>
    </row>
    <row r="136" spans="10:19">
      <c r="J136" t="str">
        <v>20164V</v>
      </c>
      <c r="K136">
        <v>43</v>
      </c>
      <c r="N136" t="str">
        <v>20164J</v>
      </c>
      <c r="O136" t="str">
        <v>1575M</v>
      </c>
      <c r="P136">
        <v>37</v>
      </c>
      <c r="R136" t="s">
        <v>24</v>
      </c>
      <c r="S136">
        <v>43</v>
      </c>
    </row>
    <row r="137" spans="10:19">
      <c r="J137" t="str">
        <v>2068C</v>
      </c>
      <c r="K137">
        <v>43</v>
      </c>
      <c r="N137" t="str">
        <v>6603T</v>
      </c>
      <c r="O137" t="str">
        <v>1575X</v>
      </c>
      <c r="P137">
        <v>10</v>
      </c>
      <c r="R137" t="s">
        <v>79</v>
      </c>
      <c r="S137">
        <v>43</v>
      </c>
    </row>
    <row r="138" spans="10:19">
      <c r="J138" t="str">
        <v>2068A</v>
      </c>
      <c r="K138">
        <v>56</v>
      </c>
      <c r="N138" t="str">
        <v>1575T</v>
      </c>
      <c r="O138" t="str">
        <v>6603A</v>
      </c>
      <c r="P138">
        <v>68</v>
      </c>
      <c r="R138" t="s">
        <v>13</v>
      </c>
      <c r="S138">
        <v>56</v>
      </c>
    </row>
    <row r="139" spans="10:19">
      <c r="J139" t="str">
        <v>4303J</v>
      </c>
      <c r="K139">
        <v>56</v>
      </c>
      <c r="N139" t="str">
        <v>60023A</v>
      </c>
      <c r="O139" t="str">
        <v>2068D</v>
      </c>
      <c r="P139">
        <v>48</v>
      </c>
      <c r="R139" t="s">
        <v>45</v>
      </c>
      <c r="S139">
        <v>56</v>
      </c>
    </row>
    <row r="140" spans="10:19">
      <c r="J140" t="str">
        <v>20164M</v>
      </c>
      <c r="K140">
        <v>120</v>
      </c>
      <c r="N140" t="str">
        <v>1575Y</v>
      </c>
      <c r="O140" t="str">
        <v>13150B</v>
      </c>
      <c r="P140">
        <v>97</v>
      </c>
      <c r="R140" t="s">
        <v>88</v>
      </c>
      <c r="S140">
        <v>120</v>
      </c>
    </row>
    <row r="141" spans="10:19">
      <c r="J141" t="str">
        <v>1575J</v>
      </c>
      <c r="K141">
        <v>120</v>
      </c>
      <c r="N141" t="str">
        <v>1895A</v>
      </c>
      <c r="O141" t="str">
        <v>2068B</v>
      </c>
      <c r="P141">
        <v>77</v>
      </c>
      <c r="R141" t="s">
        <v>18</v>
      </c>
      <c r="S141">
        <v>120</v>
      </c>
    </row>
    <row r="142" spans="10:19">
      <c r="J142" t="str">
        <v>1575Y</v>
      </c>
      <c r="K142">
        <v>71</v>
      </c>
      <c r="N142" t="str">
        <v>1575H</v>
      </c>
      <c r="O142" t="str">
        <v>4303X</v>
      </c>
      <c r="P142">
        <v>92</v>
      </c>
      <c r="R142" t="s">
        <v>52</v>
      </c>
      <c r="S142">
        <v>71</v>
      </c>
    </row>
    <row r="143" spans="10:19">
      <c r="J143" t="str">
        <v>4303A</v>
      </c>
      <c r="K143">
        <v>71</v>
      </c>
      <c r="N143" t="str">
        <v>1575K</v>
      </c>
      <c r="O143" t="str">
        <v>4303F</v>
      </c>
      <c r="P143">
        <v>87</v>
      </c>
      <c r="R143" t="s">
        <v>21</v>
      </c>
      <c r="S143">
        <v>71</v>
      </c>
    </row>
    <row r="144" spans="10:19">
      <c r="J144" t="str">
        <v>13150A</v>
      </c>
      <c r="K144">
        <v>30</v>
      </c>
      <c r="N144" t="str">
        <v>6603C</v>
      </c>
      <c r="O144" t="str">
        <v>6479B</v>
      </c>
      <c r="P144">
        <v>57</v>
      </c>
      <c r="R144" t="s">
        <v>55</v>
      </c>
      <c r="S144">
        <v>30</v>
      </c>
    </row>
    <row r="145" spans="10:19">
      <c r="J145" t="str">
        <v>6479B</v>
      </c>
      <c r="K145">
        <v>30</v>
      </c>
      <c r="N145" t="str">
        <v>6479A</v>
      </c>
      <c r="O145" t="str">
        <v>1575M</v>
      </c>
      <c r="P145">
        <v>125</v>
      </c>
      <c r="R145" t="s">
        <v>38</v>
      </c>
      <c r="S145">
        <v>30</v>
      </c>
    </row>
    <row r="146" spans="10:19">
      <c r="J146" t="str">
        <v>20164T</v>
      </c>
      <c r="K146">
        <v>104</v>
      </c>
      <c r="N146" t="str">
        <v>1575J</v>
      </c>
      <c r="O146" t="str">
        <v>1575A</v>
      </c>
      <c r="P146">
        <v>39</v>
      </c>
      <c r="R146" t="s">
        <v>61</v>
      </c>
      <c r="S146">
        <v>104</v>
      </c>
    </row>
    <row r="147" spans="10:19">
      <c r="J147" t="str">
        <v>13150B</v>
      </c>
      <c r="K147">
        <v>104</v>
      </c>
      <c r="N147" t="str">
        <v>1575W</v>
      </c>
      <c r="O147" t="str">
        <v>2068G</v>
      </c>
      <c r="P147">
        <v>115</v>
      </c>
      <c r="R147" t="s">
        <v>74</v>
      </c>
      <c r="S147">
        <v>104</v>
      </c>
    </row>
    <row r="148" spans="10:19">
      <c r="J148" t="str">
        <v>20164Z</v>
      </c>
      <c r="K148">
        <v>119</v>
      </c>
      <c r="N148" t="str">
        <v>13150B</v>
      </c>
      <c r="O148" t="str">
        <v>20164V</v>
      </c>
      <c r="P148">
        <v>114</v>
      </c>
      <c r="R148" t="s">
        <v>26</v>
      </c>
      <c r="S148">
        <v>119</v>
      </c>
    </row>
    <row r="149" spans="10:19">
      <c r="J149" t="str">
        <v>2068E</v>
      </c>
      <c r="K149">
        <v>119</v>
      </c>
      <c r="N149" t="str">
        <v>1575X</v>
      </c>
      <c r="O149" t="str">
        <v>2068A</v>
      </c>
      <c r="P149">
        <v>58</v>
      </c>
      <c r="R149" t="s">
        <v>85</v>
      </c>
      <c r="S149">
        <v>119</v>
      </c>
    </row>
    <row r="150" spans="10:19">
      <c r="J150" t="str">
        <v>6603A</v>
      </c>
      <c r="K150">
        <v>68</v>
      </c>
      <c r="N150" t="str">
        <v>6603C</v>
      </c>
      <c r="O150" t="str">
        <v>4061B</v>
      </c>
      <c r="P150">
        <v>34</v>
      </c>
      <c r="R150" t="s">
        <v>76</v>
      </c>
      <c r="S150">
        <v>68</v>
      </c>
    </row>
    <row r="151" spans="10:19">
      <c r="J151" t="str">
        <v>154A</v>
      </c>
      <c r="K151">
        <v>68</v>
      </c>
      <c r="N151" t="str">
        <v>154C</v>
      </c>
      <c r="O151" t="str">
        <v>4303D</v>
      </c>
      <c r="P151">
        <v>49</v>
      </c>
      <c r="R151" t="s">
        <v>12</v>
      </c>
      <c r="S151">
        <v>68</v>
      </c>
    </row>
    <row r="152" spans="10:19">
      <c r="J152" t="str">
        <v>6603B</v>
      </c>
      <c r="K152">
        <v>74</v>
      </c>
      <c r="N152" t="str">
        <v>4303C</v>
      </c>
      <c r="O152" t="str">
        <v>2068B</v>
      </c>
      <c r="P152">
        <v>104</v>
      </c>
      <c r="R152" t="s">
        <v>87</v>
      </c>
      <c r="S152">
        <v>74</v>
      </c>
    </row>
    <row r="153" spans="10:19">
      <c r="J153" t="str">
        <v>4343C</v>
      </c>
      <c r="K153">
        <v>74</v>
      </c>
      <c r="N153" t="str">
        <v>4061E</v>
      </c>
      <c r="O153" t="str">
        <v>4303F</v>
      </c>
      <c r="P153">
        <v>21</v>
      </c>
      <c r="R153" t="s">
        <v>39</v>
      </c>
      <c r="S153">
        <v>74</v>
      </c>
    </row>
    <row r="154" spans="10:19">
      <c r="J154" t="str">
        <v>4343B</v>
      </c>
      <c r="K154">
        <v>85</v>
      </c>
      <c r="N154" t="str">
        <v>20164T</v>
      </c>
      <c r="O154" t="str">
        <v>4303Z</v>
      </c>
      <c r="P154">
        <v>59</v>
      </c>
      <c r="R154" t="s">
        <v>51</v>
      </c>
      <c r="S154">
        <v>85</v>
      </c>
    </row>
    <row r="155" spans="10:19">
      <c r="J155" t="str">
        <v>1575K</v>
      </c>
      <c r="K155">
        <v>85</v>
      </c>
      <c r="N155" t="str">
        <v>20164Z</v>
      </c>
      <c r="O155" t="str">
        <v>4061A</v>
      </c>
      <c r="P155">
        <v>73</v>
      </c>
      <c r="R155" t="s">
        <v>25</v>
      </c>
      <c r="S155">
        <v>85</v>
      </c>
    </row>
    <row r="156" spans="10:19">
      <c r="J156" t="str">
        <v>4061A</v>
      </c>
      <c r="K156">
        <v>34</v>
      </c>
      <c r="N156" t="str">
        <v>4303B</v>
      </c>
      <c r="O156" t="str">
        <v>6479B</v>
      </c>
      <c r="P156">
        <v>37</v>
      </c>
      <c r="R156" t="s">
        <v>43</v>
      </c>
      <c r="S156">
        <v>34</v>
      </c>
    </row>
    <row r="157" spans="10:19">
      <c r="J157" t="str">
        <v>20164J</v>
      </c>
      <c r="K157">
        <v>34</v>
      </c>
      <c r="N157" t="str">
        <v>154A</v>
      </c>
      <c r="O157" t="str">
        <v>13150A</v>
      </c>
      <c r="P157">
        <v>41</v>
      </c>
      <c r="R157" t="s">
        <v>68</v>
      </c>
      <c r="S157">
        <v>34</v>
      </c>
    </row>
    <row r="158" spans="10:19">
      <c r="J158" t="str">
        <v>20164V</v>
      </c>
      <c r="K158">
        <v>47</v>
      </c>
      <c r="R158" t="s">
        <v>24</v>
      </c>
      <c r="S158">
        <v>47</v>
      </c>
    </row>
    <row r="159" spans="10:19">
      <c r="J159" t="str">
        <v>4303Z</v>
      </c>
      <c r="K159">
        <v>47</v>
      </c>
      <c r="R159" t="s">
        <v>57</v>
      </c>
      <c r="S159">
        <v>47</v>
      </c>
    </row>
    <row r="160" spans="10:19">
      <c r="J160" t="str">
        <v>6603T</v>
      </c>
      <c r="K160">
        <v>47</v>
      </c>
      <c r="R160" t="s">
        <v>14</v>
      </c>
      <c r="S160">
        <v>47</v>
      </c>
    </row>
    <row r="161" spans="10:19">
      <c r="J161" t="str">
        <v>60023A</v>
      </c>
      <c r="K161">
        <v>47</v>
      </c>
      <c r="R161" t="s">
        <v>80</v>
      </c>
      <c r="S161">
        <v>47</v>
      </c>
    </row>
    <row r="162" spans="10:19">
      <c r="J162" t="str">
        <v>4061E</v>
      </c>
      <c r="K162">
        <v>150</v>
      </c>
      <c r="R162" t="s">
        <v>69</v>
      </c>
      <c r="S162">
        <v>150</v>
      </c>
    </row>
    <row r="163" spans="10:19">
      <c r="J163" t="str">
        <v>20164W</v>
      </c>
      <c r="K163">
        <v>150</v>
      </c>
      <c r="R163" t="s">
        <v>34</v>
      </c>
      <c r="S163">
        <v>150</v>
      </c>
    </row>
    <row r="164" spans="10:19">
      <c r="J164" t="str">
        <v>4303J</v>
      </c>
      <c r="K164">
        <v>63</v>
      </c>
      <c r="R164" t="s">
        <v>45</v>
      </c>
      <c r="S164">
        <v>63</v>
      </c>
    </row>
    <row r="165" spans="10:19">
      <c r="J165" t="str">
        <v>1575W</v>
      </c>
      <c r="K165">
        <v>63</v>
      </c>
      <c r="R165" t="s">
        <v>40</v>
      </c>
      <c r="S165">
        <v>63</v>
      </c>
    </row>
    <row r="166" spans="10:19">
      <c r="J166" t="str">
        <v>4303C</v>
      </c>
      <c r="K166">
        <v>42</v>
      </c>
      <c r="R166" t="s">
        <v>81</v>
      </c>
      <c r="S166">
        <v>42</v>
      </c>
    </row>
    <row r="167" spans="10:19">
      <c r="J167" t="str">
        <v>6603C</v>
      </c>
      <c r="K167">
        <v>42</v>
      </c>
      <c r="R167" t="s">
        <v>58</v>
      </c>
      <c r="S167">
        <v>42</v>
      </c>
    </row>
    <row r="168" spans="10:19">
      <c r="J168" t="str">
        <v>20164U</v>
      </c>
      <c r="K168">
        <v>94</v>
      </c>
      <c r="R168" t="s">
        <v>49</v>
      </c>
      <c r="S168">
        <v>94</v>
      </c>
    </row>
    <row r="169" spans="10:19">
      <c r="J169" t="str">
        <v>1575M</v>
      </c>
      <c r="K169">
        <v>94</v>
      </c>
      <c r="R169" t="s">
        <v>62</v>
      </c>
      <c r="S169">
        <v>94</v>
      </c>
    </row>
    <row r="170" spans="10:19">
      <c r="J170" t="str">
        <v>4303D</v>
      </c>
      <c r="K170">
        <v>51</v>
      </c>
      <c r="R170" t="s">
        <v>19</v>
      </c>
      <c r="S170">
        <v>51</v>
      </c>
    </row>
    <row r="171" spans="10:19">
      <c r="J171" t="str">
        <v>2068D</v>
      </c>
      <c r="K171">
        <v>51</v>
      </c>
      <c r="R171" t="s">
        <v>86</v>
      </c>
      <c r="S171">
        <v>51</v>
      </c>
    </row>
    <row r="172" spans="10:19">
      <c r="J172" t="str">
        <v>13150B</v>
      </c>
      <c r="K172">
        <v>55</v>
      </c>
      <c r="R172" t="s">
        <v>74</v>
      </c>
      <c r="S172">
        <v>55</v>
      </c>
    </row>
    <row r="173" spans="10:19">
      <c r="J173" t="str">
        <v>154G</v>
      </c>
      <c r="K173">
        <v>55</v>
      </c>
      <c r="R173" t="s">
        <v>63</v>
      </c>
      <c r="S173">
        <v>55</v>
      </c>
    </row>
    <row r="174" spans="10:19">
      <c r="J174" t="str">
        <v>6603B</v>
      </c>
      <c r="K174">
        <v>116</v>
      </c>
      <c r="R174" t="s">
        <v>87</v>
      </c>
      <c r="S174">
        <v>116</v>
      </c>
    </row>
    <row r="175" spans="10:19">
      <c r="J175" t="str">
        <v>20164Z</v>
      </c>
      <c r="K175">
        <v>116</v>
      </c>
      <c r="R175" t="s">
        <v>26</v>
      </c>
      <c r="S175">
        <v>116</v>
      </c>
    </row>
    <row r="176" spans="10:19">
      <c r="J176" t="str">
        <v>4303F</v>
      </c>
      <c r="K176">
        <v>69</v>
      </c>
      <c r="R176" t="s">
        <v>56</v>
      </c>
      <c r="S176">
        <v>69</v>
      </c>
    </row>
    <row r="177" spans="10:19">
      <c r="J177" t="str">
        <v>154D</v>
      </c>
      <c r="K177">
        <v>69</v>
      </c>
      <c r="R177" t="s">
        <v>37</v>
      </c>
      <c r="S177">
        <v>69</v>
      </c>
    </row>
    <row r="178" spans="10:19">
      <c r="J178" t="str">
        <v>6479B</v>
      </c>
      <c r="K178">
        <v>37</v>
      </c>
      <c r="R178" t="s">
        <v>38</v>
      </c>
      <c r="S178">
        <v>37</v>
      </c>
    </row>
    <row r="179" spans="10:19">
      <c r="J179" t="str">
        <v>1575J</v>
      </c>
      <c r="K179">
        <v>37</v>
      </c>
      <c r="R179" t="s">
        <v>18</v>
      </c>
      <c r="S179">
        <v>37</v>
      </c>
    </row>
    <row r="180" spans="10:19">
      <c r="J180" t="str">
        <v>154C</v>
      </c>
      <c r="K180">
        <v>35</v>
      </c>
      <c r="R180" t="s">
        <v>50</v>
      </c>
      <c r="S180">
        <v>35</v>
      </c>
    </row>
    <row r="181" spans="10:19">
      <c r="J181" t="str">
        <v>154A</v>
      </c>
      <c r="K181">
        <v>35</v>
      </c>
      <c r="R181" t="s">
        <v>12</v>
      </c>
      <c r="S181">
        <v>35</v>
      </c>
    </row>
    <row r="182" spans="10:19">
      <c r="J182" t="str">
        <v>13150C</v>
      </c>
      <c r="K182">
        <v>75</v>
      </c>
      <c r="R182" t="s">
        <v>32</v>
      </c>
      <c r="S182">
        <v>75</v>
      </c>
    </row>
    <row r="183" spans="10:19">
      <c r="J183" t="str">
        <v>2068C</v>
      </c>
      <c r="K183">
        <v>75</v>
      </c>
      <c r="R183" t="s">
        <v>79</v>
      </c>
      <c r="S183">
        <v>75</v>
      </c>
    </row>
    <row r="184" spans="10:19">
      <c r="J184" t="str">
        <v>4343B</v>
      </c>
      <c r="K184">
        <v>43</v>
      </c>
      <c r="R184" t="s">
        <v>51</v>
      </c>
      <c r="S184">
        <v>43</v>
      </c>
    </row>
    <row r="185" spans="10:19">
      <c r="J185" t="str">
        <v>4343C</v>
      </c>
      <c r="K185">
        <v>43</v>
      </c>
      <c r="R185" t="s">
        <v>39</v>
      </c>
      <c r="S185">
        <v>43</v>
      </c>
    </row>
    <row r="186" spans="10:19">
      <c r="J186" t="str">
        <v>2068A</v>
      </c>
      <c r="K186">
        <v>107</v>
      </c>
      <c r="R186" t="s">
        <v>13</v>
      </c>
      <c r="S186">
        <v>107</v>
      </c>
    </row>
    <row r="187" spans="10:19">
      <c r="J187" t="str">
        <v>2068E</v>
      </c>
      <c r="K187">
        <v>107</v>
      </c>
      <c r="R187" t="s">
        <v>85</v>
      </c>
      <c r="S187">
        <v>107</v>
      </c>
    </row>
    <row r="188" spans="10:19">
      <c r="J188" t="str">
        <v>1575Y</v>
      </c>
      <c r="K188">
        <v>40</v>
      </c>
      <c r="R188" t="s">
        <v>52</v>
      </c>
      <c r="S188">
        <v>40</v>
      </c>
    </row>
    <row r="189" spans="10:19">
      <c r="J189" t="str">
        <v>4303B</v>
      </c>
      <c r="K189">
        <v>40</v>
      </c>
      <c r="R189" t="s">
        <v>27</v>
      </c>
      <c r="S189">
        <v>40</v>
      </c>
    </row>
    <row r="190" spans="10:19">
      <c r="J190" t="str">
        <v>6479A</v>
      </c>
      <c r="K190">
        <v>117</v>
      </c>
      <c r="R190" t="s">
        <v>70</v>
      </c>
      <c r="S190">
        <v>117</v>
      </c>
    </row>
    <row r="191" spans="10:19">
      <c r="J191" t="str">
        <v>1575A</v>
      </c>
      <c r="K191">
        <v>117</v>
      </c>
      <c r="R191" t="s">
        <v>44</v>
      </c>
      <c r="S191">
        <v>117</v>
      </c>
    </row>
    <row r="192" spans="10:19">
      <c r="J192" t="str">
        <v>20164T</v>
      </c>
      <c r="K192">
        <v>113</v>
      </c>
      <c r="R192" t="s">
        <v>61</v>
      </c>
      <c r="S192">
        <v>113</v>
      </c>
    </row>
    <row r="193" spans="10:19">
      <c r="J193" t="str">
        <v>1575K</v>
      </c>
      <c r="K193">
        <v>113</v>
      </c>
      <c r="R193" t="s">
        <v>25</v>
      </c>
      <c r="S193">
        <v>113</v>
      </c>
    </row>
    <row r="194" spans="10:19">
      <c r="J194" t="str">
        <v>2068G</v>
      </c>
      <c r="K194">
        <v>66</v>
      </c>
      <c r="R194" t="s">
        <v>20</v>
      </c>
      <c r="S194">
        <v>66</v>
      </c>
    </row>
    <row r="195" spans="10:19">
      <c r="J195" t="str">
        <v>20164M</v>
      </c>
      <c r="K195">
        <v>66</v>
      </c>
      <c r="R195" t="s">
        <v>88</v>
      </c>
      <c r="S195">
        <v>66</v>
      </c>
    </row>
    <row r="196" spans="10:19">
      <c r="J196" t="str">
        <v>1895A</v>
      </c>
      <c r="K196">
        <v>33</v>
      </c>
      <c r="R196" t="s">
        <v>11</v>
      </c>
      <c r="S196">
        <v>33</v>
      </c>
    </row>
    <row r="197" spans="10:19">
      <c r="J197" t="str">
        <v>2068F</v>
      </c>
      <c r="K197">
        <v>33</v>
      </c>
      <c r="R197" t="s">
        <v>67</v>
      </c>
      <c r="S197">
        <v>33</v>
      </c>
    </row>
    <row r="198" spans="10:19">
      <c r="J198" t="str">
        <v>20164J</v>
      </c>
      <c r="K198">
        <v>48</v>
      </c>
      <c r="R198" t="s">
        <v>68</v>
      </c>
      <c r="S198">
        <v>48</v>
      </c>
    </row>
    <row r="199" spans="10:19">
      <c r="J199" t="str">
        <v>1575X</v>
      </c>
      <c r="K199">
        <v>48</v>
      </c>
      <c r="R199" t="s">
        <v>75</v>
      </c>
      <c r="S199">
        <v>48</v>
      </c>
    </row>
    <row r="200" spans="10:19">
      <c r="J200" t="str">
        <v>4303X</v>
      </c>
      <c r="K200">
        <v>92</v>
      </c>
      <c r="R200" t="s">
        <v>31</v>
      </c>
      <c r="S200">
        <v>92</v>
      </c>
    </row>
    <row r="201" spans="10:19">
      <c r="J201" t="str">
        <v>4303A</v>
      </c>
      <c r="K201">
        <v>92</v>
      </c>
      <c r="R201" t="s">
        <v>21</v>
      </c>
      <c r="S201">
        <v>92</v>
      </c>
    </row>
    <row r="202" spans="10:19">
      <c r="J202" t="str">
        <v>2068B</v>
      </c>
      <c r="K202">
        <v>178</v>
      </c>
      <c r="R202" t="s">
        <v>73</v>
      </c>
      <c r="S202">
        <v>178</v>
      </c>
    </row>
    <row r="203" spans="10:19">
      <c r="J203" t="str">
        <v>20164X</v>
      </c>
      <c r="K203">
        <v>178</v>
      </c>
      <c r="R203" t="s">
        <v>33</v>
      </c>
      <c r="S203">
        <v>178</v>
      </c>
    </row>
    <row r="204" spans="10:19">
      <c r="J204" t="str">
        <v>4061A</v>
      </c>
      <c r="K204">
        <v>64</v>
      </c>
      <c r="R204" t="s">
        <v>43</v>
      </c>
      <c r="S204">
        <v>64</v>
      </c>
    </row>
    <row r="205" spans="10:19">
      <c r="J205" t="str">
        <v>1575T</v>
      </c>
      <c r="K205">
        <v>64</v>
      </c>
      <c r="R205" t="s">
        <v>64</v>
      </c>
      <c r="S205">
        <v>64</v>
      </c>
    </row>
    <row r="206" spans="10:19">
      <c r="J206" t="str">
        <v>1575H</v>
      </c>
      <c r="K206">
        <v>83</v>
      </c>
      <c r="R206" t="s">
        <v>82</v>
      </c>
      <c r="S206">
        <v>83</v>
      </c>
    </row>
    <row r="207" spans="10:19">
      <c r="J207" t="str">
        <v>6603A</v>
      </c>
      <c r="K207">
        <v>83</v>
      </c>
      <c r="R207" t="s">
        <v>76</v>
      </c>
      <c r="S207">
        <v>83</v>
      </c>
    </row>
    <row r="208" spans="10:19">
      <c r="J208" t="str">
        <v>4061B</v>
      </c>
      <c r="K208">
        <v>76</v>
      </c>
      <c r="R208" t="s">
        <v>46</v>
      </c>
      <c r="S208">
        <v>76</v>
      </c>
    </row>
    <row r="209" spans="10:19">
      <c r="J209" t="str">
        <v>13150A</v>
      </c>
      <c r="K209">
        <v>76</v>
      </c>
      <c r="R209" t="s">
        <v>55</v>
      </c>
      <c r="S209">
        <v>76</v>
      </c>
    </row>
    <row r="210" spans="10:19">
      <c r="J210" t="str">
        <v>20164V</v>
      </c>
      <c r="K210">
        <v>59</v>
      </c>
      <c r="R210" t="s">
        <v>24</v>
      </c>
      <c r="S210">
        <v>59</v>
      </c>
    </row>
    <row r="211" spans="10:19">
      <c r="J211" t="str">
        <v>4061E</v>
      </c>
      <c r="K211">
        <v>59</v>
      </c>
      <c r="R211" t="s">
        <v>69</v>
      </c>
      <c r="S211">
        <v>59</v>
      </c>
    </row>
    <row r="212" spans="10:19">
      <c r="J212" t="str">
        <v>6603B</v>
      </c>
      <c r="K212">
        <v>51</v>
      </c>
      <c r="R212" t="s">
        <v>87</v>
      </c>
      <c r="S212">
        <v>51</v>
      </c>
    </row>
    <row r="213" spans="10:19">
      <c r="J213" t="str">
        <v>13150C</v>
      </c>
      <c r="K213">
        <v>51</v>
      </c>
      <c r="R213" t="s">
        <v>32</v>
      </c>
      <c r="S213">
        <v>51</v>
      </c>
    </row>
    <row r="214" spans="10:19">
      <c r="J214" t="str">
        <v>6479A</v>
      </c>
      <c r="K214">
        <v>68</v>
      </c>
      <c r="R214" t="s">
        <v>70</v>
      </c>
      <c r="S214">
        <v>68</v>
      </c>
    </row>
    <row r="215" spans="10:19">
      <c r="J215" t="str">
        <v>2068C</v>
      </c>
      <c r="K215">
        <v>68</v>
      </c>
      <c r="R215" t="s">
        <v>79</v>
      </c>
      <c r="S215">
        <v>68</v>
      </c>
    </row>
    <row r="216" spans="10:19">
      <c r="J216" t="str">
        <v>154D</v>
      </c>
      <c r="K216">
        <v>84</v>
      </c>
      <c r="R216" t="s">
        <v>37</v>
      </c>
      <c r="S216">
        <v>84</v>
      </c>
    </row>
    <row r="217" spans="10:19">
      <c r="J217" t="str">
        <v>4303J</v>
      </c>
      <c r="K217">
        <v>84</v>
      </c>
      <c r="R217" t="s">
        <v>45</v>
      </c>
      <c r="S217">
        <v>84</v>
      </c>
    </row>
    <row r="218" spans="10:19">
      <c r="J218" t="str">
        <v>154G</v>
      </c>
      <c r="K218">
        <v>27</v>
      </c>
      <c r="R218" t="s">
        <v>63</v>
      </c>
      <c r="S218">
        <v>27</v>
      </c>
    </row>
    <row r="219" spans="10:19">
      <c r="J219" t="str">
        <v>20164Z</v>
      </c>
      <c r="K219">
        <v>27</v>
      </c>
      <c r="R219" t="s">
        <v>26</v>
      </c>
      <c r="S219">
        <v>27</v>
      </c>
    </row>
    <row r="220" spans="10:19">
      <c r="J220" t="str">
        <v>4343B</v>
      </c>
      <c r="K220">
        <v>60</v>
      </c>
      <c r="R220" t="s">
        <v>51</v>
      </c>
      <c r="S220">
        <v>60</v>
      </c>
    </row>
    <row r="221" spans="10:19">
      <c r="J221" t="str">
        <v>4303Z</v>
      </c>
      <c r="K221">
        <v>60</v>
      </c>
      <c r="R221" t="s">
        <v>57</v>
      </c>
      <c r="S221">
        <v>60</v>
      </c>
    </row>
    <row r="222" spans="10:19">
      <c r="J222" t="str">
        <v>1575W</v>
      </c>
      <c r="K222">
        <v>115</v>
      </c>
      <c r="R222" t="s">
        <v>40</v>
      </c>
      <c r="S222">
        <v>115</v>
      </c>
    </row>
    <row r="223" spans="10:19">
      <c r="J223" t="str">
        <v>20164T</v>
      </c>
      <c r="K223">
        <v>115</v>
      </c>
      <c r="R223" t="s">
        <v>61</v>
      </c>
      <c r="S223">
        <v>115</v>
      </c>
    </row>
    <row r="224" spans="10:19">
      <c r="J224" t="str">
        <v>20164M</v>
      </c>
      <c r="K224">
        <v>94</v>
      </c>
      <c r="R224" t="s">
        <v>88</v>
      </c>
      <c r="S224">
        <v>94</v>
      </c>
    </row>
    <row r="225" spans="10:19">
      <c r="J225" t="str">
        <v>4303A</v>
      </c>
      <c r="K225">
        <v>94</v>
      </c>
      <c r="R225" t="s">
        <v>21</v>
      </c>
      <c r="S225">
        <v>94</v>
      </c>
    </row>
    <row r="226" spans="10:19">
      <c r="J226" t="str">
        <v>20164X</v>
      </c>
      <c r="K226">
        <v>77</v>
      </c>
      <c r="R226" t="s">
        <v>33</v>
      </c>
      <c r="S226">
        <v>77</v>
      </c>
    </row>
    <row r="227" spans="10:19">
      <c r="J227" t="str">
        <v>154C</v>
      </c>
      <c r="K227">
        <v>77</v>
      </c>
      <c r="R227" t="s">
        <v>50</v>
      </c>
      <c r="S227">
        <v>77</v>
      </c>
    </row>
    <row r="228" spans="10:19">
      <c r="J228" t="str">
        <v>20164J</v>
      </c>
      <c r="K228">
        <v>37</v>
      </c>
      <c r="R228" t="s">
        <v>68</v>
      </c>
      <c r="S228">
        <v>37</v>
      </c>
    </row>
    <row r="229" spans="10:19">
      <c r="J229" t="str">
        <v>1575M</v>
      </c>
      <c r="K229">
        <v>37</v>
      </c>
      <c r="R229" t="s">
        <v>62</v>
      </c>
      <c r="S229">
        <v>37</v>
      </c>
    </row>
    <row r="230" spans="10:19">
      <c r="J230" t="str">
        <v>20164W</v>
      </c>
      <c r="K230">
        <v>158</v>
      </c>
      <c r="R230" t="s">
        <v>34</v>
      </c>
      <c r="S230">
        <v>158</v>
      </c>
    </row>
    <row r="231" spans="10:19">
      <c r="J231" t="str">
        <v>1575A</v>
      </c>
      <c r="K231">
        <v>158</v>
      </c>
      <c r="R231" t="s">
        <v>44</v>
      </c>
      <c r="S231">
        <v>158</v>
      </c>
    </row>
    <row r="232" spans="10:19">
      <c r="J232" t="str">
        <v>6603T</v>
      </c>
      <c r="K232">
        <v>10</v>
      </c>
      <c r="R232" t="s">
        <v>14</v>
      </c>
      <c r="S232">
        <v>10</v>
      </c>
    </row>
    <row r="233" spans="10:19">
      <c r="J233" t="str">
        <v>1575X</v>
      </c>
      <c r="K233">
        <v>10</v>
      </c>
      <c r="R233" t="s">
        <v>75</v>
      </c>
      <c r="S233">
        <v>10</v>
      </c>
    </row>
    <row r="234" spans="10:19">
      <c r="J234" t="str">
        <v>4303C</v>
      </c>
      <c r="K234">
        <v>82</v>
      </c>
      <c r="R234" t="s">
        <v>81</v>
      </c>
      <c r="S234">
        <v>82</v>
      </c>
    </row>
    <row r="235" spans="10:19">
      <c r="J235" t="str">
        <v>2068G</v>
      </c>
      <c r="K235">
        <v>82</v>
      </c>
      <c r="R235" t="s">
        <v>20</v>
      </c>
      <c r="S235">
        <v>82</v>
      </c>
    </row>
    <row r="236" spans="10:19">
      <c r="J236" t="str">
        <v>1575T</v>
      </c>
      <c r="K236">
        <v>68</v>
      </c>
      <c r="R236" t="s">
        <v>64</v>
      </c>
      <c r="S236">
        <v>68</v>
      </c>
    </row>
    <row r="237" spans="10:19">
      <c r="J237" t="str">
        <v>6603A</v>
      </c>
      <c r="K237">
        <v>68</v>
      </c>
      <c r="R237" t="s">
        <v>76</v>
      </c>
      <c r="S237">
        <v>68</v>
      </c>
    </row>
    <row r="238" spans="10:19">
      <c r="J238" t="str">
        <v>20164U</v>
      </c>
      <c r="K238">
        <v>61</v>
      </c>
      <c r="R238" t="s">
        <v>49</v>
      </c>
      <c r="S238">
        <v>61</v>
      </c>
    </row>
    <row r="239" spans="10:19">
      <c r="J239" t="str">
        <v>4061B</v>
      </c>
      <c r="K239">
        <v>61</v>
      </c>
      <c r="R239" t="s">
        <v>46</v>
      </c>
      <c r="S239">
        <v>61</v>
      </c>
    </row>
    <row r="240" spans="10:19">
      <c r="J240" t="str">
        <v>60023A</v>
      </c>
      <c r="K240">
        <v>48</v>
      </c>
      <c r="R240" t="s">
        <v>80</v>
      </c>
      <c r="S240">
        <v>48</v>
      </c>
    </row>
    <row r="241" spans="10:19">
      <c r="J241" t="str">
        <v>2068D</v>
      </c>
      <c r="K241">
        <v>48</v>
      </c>
      <c r="R241" t="s">
        <v>86</v>
      </c>
      <c r="S241">
        <v>48</v>
      </c>
    </row>
    <row r="242" spans="10:19">
      <c r="J242" t="str">
        <v>4343C</v>
      </c>
      <c r="K242">
        <v>70</v>
      </c>
      <c r="R242" t="s">
        <v>39</v>
      </c>
      <c r="S242">
        <v>70</v>
      </c>
    </row>
    <row r="243" spans="10:19">
      <c r="J243" t="str">
        <v>1575J</v>
      </c>
      <c r="K243">
        <v>70</v>
      </c>
      <c r="R243" t="s">
        <v>18</v>
      </c>
      <c r="S243">
        <v>70</v>
      </c>
    </row>
    <row r="244" spans="10:19">
      <c r="J244" t="str">
        <v>1575Y</v>
      </c>
      <c r="K244">
        <v>97</v>
      </c>
      <c r="R244" t="s">
        <v>52</v>
      </c>
      <c r="S244">
        <v>97</v>
      </c>
    </row>
    <row r="245" spans="10:19">
      <c r="J245" t="str">
        <v>13150B</v>
      </c>
      <c r="K245">
        <v>97</v>
      </c>
      <c r="R245" t="s">
        <v>74</v>
      </c>
      <c r="S245">
        <v>97</v>
      </c>
    </row>
    <row r="246" spans="10:19">
      <c r="J246" t="str">
        <v>13150A</v>
      </c>
      <c r="K246">
        <v>99</v>
      </c>
      <c r="R246" t="s">
        <v>55</v>
      </c>
      <c r="S246">
        <v>99</v>
      </c>
    </row>
    <row r="247" spans="10:19">
      <c r="J247" t="str">
        <v>2068E</v>
      </c>
      <c r="K247">
        <v>99</v>
      </c>
      <c r="R247" t="s">
        <v>85</v>
      </c>
      <c r="S247">
        <v>99</v>
      </c>
    </row>
    <row r="248" spans="10:19">
      <c r="J248" t="str">
        <v>1895A</v>
      </c>
      <c r="K248">
        <v>77</v>
      </c>
      <c r="R248" t="s">
        <v>11</v>
      </c>
      <c r="S248">
        <v>77</v>
      </c>
    </row>
    <row r="249" spans="10:19">
      <c r="J249" t="str">
        <v>2068B</v>
      </c>
      <c r="K249">
        <v>77</v>
      </c>
      <c r="R249" t="s">
        <v>73</v>
      </c>
      <c r="S249">
        <v>77</v>
      </c>
    </row>
    <row r="250" spans="10:19">
      <c r="J250" t="str">
        <v>4303B</v>
      </c>
      <c r="K250">
        <v>52</v>
      </c>
      <c r="R250" t="s">
        <v>27</v>
      </c>
      <c r="S250">
        <v>52</v>
      </c>
    </row>
    <row r="251" spans="10:19">
      <c r="J251" t="str">
        <v>154A</v>
      </c>
      <c r="K251">
        <v>52</v>
      </c>
      <c r="R251" t="s">
        <v>12</v>
      </c>
      <c r="S251">
        <v>52</v>
      </c>
    </row>
    <row r="252" spans="10:19">
      <c r="J252" t="str">
        <v>1575H</v>
      </c>
      <c r="K252">
        <v>92</v>
      </c>
      <c r="R252" t="s">
        <v>82</v>
      </c>
      <c r="S252">
        <v>92</v>
      </c>
    </row>
    <row r="253" spans="10:19">
      <c r="J253" t="str">
        <v>4303X</v>
      </c>
      <c r="K253">
        <v>92</v>
      </c>
      <c r="R253" t="s">
        <v>31</v>
      </c>
      <c r="S253">
        <v>92</v>
      </c>
    </row>
    <row r="254" spans="10:19">
      <c r="J254" t="str">
        <v>2068F</v>
      </c>
      <c r="K254">
        <v>57</v>
      </c>
      <c r="R254" t="s">
        <v>67</v>
      </c>
      <c r="S254">
        <v>57</v>
      </c>
    </row>
    <row r="255" spans="10:19">
      <c r="J255" t="str">
        <v>2068A</v>
      </c>
      <c r="K255">
        <v>57</v>
      </c>
      <c r="R255" t="s">
        <v>13</v>
      </c>
      <c r="S255">
        <v>57</v>
      </c>
    </row>
    <row r="256" spans="10:19">
      <c r="J256" t="str">
        <v>1575K</v>
      </c>
      <c r="K256">
        <v>87</v>
      </c>
      <c r="R256" t="s">
        <v>25</v>
      </c>
      <c r="S256">
        <v>87</v>
      </c>
    </row>
    <row r="257" spans="10:19">
      <c r="J257" t="str">
        <v>4303F</v>
      </c>
      <c r="K257">
        <v>87</v>
      </c>
      <c r="R257" t="s">
        <v>56</v>
      </c>
      <c r="S257">
        <v>87</v>
      </c>
    </row>
    <row r="258" spans="10:19">
      <c r="J258" t="str">
        <v>4061A</v>
      </c>
      <c r="K258">
        <v>45</v>
      </c>
      <c r="R258" t="s">
        <v>43</v>
      </c>
      <c r="S258">
        <v>45</v>
      </c>
    </row>
    <row r="259" spans="10:19">
      <c r="J259" t="str">
        <v>4303D</v>
      </c>
      <c r="K259">
        <v>45</v>
      </c>
      <c r="R259" t="s">
        <v>19</v>
      </c>
      <c r="S259">
        <v>45</v>
      </c>
    </row>
    <row r="260" spans="10:19">
      <c r="J260" t="str">
        <v>6603C</v>
      </c>
      <c r="K260">
        <v>57</v>
      </c>
      <c r="R260" t="s">
        <v>58</v>
      </c>
      <c r="S260">
        <v>57</v>
      </c>
    </row>
    <row r="261" spans="10:19">
      <c r="J261" t="str">
        <v>6479B</v>
      </c>
      <c r="K261">
        <v>57</v>
      </c>
      <c r="R261" t="s">
        <v>38</v>
      </c>
      <c r="S261">
        <v>57</v>
      </c>
    </row>
    <row r="262" spans="10:19">
      <c r="J262" t="str">
        <v>6603B</v>
      </c>
      <c r="K262">
        <v>75</v>
      </c>
      <c r="R262" t="s">
        <v>87</v>
      </c>
      <c r="S262">
        <v>75</v>
      </c>
    </row>
    <row r="263" spans="10:19">
      <c r="J263" t="str">
        <v>4303A</v>
      </c>
      <c r="K263">
        <v>75</v>
      </c>
      <c r="R263" t="s">
        <v>21</v>
      </c>
      <c r="S263">
        <v>75</v>
      </c>
    </row>
    <row r="264" spans="10:19">
      <c r="J264" t="str">
        <v>6479A</v>
      </c>
      <c r="K264">
        <v>125</v>
      </c>
      <c r="R264" t="s">
        <v>70</v>
      </c>
      <c r="S264">
        <v>125</v>
      </c>
    </row>
    <row r="265" spans="10:19">
      <c r="J265" t="str">
        <v>1575M</v>
      </c>
      <c r="K265">
        <v>125</v>
      </c>
      <c r="R265" t="s">
        <v>62</v>
      </c>
      <c r="S265">
        <v>125</v>
      </c>
    </row>
    <row r="266" spans="10:19">
      <c r="J266" t="str">
        <v>60023A</v>
      </c>
      <c r="K266">
        <v>25</v>
      </c>
      <c r="R266" t="s">
        <v>80</v>
      </c>
      <c r="S266">
        <v>25</v>
      </c>
    </row>
    <row r="267" spans="10:19">
      <c r="J267" t="str">
        <v>13150C</v>
      </c>
      <c r="K267">
        <v>25</v>
      </c>
      <c r="R267" t="s">
        <v>32</v>
      </c>
      <c r="S267">
        <v>25</v>
      </c>
    </row>
    <row r="268" spans="10:19">
      <c r="J268" t="str">
        <v>1575J</v>
      </c>
      <c r="K268">
        <v>39</v>
      </c>
      <c r="R268" t="s">
        <v>18</v>
      </c>
      <c r="S268">
        <v>39</v>
      </c>
    </row>
    <row r="269" spans="10:19">
      <c r="J269" t="str">
        <v>1575A</v>
      </c>
      <c r="K269">
        <v>39</v>
      </c>
      <c r="R269" t="s">
        <v>44</v>
      </c>
      <c r="S269">
        <v>39</v>
      </c>
    </row>
    <row r="270" spans="10:19">
      <c r="J270" t="str">
        <v>6603T</v>
      </c>
      <c r="K270">
        <v>43</v>
      </c>
      <c r="R270" t="s">
        <v>14</v>
      </c>
      <c r="S270">
        <v>43</v>
      </c>
    </row>
    <row r="271" spans="10:19">
      <c r="J271" t="str">
        <v>1575Y</v>
      </c>
      <c r="K271">
        <v>43</v>
      </c>
      <c r="R271" t="s">
        <v>52</v>
      </c>
      <c r="S271">
        <v>43</v>
      </c>
    </row>
    <row r="272" spans="10:19">
      <c r="J272" t="str">
        <v>1575W</v>
      </c>
      <c r="K272">
        <v>115</v>
      </c>
      <c r="R272" t="s">
        <v>40</v>
      </c>
      <c r="S272">
        <v>115</v>
      </c>
    </row>
    <row r="273" spans="10:19">
      <c r="J273" t="str">
        <v>2068G</v>
      </c>
      <c r="K273">
        <v>115</v>
      </c>
      <c r="R273" t="s">
        <v>20</v>
      </c>
      <c r="S273">
        <v>115</v>
      </c>
    </row>
    <row r="274" spans="10:19">
      <c r="J274" t="str">
        <v>1575H</v>
      </c>
      <c r="K274">
        <v>64</v>
      </c>
      <c r="R274" t="s">
        <v>82</v>
      </c>
      <c r="S274">
        <v>64</v>
      </c>
    </row>
    <row r="275" spans="10:19">
      <c r="J275" t="str">
        <v>20164J</v>
      </c>
      <c r="K275">
        <v>64</v>
      </c>
      <c r="R275" t="s">
        <v>68</v>
      </c>
      <c r="S275">
        <v>64</v>
      </c>
    </row>
    <row r="276" spans="10:19">
      <c r="J276" t="str">
        <v>13150B</v>
      </c>
      <c r="K276">
        <v>114</v>
      </c>
      <c r="R276" t="s">
        <v>74</v>
      </c>
      <c r="S276">
        <v>114</v>
      </c>
    </row>
    <row r="277" spans="10:19">
      <c r="J277" t="str">
        <v>20164V</v>
      </c>
      <c r="K277">
        <v>114</v>
      </c>
      <c r="R277" t="s">
        <v>24</v>
      </c>
      <c r="S277">
        <v>114</v>
      </c>
    </row>
    <row r="278" spans="10:19">
      <c r="J278" t="str">
        <v>154D</v>
      </c>
      <c r="K278">
        <v>92</v>
      </c>
      <c r="R278" t="s">
        <v>37</v>
      </c>
      <c r="S278">
        <v>92</v>
      </c>
    </row>
    <row r="279" spans="10:19">
      <c r="J279" t="str">
        <v>2068D</v>
      </c>
      <c r="K279">
        <v>92</v>
      </c>
      <c r="R279" t="s">
        <v>86</v>
      </c>
      <c r="S279">
        <v>92</v>
      </c>
    </row>
    <row r="280" spans="10:19">
      <c r="J280" t="str">
        <v>1575X</v>
      </c>
      <c r="K280">
        <v>58</v>
      </c>
      <c r="R280" t="s">
        <v>75</v>
      </c>
      <c r="S280">
        <v>58</v>
      </c>
    </row>
    <row r="281" spans="10:19">
      <c r="J281" t="str">
        <v>2068A</v>
      </c>
      <c r="K281">
        <v>58</v>
      </c>
      <c r="R281" t="s">
        <v>13</v>
      </c>
      <c r="S281">
        <v>58</v>
      </c>
    </row>
    <row r="282" spans="10:19">
      <c r="J282" t="str">
        <v>1895A</v>
      </c>
      <c r="K282">
        <v>134</v>
      </c>
      <c r="R282" t="s">
        <v>11</v>
      </c>
      <c r="S282">
        <v>134</v>
      </c>
    </row>
    <row r="283" spans="10:19">
      <c r="J283" t="str">
        <v>1575K</v>
      </c>
      <c r="K283">
        <v>134</v>
      </c>
      <c r="R283" t="s">
        <v>25</v>
      </c>
      <c r="S283">
        <v>134</v>
      </c>
    </row>
    <row r="284" spans="10:19">
      <c r="J284" t="str">
        <v>6603C</v>
      </c>
      <c r="K284">
        <v>34</v>
      </c>
      <c r="R284" t="s">
        <v>58</v>
      </c>
      <c r="S284">
        <v>34</v>
      </c>
    </row>
    <row r="285" spans="10:19">
      <c r="J285" t="str">
        <v>4061B</v>
      </c>
      <c r="K285">
        <v>34</v>
      </c>
      <c r="R285" t="s">
        <v>46</v>
      </c>
      <c r="S285">
        <v>34</v>
      </c>
    </row>
    <row r="286" spans="10:19">
      <c r="J286" t="str">
        <v>1575T</v>
      </c>
      <c r="K286">
        <v>131</v>
      </c>
      <c r="R286" t="s">
        <v>64</v>
      </c>
      <c r="S286">
        <v>131</v>
      </c>
    </row>
    <row r="287" spans="10:19">
      <c r="J287" t="str">
        <v>2068E</v>
      </c>
      <c r="K287">
        <v>131</v>
      </c>
      <c r="R287" t="s">
        <v>85</v>
      </c>
      <c r="S287">
        <v>131</v>
      </c>
    </row>
    <row r="288" spans="10:19">
      <c r="J288" t="str">
        <v>154C</v>
      </c>
      <c r="K288">
        <v>49</v>
      </c>
      <c r="R288" t="s">
        <v>50</v>
      </c>
      <c r="S288">
        <v>49</v>
      </c>
    </row>
    <row r="289" spans="10:19">
      <c r="J289" t="str">
        <v>4303D</v>
      </c>
      <c r="K289">
        <v>49</v>
      </c>
      <c r="R289" t="s">
        <v>19</v>
      </c>
      <c r="S289">
        <v>49</v>
      </c>
    </row>
    <row r="290" spans="10:19">
      <c r="J290" t="str">
        <v>2068F</v>
      </c>
      <c r="K290">
        <v>96</v>
      </c>
      <c r="R290" t="s">
        <v>67</v>
      </c>
      <c r="S290">
        <v>96</v>
      </c>
    </row>
    <row r="291" spans="10:19">
      <c r="J291" t="str">
        <v>4303X</v>
      </c>
      <c r="K291">
        <v>96</v>
      </c>
      <c r="R291" t="s">
        <v>31</v>
      </c>
      <c r="S291">
        <v>96</v>
      </c>
    </row>
    <row r="292" spans="10:19">
      <c r="J292" t="str">
        <v>4303C</v>
      </c>
      <c r="K292">
        <v>104</v>
      </c>
      <c r="R292" t="s">
        <v>81</v>
      </c>
      <c r="S292">
        <v>104</v>
      </c>
    </row>
    <row r="293" spans="10:19">
      <c r="J293" t="str">
        <v>2068B</v>
      </c>
      <c r="K293">
        <v>104</v>
      </c>
      <c r="R293" t="s">
        <v>73</v>
      </c>
      <c r="S293">
        <v>104</v>
      </c>
    </row>
    <row r="294" spans="10:19">
      <c r="J294" t="str">
        <v>154G</v>
      </c>
      <c r="K294">
        <v>83</v>
      </c>
      <c r="R294" t="s">
        <v>63</v>
      </c>
      <c r="S294">
        <v>83</v>
      </c>
    </row>
    <row r="295" spans="10:19">
      <c r="J295" t="str">
        <v>6603A</v>
      </c>
      <c r="K295">
        <v>83</v>
      </c>
      <c r="R295" t="s">
        <v>76</v>
      </c>
      <c r="S295">
        <v>83</v>
      </c>
    </row>
    <row r="296" spans="10:19">
      <c r="J296" t="str">
        <v>4061E</v>
      </c>
      <c r="K296">
        <v>21</v>
      </c>
      <c r="R296" t="s">
        <v>69</v>
      </c>
      <c r="S296">
        <v>21</v>
      </c>
    </row>
    <row r="297" spans="10:19">
      <c r="J297" t="str">
        <v>4303F</v>
      </c>
      <c r="K297">
        <v>21</v>
      </c>
      <c r="R297" t="s">
        <v>56</v>
      </c>
      <c r="S297">
        <v>21</v>
      </c>
    </row>
    <row r="298" spans="10:19">
      <c r="J298" t="str">
        <v>2068C</v>
      </c>
      <c r="K298">
        <v>81</v>
      </c>
      <c r="R298" t="s">
        <v>79</v>
      </c>
      <c r="S298">
        <v>81</v>
      </c>
    </row>
    <row r="299" spans="10:19">
      <c r="J299" t="str">
        <v>20164X</v>
      </c>
      <c r="K299">
        <v>81</v>
      </c>
      <c r="R299" t="s">
        <v>33</v>
      </c>
      <c r="S299">
        <v>81</v>
      </c>
    </row>
    <row r="300" spans="10:19">
      <c r="J300" t="str">
        <v>20164T</v>
      </c>
      <c r="K300">
        <v>59</v>
      </c>
      <c r="R300" t="s">
        <v>61</v>
      </c>
      <c r="S300">
        <v>59</v>
      </c>
    </row>
    <row r="301" spans="10:19">
      <c r="J301" t="str">
        <v>4303Z</v>
      </c>
      <c r="K301">
        <v>59</v>
      </c>
      <c r="R301" t="s">
        <v>57</v>
      </c>
      <c r="S301">
        <v>59</v>
      </c>
    </row>
    <row r="302" spans="10:19">
      <c r="J302" t="str">
        <v>4343C</v>
      </c>
      <c r="K302">
        <v>150</v>
      </c>
      <c r="R302" t="s">
        <v>39</v>
      </c>
      <c r="S302">
        <v>150</v>
      </c>
    </row>
    <row r="303" spans="10:19">
      <c r="J303" t="str">
        <v>20164W</v>
      </c>
      <c r="K303">
        <v>150</v>
      </c>
      <c r="R303" t="s">
        <v>34</v>
      </c>
      <c r="S303">
        <v>150</v>
      </c>
    </row>
    <row r="304" spans="10:19">
      <c r="J304" t="str">
        <v>20164Z</v>
      </c>
      <c r="K304">
        <v>73</v>
      </c>
      <c r="R304" t="s">
        <v>26</v>
      </c>
      <c r="S304">
        <v>73</v>
      </c>
    </row>
    <row r="305" spans="10:19">
      <c r="J305" t="str">
        <v>4061A</v>
      </c>
      <c r="K305">
        <v>73</v>
      </c>
      <c r="R305" t="s">
        <v>43</v>
      </c>
      <c r="S305">
        <v>73</v>
      </c>
    </row>
    <row r="306" spans="10:19">
      <c r="J306" t="str">
        <v>4303J</v>
      </c>
      <c r="K306">
        <v>35</v>
      </c>
      <c r="R306" t="s">
        <v>45</v>
      </c>
      <c r="S306">
        <v>35</v>
      </c>
    </row>
    <row r="307" spans="10:19">
      <c r="J307" t="str">
        <v>4343B</v>
      </c>
      <c r="K307">
        <v>35</v>
      </c>
      <c r="R307" t="s">
        <v>51</v>
      </c>
      <c r="S307">
        <v>35</v>
      </c>
    </row>
    <row r="308" spans="10:19">
      <c r="J308" t="str">
        <v>4303B</v>
      </c>
      <c r="K308">
        <v>37</v>
      </c>
      <c r="R308" t="s">
        <v>27</v>
      </c>
      <c r="S308">
        <v>37</v>
      </c>
    </row>
    <row r="309" spans="10:19">
      <c r="J309" t="str">
        <v>6479B</v>
      </c>
      <c r="K309">
        <v>37</v>
      </c>
      <c r="R309" t="s">
        <v>38</v>
      </c>
      <c r="S309">
        <v>37</v>
      </c>
    </row>
    <row r="310" spans="10:19">
      <c r="J310" t="str">
        <v>20164M</v>
      </c>
      <c r="K310">
        <v>141</v>
      </c>
      <c r="R310" t="s">
        <v>88</v>
      </c>
      <c r="S310">
        <v>141</v>
      </c>
    </row>
    <row r="311" spans="10:19">
      <c r="J311" t="str">
        <v>20164U</v>
      </c>
      <c r="K311">
        <v>141</v>
      </c>
      <c r="R311" t="s">
        <v>49</v>
      </c>
      <c r="S311">
        <v>141</v>
      </c>
    </row>
    <row r="312" spans="10:19">
      <c r="J312" t="str">
        <v>154A</v>
      </c>
      <c r="K312">
        <v>41</v>
      </c>
      <c r="R312" t="s">
        <v>12</v>
      </c>
      <c r="S312">
        <v>41</v>
      </c>
    </row>
    <row r="313" spans="10:19">
      <c r="J313" t="str">
        <v>13150A</v>
      </c>
      <c r="K313">
        <v>41</v>
      </c>
      <c r="R313" t="s">
        <v>55</v>
      </c>
      <c r="S31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"/>
  <sheetViews>
    <sheetView topLeftCell="B2" workbookViewId="0">
      <selection activeCell="B2" sqref="B2"/>
    </sheetView>
  </sheetViews>
  <sheetFormatPr defaultRowHeight="15"/>
  <cols>
    <col min="5" max="5" width="14" customWidth="1"/>
    <col min="6" max="6" width="15.7109375" customWidth="1"/>
    <col min="7" max="7" width="15.5703125" customWidth="1"/>
  </cols>
  <sheetData>
    <row r="1" spans="1:14">
      <c r="A1" t="s">
        <v>1</v>
      </c>
      <c r="B1" t="s">
        <v>6</v>
      </c>
      <c r="C1" t="s">
        <v>7</v>
      </c>
      <c r="D1" s="21" t="s">
        <v>261</v>
      </c>
      <c r="E1" s="21" t="s">
        <v>262</v>
      </c>
      <c r="F1" s="21" t="s">
        <v>263</v>
      </c>
      <c r="G1" s="21" t="s">
        <v>264</v>
      </c>
      <c r="J1" s="21"/>
      <c r="K1" s="21" t="s">
        <v>265</v>
      </c>
      <c r="L1" s="21" t="s">
        <v>266</v>
      </c>
      <c r="M1" s="21" t="s">
        <v>267</v>
      </c>
      <c r="N1" s="21" t="s">
        <v>268</v>
      </c>
    </row>
    <row r="2" spans="1:14">
      <c r="A2" t="s">
        <v>10</v>
      </c>
      <c r="B2">
        <v>14</v>
      </c>
      <c r="C2">
        <v>34</v>
      </c>
      <c r="D2" s="21">
        <f>B2+C2</f>
        <v>48</v>
      </c>
      <c r="E2" s="21">
        <f>IF(B2 &gt; C2, B2/C2, C2/B2)</f>
        <v>2.4285714285714284</v>
      </c>
      <c r="F2" s="21">
        <f>ROUND((B2/D2)*100,2)</f>
        <v>29.17</v>
      </c>
      <c r="G2" s="21">
        <f>ROUND((C2/D2)*100,2)</f>
        <v>70.83</v>
      </c>
      <c r="J2" s="21" t="s">
        <v>269</v>
      </c>
      <c r="K2" s="21">
        <f>AVERAGE(B2:B94)</f>
        <v>78.924731182795696</v>
      </c>
      <c r="L2" s="21">
        <f>AVERAGE(C2:C94)</f>
        <v>70.978494623655919</v>
      </c>
      <c r="M2" s="21">
        <f>AVERAGE(B2:C94)</f>
        <v>74.951612903225808</v>
      </c>
      <c r="N2" s="21">
        <f>AVERAGE(D2:D94)</f>
        <v>149.90322580645162</v>
      </c>
    </row>
    <row r="3" spans="1:14">
      <c r="A3" t="s">
        <v>17</v>
      </c>
      <c r="B3">
        <v>110</v>
      </c>
      <c r="C3">
        <v>111</v>
      </c>
      <c r="D3" s="21">
        <f t="shared" ref="D3:D66" si="0">B3+C3</f>
        <v>221</v>
      </c>
      <c r="E3" s="21">
        <f t="shared" ref="E3:E66" si="1">IF(B3 &gt; C3, B3/C3, C3/B3)</f>
        <v>1.009090909090909</v>
      </c>
      <c r="F3" s="21">
        <f t="shared" ref="F3:F66" si="2">ROUND((B3/D3)*100,2)</f>
        <v>49.77</v>
      </c>
      <c r="G3" s="21">
        <f t="shared" ref="G3:G66" si="3">ROUND((C3/D3)*100,2)</f>
        <v>50.23</v>
      </c>
      <c r="J3" s="21" t="s">
        <v>270</v>
      </c>
      <c r="K3" s="21">
        <f>STDEV(B2:B94)</f>
        <v>38.523915936879192</v>
      </c>
      <c r="L3" s="21">
        <f>STDEV(C2:C94)</f>
        <v>33.232376334527217</v>
      </c>
      <c r="M3" s="21">
        <f>STDEV(B2:C94)</f>
        <v>36.098705862565893</v>
      </c>
      <c r="N3" s="21">
        <f>STDEV(D2:D94)</f>
        <v>46.368342019690331</v>
      </c>
    </row>
    <row r="4" spans="1:14">
      <c r="A4" t="s">
        <v>23</v>
      </c>
      <c r="B4">
        <v>116</v>
      </c>
      <c r="C4">
        <v>39</v>
      </c>
      <c r="D4" s="21">
        <f t="shared" si="0"/>
        <v>155</v>
      </c>
      <c r="E4" s="21">
        <f t="shared" si="1"/>
        <v>2.9743589743589745</v>
      </c>
      <c r="F4" s="21">
        <f t="shared" si="2"/>
        <v>74.84</v>
      </c>
      <c r="G4" s="21">
        <f t="shared" si="3"/>
        <v>25.16</v>
      </c>
      <c r="J4" s="21" t="s">
        <v>271</v>
      </c>
      <c r="K4" s="21">
        <f>QUARTILE(B2:B94, 0)</f>
        <v>9</v>
      </c>
      <c r="L4" s="21">
        <f>QUARTILE(C2:C94, 0)</f>
        <v>10</v>
      </c>
      <c r="M4" s="21">
        <f>QUARTILE(B2:C94, 0)</f>
        <v>9</v>
      </c>
      <c r="N4" s="21">
        <f>QUARTILE(D2:D94, 0)</f>
        <v>47</v>
      </c>
    </row>
    <row r="5" spans="1:14">
      <c r="A5" t="s">
        <v>30</v>
      </c>
      <c r="B5">
        <v>47</v>
      </c>
      <c r="C5">
        <v>138</v>
      </c>
      <c r="D5" s="21">
        <f t="shared" si="0"/>
        <v>185</v>
      </c>
      <c r="E5" s="21">
        <f t="shared" si="1"/>
        <v>2.9361702127659575</v>
      </c>
      <c r="F5" s="21">
        <f t="shared" si="2"/>
        <v>25.41</v>
      </c>
      <c r="G5" s="21">
        <f t="shared" si="3"/>
        <v>74.59</v>
      </c>
      <c r="J5" s="21" t="s">
        <v>272</v>
      </c>
      <c r="K5" s="21">
        <f>QUARTILE(B2:B94, 1)</f>
        <v>50</v>
      </c>
      <c r="L5" s="21">
        <f>QUARTILE(C2:C94, 1)</f>
        <v>43</v>
      </c>
      <c r="M5" s="21">
        <f>QUARTILE(B2:C94, 1)</f>
        <v>47</v>
      </c>
      <c r="N5" s="21">
        <f>QUARTILE(D2:D94, 1)</f>
        <v>117</v>
      </c>
    </row>
    <row r="6" spans="1:14">
      <c r="A6" t="s">
        <v>36</v>
      </c>
      <c r="B6">
        <v>80</v>
      </c>
      <c r="C6">
        <v>14</v>
      </c>
      <c r="D6" s="21">
        <f t="shared" si="0"/>
        <v>94</v>
      </c>
      <c r="E6" s="21">
        <f t="shared" si="1"/>
        <v>5.7142857142857144</v>
      </c>
      <c r="F6" s="21">
        <f t="shared" si="2"/>
        <v>85.11</v>
      </c>
      <c r="G6" s="21">
        <f t="shared" si="3"/>
        <v>14.89</v>
      </c>
      <c r="J6" s="21" t="s">
        <v>273</v>
      </c>
      <c r="K6" s="21">
        <f>QUARTILE(B2:B94, 2)</f>
        <v>77</v>
      </c>
      <c r="L6" s="21">
        <f>QUARTILE(C2:C94, 2)</f>
        <v>69</v>
      </c>
      <c r="M6" s="21">
        <f>QUARTILE(B2:C94, 2)</f>
        <v>73.5</v>
      </c>
      <c r="N6" s="21">
        <f>QUARTILE(D2:D94, 2)</f>
        <v>152</v>
      </c>
    </row>
    <row r="7" spans="1:14">
      <c r="A7" t="s">
        <v>42</v>
      </c>
      <c r="B7">
        <v>89</v>
      </c>
      <c r="C7">
        <v>17</v>
      </c>
      <c r="D7" s="21">
        <f t="shared" si="0"/>
        <v>106</v>
      </c>
      <c r="E7" s="21">
        <f t="shared" si="1"/>
        <v>5.2352941176470589</v>
      </c>
      <c r="F7" s="21">
        <f t="shared" si="2"/>
        <v>83.96</v>
      </c>
      <c r="G7" s="21">
        <f t="shared" si="3"/>
        <v>16.04</v>
      </c>
      <c r="J7" s="21" t="s">
        <v>274</v>
      </c>
      <c r="K7" s="21">
        <f>QUARTILE(B2:B94, 3)</f>
        <v>104</v>
      </c>
      <c r="L7" s="21">
        <f>QUARTILE(C2:C94, 3)</f>
        <v>96</v>
      </c>
      <c r="M7" s="21">
        <f>QUARTILE(B2:C94, 3)</f>
        <v>100.5</v>
      </c>
      <c r="N7" s="21">
        <f>QUARTILE(D2:D94, 3)</f>
        <v>185</v>
      </c>
    </row>
    <row r="8" spans="1:14">
      <c r="A8" t="s">
        <v>48</v>
      </c>
      <c r="B8">
        <v>25</v>
      </c>
      <c r="C8">
        <v>23</v>
      </c>
      <c r="D8" s="21">
        <f t="shared" si="0"/>
        <v>48</v>
      </c>
      <c r="E8" s="21">
        <f t="shared" si="1"/>
        <v>1.0869565217391304</v>
      </c>
      <c r="F8" s="21">
        <f t="shared" si="2"/>
        <v>52.08</v>
      </c>
      <c r="G8" s="21">
        <f t="shared" si="3"/>
        <v>47.92</v>
      </c>
      <c r="J8" s="21" t="s">
        <v>275</v>
      </c>
      <c r="K8" s="21">
        <f>QUARTILE(B2:B94, 4)</f>
        <v>207</v>
      </c>
      <c r="L8" s="21">
        <f>QUARTILE(C2:C94, 4)</f>
        <v>138</v>
      </c>
      <c r="M8" s="21">
        <f>QUARTILE(B2:C94, 4)</f>
        <v>207</v>
      </c>
      <c r="N8" s="21">
        <f>QUARTILE(D2:D94, 4)</f>
        <v>245</v>
      </c>
    </row>
    <row r="9" spans="1:14">
      <c r="A9" t="s">
        <v>54</v>
      </c>
      <c r="B9">
        <v>52</v>
      </c>
      <c r="C9">
        <v>50</v>
      </c>
      <c r="D9" s="21">
        <f t="shared" si="0"/>
        <v>102</v>
      </c>
      <c r="E9" s="21">
        <f t="shared" si="1"/>
        <v>1.04</v>
      </c>
      <c r="F9" s="21">
        <f t="shared" si="2"/>
        <v>50.98</v>
      </c>
      <c r="G9" s="21">
        <f t="shared" si="3"/>
        <v>49.02</v>
      </c>
      <c r="J9" s="21"/>
      <c r="K9" s="21"/>
      <c r="L9" s="21"/>
      <c r="M9" s="21"/>
      <c r="N9" s="21"/>
    </row>
    <row r="10" spans="1:14">
      <c r="A10" t="s">
        <v>60</v>
      </c>
      <c r="B10">
        <v>110</v>
      </c>
      <c r="C10">
        <v>48</v>
      </c>
      <c r="D10" s="21">
        <f t="shared" si="0"/>
        <v>158</v>
      </c>
      <c r="E10" s="21">
        <f t="shared" si="1"/>
        <v>2.2916666666666665</v>
      </c>
      <c r="F10" s="21">
        <f t="shared" si="2"/>
        <v>69.62</v>
      </c>
      <c r="G10" s="21">
        <f t="shared" si="3"/>
        <v>30.38</v>
      </c>
      <c r="J10" s="21" t="s">
        <v>276</v>
      </c>
      <c r="K10" s="21"/>
      <c r="L10" s="21"/>
      <c r="M10" s="21"/>
      <c r="N10" s="21"/>
    </row>
    <row r="11" spans="1:14">
      <c r="A11" t="s">
        <v>66</v>
      </c>
      <c r="B11">
        <v>77</v>
      </c>
      <c r="C11">
        <v>81</v>
      </c>
      <c r="D11" s="21">
        <f t="shared" si="0"/>
        <v>158</v>
      </c>
      <c r="E11" s="21">
        <f t="shared" si="1"/>
        <v>1.051948051948052</v>
      </c>
      <c r="F11" s="21">
        <f t="shared" si="2"/>
        <v>48.73</v>
      </c>
      <c r="G11" s="21">
        <f t="shared" si="3"/>
        <v>51.27</v>
      </c>
      <c r="J11" s="21"/>
      <c r="K11" s="21"/>
      <c r="L11" s="21"/>
      <c r="M11" s="21"/>
      <c r="N11" s="21"/>
    </row>
    <row r="12" spans="1:14">
      <c r="A12" t="s">
        <v>72</v>
      </c>
      <c r="B12">
        <v>62</v>
      </c>
      <c r="C12">
        <v>48</v>
      </c>
      <c r="D12" s="21">
        <f t="shared" si="0"/>
        <v>110</v>
      </c>
      <c r="E12" s="21">
        <f t="shared" si="1"/>
        <v>1.2916666666666667</v>
      </c>
      <c r="F12" s="21">
        <f t="shared" si="2"/>
        <v>56.36</v>
      </c>
      <c r="G12" s="21">
        <f t="shared" si="3"/>
        <v>43.64</v>
      </c>
      <c r="J12" s="21"/>
      <c r="K12" s="21" t="s">
        <v>265</v>
      </c>
      <c r="L12" s="21" t="s">
        <v>266</v>
      </c>
      <c r="M12" s="21" t="s">
        <v>267</v>
      </c>
      <c r="N12" s="21" t="s">
        <v>268</v>
      </c>
    </row>
    <row r="13" spans="1:14">
      <c r="A13" t="s">
        <v>78</v>
      </c>
      <c r="B13">
        <v>72</v>
      </c>
      <c r="C13">
        <v>114</v>
      </c>
      <c r="D13" s="21">
        <f t="shared" si="0"/>
        <v>186</v>
      </c>
      <c r="E13" s="21">
        <f t="shared" si="1"/>
        <v>1.5833333333333333</v>
      </c>
      <c r="F13" s="21">
        <f t="shared" si="2"/>
        <v>38.71</v>
      </c>
      <c r="G13" s="21">
        <f t="shared" si="3"/>
        <v>61.29</v>
      </c>
      <c r="J13" s="21" t="s">
        <v>269</v>
      </c>
      <c r="K13" s="21">
        <f>AVERAGE(B2:B79)</f>
        <v>74.641025641025635</v>
      </c>
      <c r="L13" s="21">
        <f>AVERAGE(C2:C79)</f>
        <v>69.512820512820511</v>
      </c>
      <c r="M13" s="21">
        <f>AVERAGE(B2:C79)</f>
        <v>72.07692307692308</v>
      </c>
      <c r="N13" s="21">
        <f>AVERAGE(D2:D79)</f>
        <v>144.15384615384616</v>
      </c>
    </row>
    <row r="14" spans="1:14">
      <c r="A14" t="s">
        <v>84</v>
      </c>
      <c r="B14">
        <v>102</v>
      </c>
      <c r="C14">
        <v>93</v>
      </c>
      <c r="D14" s="21">
        <f t="shared" si="0"/>
        <v>195</v>
      </c>
      <c r="E14" s="21">
        <f t="shared" si="1"/>
        <v>1.096774193548387</v>
      </c>
      <c r="F14" s="21">
        <f t="shared" si="2"/>
        <v>52.31</v>
      </c>
      <c r="G14" s="21">
        <f t="shared" si="3"/>
        <v>47.69</v>
      </c>
      <c r="J14" s="21" t="s">
        <v>270</v>
      </c>
      <c r="K14" s="21">
        <f>STDEV(B2:B79)</f>
        <v>36.645006165321853</v>
      </c>
      <c r="L14" s="21">
        <f>STDEV(C2:C79)</f>
        <v>34.165655873874883</v>
      </c>
      <c r="M14" s="21">
        <f>STDEV(B2:C79)</f>
        <v>35.406130043609849</v>
      </c>
      <c r="N14" s="21">
        <f>STDEV(D2:D79)</f>
        <v>45.403551815717201</v>
      </c>
    </row>
    <row r="15" spans="1:14">
      <c r="A15" t="s">
        <v>90</v>
      </c>
      <c r="B15">
        <v>139</v>
      </c>
      <c r="C15">
        <v>15</v>
      </c>
      <c r="D15" s="21">
        <f t="shared" si="0"/>
        <v>154</v>
      </c>
      <c r="E15" s="21">
        <f t="shared" si="1"/>
        <v>9.2666666666666675</v>
      </c>
      <c r="F15" s="21">
        <f t="shared" si="2"/>
        <v>90.26</v>
      </c>
      <c r="G15" s="21">
        <f t="shared" si="3"/>
        <v>9.74</v>
      </c>
      <c r="J15" s="21" t="s">
        <v>271</v>
      </c>
      <c r="K15" s="21">
        <f>QUARTILE(B2:B79, 0)</f>
        <v>9</v>
      </c>
      <c r="L15" s="21">
        <f>QUARTILE(C2:C79, 0)</f>
        <v>10</v>
      </c>
      <c r="M15" s="21">
        <f>QUARTILE(B2:C79, 0)</f>
        <v>9</v>
      </c>
      <c r="N15" s="21">
        <f>QUARTILE(D2:D79, 0)</f>
        <v>47</v>
      </c>
    </row>
    <row r="16" spans="1:14">
      <c r="A16" t="s">
        <v>92</v>
      </c>
      <c r="B16">
        <v>15</v>
      </c>
      <c r="C16">
        <v>102</v>
      </c>
      <c r="D16" s="21">
        <f t="shared" si="0"/>
        <v>117</v>
      </c>
      <c r="E16" s="21">
        <f t="shared" si="1"/>
        <v>6.8</v>
      </c>
      <c r="F16" s="21">
        <f t="shared" si="2"/>
        <v>12.82</v>
      </c>
      <c r="G16" s="21">
        <f t="shared" si="3"/>
        <v>87.18</v>
      </c>
      <c r="J16" s="21" t="s">
        <v>272</v>
      </c>
      <c r="K16" s="21">
        <f>QUARTILE(B2:B79, 1)</f>
        <v>47.25</v>
      </c>
      <c r="L16" s="21">
        <f>QUARTILE(C2:C79, 1)</f>
        <v>41.5</v>
      </c>
      <c r="M16" s="21">
        <f>QUARTILE(B2:C79, 1)</f>
        <v>44.75</v>
      </c>
      <c r="N16" s="21">
        <f>QUARTILE(D2:D79, 1)</f>
        <v>111</v>
      </c>
    </row>
    <row r="17" spans="1:14">
      <c r="A17" t="s">
        <v>94</v>
      </c>
      <c r="B17">
        <v>77</v>
      </c>
      <c r="C17">
        <v>65</v>
      </c>
      <c r="D17" s="21">
        <f t="shared" si="0"/>
        <v>142</v>
      </c>
      <c r="E17" s="21">
        <f t="shared" si="1"/>
        <v>1.1846153846153846</v>
      </c>
      <c r="F17" s="21">
        <f t="shared" si="2"/>
        <v>54.23</v>
      </c>
      <c r="G17" s="21">
        <f t="shared" si="3"/>
        <v>45.77</v>
      </c>
      <c r="J17" s="21" t="s">
        <v>273</v>
      </c>
      <c r="K17" s="21">
        <f>QUARTILE(B2:B79, 2)</f>
        <v>71.5</v>
      </c>
      <c r="L17" s="21">
        <f>QUARTILE(C2:C79, 2)</f>
        <v>66</v>
      </c>
      <c r="M17" s="21">
        <f>QUARTILE(B2:C79, 2)</f>
        <v>69.5</v>
      </c>
      <c r="N17" s="21">
        <f>QUARTILE(D2:D79, 2)</f>
        <v>144</v>
      </c>
    </row>
    <row r="18" spans="1:14">
      <c r="A18" t="s">
        <v>96</v>
      </c>
      <c r="B18">
        <v>26</v>
      </c>
      <c r="C18">
        <v>21</v>
      </c>
      <c r="D18" s="21">
        <f t="shared" si="0"/>
        <v>47</v>
      </c>
      <c r="E18" s="21">
        <f t="shared" si="1"/>
        <v>1.2380952380952381</v>
      </c>
      <c r="F18" s="21">
        <f t="shared" si="2"/>
        <v>55.32</v>
      </c>
      <c r="G18" s="21">
        <f t="shared" si="3"/>
        <v>44.68</v>
      </c>
      <c r="J18" s="21" t="s">
        <v>274</v>
      </c>
      <c r="K18" s="21">
        <f>QUARTILE(B2:B79, 3)</f>
        <v>95</v>
      </c>
      <c r="L18" s="21">
        <f>QUARTILE(C2:C79, 3)</f>
        <v>94</v>
      </c>
      <c r="M18" s="21">
        <f>QUARTILE(B2:C79, 3)</f>
        <v>94.5</v>
      </c>
      <c r="N18" s="21">
        <f>QUARTILE(D2:D79, 3)</f>
        <v>176</v>
      </c>
    </row>
    <row r="19" spans="1:14">
      <c r="A19" t="s">
        <v>98</v>
      </c>
      <c r="B19">
        <v>78</v>
      </c>
      <c r="C19">
        <v>47</v>
      </c>
      <c r="D19" s="21">
        <f t="shared" si="0"/>
        <v>125</v>
      </c>
      <c r="E19" s="21">
        <f t="shared" si="1"/>
        <v>1.6595744680851063</v>
      </c>
      <c r="F19" s="21">
        <f t="shared" si="2"/>
        <v>62.4</v>
      </c>
      <c r="G19" s="21">
        <f t="shared" si="3"/>
        <v>37.6</v>
      </c>
      <c r="J19" s="21" t="s">
        <v>275</v>
      </c>
      <c r="K19" s="21">
        <f>QUARTILE(B2:B79, 4)</f>
        <v>178</v>
      </c>
      <c r="L19" s="21">
        <f>QUARTILE(C2:C79, 4)</f>
        <v>138</v>
      </c>
      <c r="M19" s="21">
        <f>QUARTILE(B2:C79, 4)</f>
        <v>178</v>
      </c>
      <c r="N19" s="21">
        <f>QUARTILE(D2:D79, 4)</f>
        <v>242</v>
      </c>
    </row>
    <row r="20" spans="1:14">
      <c r="A20" t="s">
        <v>100</v>
      </c>
      <c r="B20">
        <v>66</v>
      </c>
      <c r="C20">
        <v>96</v>
      </c>
      <c r="D20" s="21">
        <f t="shared" si="0"/>
        <v>162</v>
      </c>
      <c r="E20" s="21">
        <f t="shared" si="1"/>
        <v>1.4545454545454546</v>
      </c>
      <c r="F20" s="21">
        <f t="shared" si="2"/>
        <v>40.74</v>
      </c>
      <c r="G20" s="21">
        <f t="shared" si="3"/>
        <v>59.26</v>
      </c>
    </row>
    <row r="21" spans="1:14">
      <c r="A21" t="s">
        <v>102</v>
      </c>
      <c r="B21">
        <v>37</v>
      </c>
      <c r="C21">
        <v>81</v>
      </c>
      <c r="D21" s="21">
        <f t="shared" si="0"/>
        <v>118</v>
      </c>
      <c r="E21" s="21">
        <f t="shared" si="1"/>
        <v>2.189189189189189</v>
      </c>
      <c r="F21" s="21">
        <f t="shared" si="2"/>
        <v>31.36</v>
      </c>
      <c r="G21" s="21">
        <f t="shared" si="3"/>
        <v>68.64</v>
      </c>
    </row>
    <row r="22" spans="1:14">
      <c r="A22" t="s">
        <v>104</v>
      </c>
      <c r="B22">
        <v>80</v>
      </c>
      <c r="C22">
        <v>116</v>
      </c>
      <c r="D22" s="21">
        <f t="shared" si="0"/>
        <v>196</v>
      </c>
      <c r="E22" s="21">
        <f t="shared" si="1"/>
        <v>1.45</v>
      </c>
      <c r="F22" s="21">
        <f t="shared" si="2"/>
        <v>40.82</v>
      </c>
      <c r="G22" s="21">
        <f t="shared" si="3"/>
        <v>59.18</v>
      </c>
    </row>
    <row r="23" spans="1:14">
      <c r="A23" t="s">
        <v>106</v>
      </c>
      <c r="B23">
        <v>70</v>
      </c>
      <c r="C23">
        <v>44</v>
      </c>
      <c r="D23" s="21">
        <f t="shared" si="0"/>
        <v>114</v>
      </c>
      <c r="E23" s="21">
        <f t="shared" si="1"/>
        <v>1.5909090909090908</v>
      </c>
      <c r="F23" s="21">
        <f t="shared" si="2"/>
        <v>61.4</v>
      </c>
      <c r="G23" s="21">
        <f t="shared" si="3"/>
        <v>38.6</v>
      </c>
      <c r="J23" s="22"/>
      <c r="K23" s="22"/>
    </row>
    <row r="24" spans="1:14">
      <c r="A24" t="s">
        <v>108</v>
      </c>
      <c r="B24">
        <v>63</v>
      </c>
      <c r="C24">
        <v>93</v>
      </c>
      <c r="D24" s="21">
        <f t="shared" si="0"/>
        <v>156</v>
      </c>
      <c r="E24" s="21">
        <f t="shared" si="1"/>
        <v>1.4761904761904763</v>
      </c>
      <c r="F24" s="21">
        <f t="shared" si="2"/>
        <v>40.380000000000003</v>
      </c>
      <c r="G24" s="21">
        <f t="shared" si="3"/>
        <v>59.62</v>
      </c>
    </row>
    <row r="25" spans="1:14">
      <c r="A25" t="s">
        <v>110</v>
      </c>
      <c r="B25">
        <v>77</v>
      </c>
      <c r="C25">
        <v>67</v>
      </c>
      <c r="D25" s="21">
        <f t="shared" si="0"/>
        <v>144</v>
      </c>
      <c r="E25" s="21">
        <f t="shared" si="1"/>
        <v>1.1492537313432836</v>
      </c>
      <c r="F25" s="21">
        <f t="shared" si="2"/>
        <v>53.47</v>
      </c>
      <c r="G25" s="21">
        <f t="shared" si="3"/>
        <v>46.53</v>
      </c>
    </row>
    <row r="26" spans="1:14">
      <c r="A26" t="s">
        <v>112</v>
      </c>
      <c r="B26">
        <v>39</v>
      </c>
      <c r="C26">
        <v>130</v>
      </c>
      <c r="D26" s="21">
        <f t="shared" si="0"/>
        <v>169</v>
      </c>
      <c r="E26" s="21">
        <f t="shared" si="1"/>
        <v>3.3333333333333335</v>
      </c>
      <c r="F26" s="21">
        <f t="shared" si="2"/>
        <v>23.08</v>
      </c>
      <c r="G26" s="21">
        <f t="shared" si="3"/>
        <v>76.92</v>
      </c>
    </row>
    <row r="27" spans="1:14">
      <c r="A27" t="s">
        <v>114</v>
      </c>
      <c r="B27">
        <v>42</v>
      </c>
      <c r="C27">
        <v>82</v>
      </c>
      <c r="D27" s="21">
        <f t="shared" si="0"/>
        <v>124</v>
      </c>
      <c r="E27" s="21">
        <f t="shared" si="1"/>
        <v>1.9523809523809523</v>
      </c>
      <c r="F27" s="21">
        <f t="shared" si="2"/>
        <v>33.869999999999997</v>
      </c>
      <c r="G27" s="21">
        <f t="shared" si="3"/>
        <v>66.13</v>
      </c>
    </row>
    <row r="28" spans="1:14">
      <c r="A28" t="s">
        <v>116</v>
      </c>
      <c r="B28">
        <v>9</v>
      </c>
      <c r="C28">
        <v>122</v>
      </c>
      <c r="D28" s="21">
        <f t="shared" si="0"/>
        <v>131</v>
      </c>
      <c r="E28" s="21">
        <f t="shared" si="1"/>
        <v>13.555555555555555</v>
      </c>
      <c r="F28" s="21">
        <f t="shared" si="2"/>
        <v>6.87</v>
      </c>
      <c r="G28" s="21">
        <f t="shared" si="3"/>
        <v>93.13</v>
      </c>
    </row>
    <row r="29" spans="1:14">
      <c r="A29" t="s">
        <v>118</v>
      </c>
      <c r="B29">
        <v>72</v>
      </c>
      <c r="C29">
        <v>129</v>
      </c>
      <c r="D29" s="21">
        <f t="shared" si="0"/>
        <v>201</v>
      </c>
      <c r="E29" s="21">
        <f t="shared" si="1"/>
        <v>1.7916666666666667</v>
      </c>
      <c r="F29" s="21">
        <f t="shared" si="2"/>
        <v>35.82</v>
      </c>
      <c r="G29" s="21">
        <f t="shared" si="3"/>
        <v>64.180000000000007</v>
      </c>
    </row>
    <row r="30" spans="1:14">
      <c r="A30" t="s">
        <v>120</v>
      </c>
      <c r="B30">
        <v>82</v>
      </c>
      <c r="C30">
        <v>124</v>
      </c>
      <c r="D30" s="21">
        <f t="shared" si="0"/>
        <v>206</v>
      </c>
      <c r="E30" s="21">
        <f t="shared" si="1"/>
        <v>1.5121951219512195</v>
      </c>
      <c r="F30" s="21">
        <f t="shared" si="2"/>
        <v>39.81</v>
      </c>
      <c r="G30" s="21">
        <f t="shared" si="3"/>
        <v>60.19</v>
      </c>
    </row>
    <row r="31" spans="1:14">
      <c r="A31" t="s">
        <v>122</v>
      </c>
      <c r="B31">
        <v>46</v>
      </c>
      <c r="C31">
        <v>82</v>
      </c>
      <c r="D31" s="21">
        <f t="shared" si="0"/>
        <v>128</v>
      </c>
      <c r="E31" s="21">
        <f t="shared" si="1"/>
        <v>1.7826086956521738</v>
      </c>
      <c r="F31" s="21">
        <f t="shared" si="2"/>
        <v>35.94</v>
      </c>
      <c r="G31" s="21">
        <f t="shared" si="3"/>
        <v>64.06</v>
      </c>
    </row>
    <row r="32" spans="1:14">
      <c r="A32" t="s">
        <v>124</v>
      </c>
      <c r="B32">
        <v>27</v>
      </c>
      <c r="C32">
        <v>94</v>
      </c>
      <c r="D32" s="21">
        <f t="shared" si="0"/>
        <v>121</v>
      </c>
      <c r="E32" s="21">
        <f t="shared" si="1"/>
        <v>3.4814814814814814</v>
      </c>
      <c r="F32" s="21">
        <f t="shared" si="2"/>
        <v>22.31</v>
      </c>
      <c r="G32" s="21">
        <f t="shared" si="3"/>
        <v>77.69</v>
      </c>
    </row>
    <row r="33" spans="1:11">
      <c r="A33" t="s">
        <v>126</v>
      </c>
      <c r="B33">
        <v>50</v>
      </c>
      <c r="C33">
        <v>110</v>
      </c>
      <c r="D33" s="21">
        <f t="shared" si="0"/>
        <v>160</v>
      </c>
      <c r="E33" s="21">
        <f t="shared" si="1"/>
        <v>2.2000000000000002</v>
      </c>
      <c r="F33" s="21">
        <f t="shared" si="2"/>
        <v>31.25</v>
      </c>
      <c r="G33" s="21">
        <f t="shared" si="3"/>
        <v>68.75</v>
      </c>
    </row>
    <row r="34" spans="1:11">
      <c r="A34" t="s">
        <v>128</v>
      </c>
      <c r="B34">
        <v>125</v>
      </c>
      <c r="C34">
        <v>17</v>
      </c>
      <c r="D34" s="21">
        <f t="shared" si="0"/>
        <v>142</v>
      </c>
      <c r="E34" s="21">
        <f t="shared" si="1"/>
        <v>7.3529411764705879</v>
      </c>
      <c r="F34" s="21">
        <f t="shared" si="2"/>
        <v>88.03</v>
      </c>
      <c r="G34" s="21">
        <f t="shared" si="3"/>
        <v>11.97</v>
      </c>
    </row>
    <row r="35" spans="1:11">
      <c r="A35" t="s">
        <v>130</v>
      </c>
      <c r="B35">
        <v>25</v>
      </c>
      <c r="C35">
        <v>43</v>
      </c>
      <c r="D35" s="21">
        <f t="shared" si="0"/>
        <v>68</v>
      </c>
      <c r="E35" s="21">
        <f t="shared" si="1"/>
        <v>1.72</v>
      </c>
      <c r="F35" s="21">
        <f t="shared" si="2"/>
        <v>36.76</v>
      </c>
      <c r="G35" s="21">
        <f t="shared" si="3"/>
        <v>63.24</v>
      </c>
    </row>
    <row r="36" spans="1:11">
      <c r="A36" t="s">
        <v>132</v>
      </c>
      <c r="B36">
        <v>56</v>
      </c>
      <c r="C36">
        <v>120</v>
      </c>
      <c r="D36" s="21">
        <f t="shared" si="0"/>
        <v>176</v>
      </c>
      <c r="E36" s="21">
        <f t="shared" si="1"/>
        <v>2.1428571428571428</v>
      </c>
      <c r="F36" s="21">
        <f t="shared" si="2"/>
        <v>31.82</v>
      </c>
      <c r="G36" s="21">
        <f t="shared" si="3"/>
        <v>68.180000000000007</v>
      </c>
    </row>
    <row r="37" spans="1:11">
      <c r="A37" t="s">
        <v>134</v>
      </c>
      <c r="B37">
        <v>71</v>
      </c>
      <c r="C37">
        <v>30</v>
      </c>
      <c r="D37" s="21">
        <f t="shared" si="0"/>
        <v>101</v>
      </c>
      <c r="E37" s="21">
        <f t="shared" si="1"/>
        <v>2.3666666666666667</v>
      </c>
      <c r="F37" s="21">
        <f t="shared" si="2"/>
        <v>70.3</v>
      </c>
      <c r="G37" s="21">
        <f t="shared" si="3"/>
        <v>29.7</v>
      </c>
      <c r="J37" s="22"/>
      <c r="K37" s="22"/>
    </row>
    <row r="38" spans="1:11">
      <c r="A38" t="s">
        <v>136</v>
      </c>
      <c r="B38">
        <v>104</v>
      </c>
      <c r="C38">
        <v>119</v>
      </c>
      <c r="D38" s="21">
        <f t="shared" si="0"/>
        <v>223</v>
      </c>
      <c r="E38" s="21">
        <f t="shared" si="1"/>
        <v>1.1442307692307692</v>
      </c>
      <c r="F38" s="21">
        <f t="shared" si="2"/>
        <v>46.64</v>
      </c>
      <c r="G38" s="21">
        <f t="shared" si="3"/>
        <v>53.36</v>
      </c>
    </row>
    <row r="39" spans="1:11">
      <c r="A39" t="s">
        <v>138</v>
      </c>
      <c r="B39">
        <v>68</v>
      </c>
      <c r="C39">
        <v>74</v>
      </c>
      <c r="D39" s="21">
        <f t="shared" si="0"/>
        <v>142</v>
      </c>
      <c r="E39" s="21">
        <f t="shared" si="1"/>
        <v>1.088235294117647</v>
      </c>
      <c r="F39" s="21">
        <f t="shared" si="2"/>
        <v>47.89</v>
      </c>
      <c r="G39" s="21">
        <f t="shared" si="3"/>
        <v>52.11</v>
      </c>
    </row>
    <row r="40" spans="1:11">
      <c r="A40" t="s">
        <v>140</v>
      </c>
      <c r="B40">
        <v>85</v>
      </c>
      <c r="C40">
        <v>34</v>
      </c>
      <c r="D40" s="21">
        <f t="shared" si="0"/>
        <v>119</v>
      </c>
      <c r="E40" s="21">
        <f t="shared" si="1"/>
        <v>2.5</v>
      </c>
      <c r="F40" s="21">
        <f t="shared" si="2"/>
        <v>71.430000000000007</v>
      </c>
      <c r="G40" s="21">
        <f t="shared" si="3"/>
        <v>28.57</v>
      </c>
    </row>
    <row r="41" spans="1:11">
      <c r="A41" t="s">
        <v>142</v>
      </c>
      <c r="B41">
        <v>47</v>
      </c>
      <c r="C41">
        <v>47</v>
      </c>
      <c r="D41" s="21">
        <f t="shared" si="0"/>
        <v>94</v>
      </c>
      <c r="E41" s="21">
        <f t="shared" si="1"/>
        <v>1</v>
      </c>
      <c r="F41" s="21">
        <f t="shared" si="2"/>
        <v>50</v>
      </c>
      <c r="G41" s="21">
        <f t="shared" si="3"/>
        <v>50</v>
      </c>
    </row>
    <row r="42" spans="1:11">
      <c r="A42" t="s">
        <v>145</v>
      </c>
      <c r="B42">
        <v>150</v>
      </c>
      <c r="C42">
        <v>63</v>
      </c>
      <c r="D42" s="21">
        <f t="shared" si="0"/>
        <v>213</v>
      </c>
      <c r="E42" s="21">
        <f t="shared" si="1"/>
        <v>2.3809523809523809</v>
      </c>
      <c r="F42" s="21">
        <f t="shared" si="2"/>
        <v>70.42</v>
      </c>
      <c r="G42" s="21">
        <f t="shared" si="3"/>
        <v>29.58</v>
      </c>
    </row>
    <row r="43" spans="1:11">
      <c r="A43" t="s">
        <v>147</v>
      </c>
      <c r="B43">
        <v>42</v>
      </c>
      <c r="C43">
        <v>94</v>
      </c>
      <c r="D43" s="21">
        <f t="shared" si="0"/>
        <v>136</v>
      </c>
      <c r="E43" s="21">
        <f t="shared" si="1"/>
        <v>2.2380952380952381</v>
      </c>
      <c r="F43" s="21">
        <f t="shared" si="2"/>
        <v>30.88</v>
      </c>
      <c r="G43" s="21">
        <f t="shared" si="3"/>
        <v>69.12</v>
      </c>
    </row>
    <row r="44" spans="1:11">
      <c r="A44" t="s">
        <v>149</v>
      </c>
      <c r="B44">
        <v>51</v>
      </c>
      <c r="C44">
        <v>55</v>
      </c>
      <c r="D44" s="21">
        <f t="shared" si="0"/>
        <v>106</v>
      </c>
      <c r="E44" s="21">
        <f t="shared" si="1"/>
        <v>1.0784313725490196</v>
      </c>
      <c r="F44" s="21">
        <f t="shared" si="2"/>
        <v>48.11</v>
      </c>
      <c r="G44" s="21">
        <f t="shared" si="3"/>
        <v>51.89</v>
      </c>
    </row>
    <row r="45" spans="1:11">
      <c r="A45" t="s">
        <v>151</v>
      </c>
      <c r="B45">
        <v>116</v>
      </c>
      <c r="C45">
        <v>69</v>
      </c>
      <c r="D45" s="21">
        <f t="shared" si="0"/>
        <v>185</v>
      </c>
      <c r="E45" s="21">
        <f t="shared" si="1"/>
        <v>1.681159420289855</v>
      </c>
      <c r="F45" s="21">
        <f t="shared" si="2"/>
        <v>62.7</v>
      </c>
      <c r="G45" s="21">
        <f t="shared" si="3"/>
        <v>37.299999999999997</v>
      </c>
    </row>
    <row r="46" spans="1:11">
      <c r="A46" t="s">
        <v>153</v>
      </c>
      <c r="B46">
        <v>37</v>
      </c>
      <c r="C46">
        <v>35</v>
      </c>
      <c r="D46" s="21">
        <f t="shared" si="0"/>
        <v>72</v>
      </c>
      <c r="E46" s="21">
        <f t="shared" si="1"/>
        <v>1.0571428571428572</v>
      </c>
      <c r="F46" s="21">
        <f t="shared" si="2"/>
        <v>51.39</v>
      </c>
      <c r="G46" s="21">
        <f t="shared" si="3"/>
        <v>48.61</v>
      </c>
    </row>
    <row r="47" spans="1:11">
      <c r="A47" t="s">
        <v>155</v>
      </c>
      <c r="B47">
        <v>75</v>
      </c>
      <c r="C47">
        <v>43</v>
      </c>
      <c r="D47" s="21">
        <f t="shared" si="0"/>
        <v>118</v>
      </c>
      <c r="E47" s="21">
        <f t="shared" si="1"/>
        <v>1.7441860465116279</v>
      </c>
      <c r="F47" s="21">
        <f t="shared" si="2"/>
        <v>63.56</v>
      </c>
      <c r="G47" s="21">
        <f t="shared" si="3"/>
        <v>36.44</v>
      </c>
    </row>
    <row r="48" spans="1:11">
      <c r="A48" t="s">
        <v>157</v>
      </c>
      <c r="B48">
        <v>107</v>
      </c>
      <c r="C48">
        <v>40</v>
      </c>
      <c r="D48" s="21">
        <f t="shared" si="0"/>
        <v>147</v>
      </c>
      <c r="E48" s="21">
        <f t="shared" si="1"/>
        <v>2.6749999999999998</v>
      </c>
      <c r="F48" s="21">
        <f t="shared" si="2"/>
        <v>72.790000000000006</v>
      </c>
      <c r="G48" s="21">
        <f t="shared" si="3"/>
        <v>27.21</v>
      </c>
    </row>
    <row r="49" spans="1:7">
      <c r="A49" t="s">
        <v>159</v>
      </c>
      <c r="B49">
        <v>117</v>
      </c>
      <c r="C49">
        <v>113</v>
      </c>
      <c r="D49" s="21">
        <f t="shared" si="0"/>
        <v>230</v>
      </c>
      <c r="E49" s="21">
        <f t="shared" si="1"/>
        <v>1.0353982300884956</v>
      </c>
      <c r="F49" s="21">
        <f t="shared" si="2"/>
        <v>50.87</v>
      </c>
      <c r="G49" s="21">
        <f t="shared" si="3"/>
        <v>49.13</v>
      </c>
    </row>
    <row r="50" spans="1:7">
      <c r="A50" t="s">
        <v>161</v>
      </c>
      <c r="B50">
        <v>66</v>
      </c>
      <c r="C50">
        <v>33</v>
      </c>
      <c r="D50" s="21">
        <f t="shared" si="0"/>
        <v>99</v>
      </c>
      <c r="E50" s="21">
        <f t="shared" si="1"/>
        <v>2</v>
      </c>
      <c r="F50" s="21">
        <f t="shared" si="2"/>
        <v>66.67</v>
      </c>
      <c r="G50" s="21">
        <f t="shared" si="3"/>
        <v>33.33</v>
      </c>
    </row>
    <row r="51" spans="1:7">
      <c r="A51" t="s">
        <v>163</v>
      </c>
      <c r="B51">
        <v>48</v>
      </c>
      <c r="C51">
        <v>92</v>
      </c>
      <c r="D51" s="21">
        <f t="shared" si="0"/>
        <v>140</v>
      </c>
      <c r="E51" s="21">
        <f t="shared" si="1"/>
        <v>1.9166666666666667</v>
      </c>
      <c r="F51" s="21">
        <f t="shared" si="2"/>
        <v>34.29</v>
      </c>
      <c r="G51" s="21">
        <f t="shared" si="3"/>
        <v>65.709999999999994</v>
      </c>
    </row>
    <row r="52" spans="1:7">
      <c r="A52" t="s">
        <v>165</v>
      </c>
      <c r="B52">
        <v>178</v>
      </c>
      <c r="C52">
        <v>64</v>
      </c>
      <c r="D52" s="21">
        <f t="shared" si="0"/>
        <v>242</v>
      </c>
      <c r="E52" s="21">
        <f t="shared" si="1"/>
        <v>2.78125</v>
      </c>
      <c r="F52" s="21">
        <f t="shared" si="2"/>
        <v>73.55</v>
      </c>
      <c r="G52" s="21">
        <f t="shared" si="3"/>
        <v>26.45</v>
      </c>
    </row>
    <row r="53" spans="1:7">
      <c r="A53" t="s">
        <v>167</v>
      </c>
      <c r="B53">
        <v>83</v>
      </c>
      <c r="C53">
        <v>76</v>
      </c>
      <c r="D53" s="21">
        <f t="shared" si="0"/>
        <v>159</v>
      </c>
      <c r="E53" s="21">
        <f t="shared" si="1"/>
        <v>1.0921052631578947</v>
      </c>
      <c r="F53" s="21">
        <f t="shared" si="2"/>
        <v>52.2</v>
      </c>
      <c r="G53" s="21">
        <f t="shared" si="3"/>
        <v>47.8</v>
      </c>
    </row>
    <row r="54" spans="1:7">
      <c r="A54" t="s">
        <v>169</v>
      </c>
      <c r="B54">
        <v>59</v>
      </c>
      <c r="C54">
        <v>51</v>
      </c>
      <c r="D54" s="21">
        <f t="shared" si="0"/>
        <v>110</v>
      </c>
      <c r="E54" s="21">
        <f t="shared" si="1"/>
        <v>1.1568627450980393</v>
      </c>
      <c r="F54" s="21">
        <f t="shared" si="2"/>
        <v>53.64</v>
      </c>
      <c r="G54" s="21">
        <f t="shared" si="3"/>
        <v>46.36</v>
      </c>
    </row>
    <row r="55" spans="1:7">
      <c r="A55" t="s">
        <v>171</v>
      </c>
      <c r="B55">
        <v>68</v>
      </c>
      <c r="C55">
        <v>84</v>
      </c>
      <c r="D55" s="21">
        <f t="shared" si="0"/>
        <v>152</v>
      </c>
      <c r="E55" s="21">
        <f t="shared" si="1"/>
        <v>1.2352941176470589</v>
      </c>
      <c r="F55" s="21">
        <f t="shared" si="2"/>
        <v>44.74</v>
      </c>
      <c r="G55" s="21">
        <f t="shared" si="3"/>
        <v>55.26</v>
      </c>
    </row>
    <row r="56" spans="1:7">
      <c r="A56" t="s">
        <v>173</v>
      </c>
      <c r="B56">
        <v>27</v>
      </c>
      <c r="C56">
        <v>60</v>
      </c>
      <c r="D56" s="21">
        <f t="shared" si="0"/>
        <v>87</v>
      </c>
      <c r="E56" s="21">
        <f t="shared" si="1"/>
        <v>2.2222222222222223</v>
      </c>
      <c r="F56" s="21">
        <f t="shared" si="2"/>
        <v>31.03</v>
      </c>
      <c r="G56" s="21">
        <f t="shared" si="3"/>
        <v>68.97</v>
      </c>
    </row>
    <row r="57" spans="1:7">
      <c r="A57" t="s">
        <v>175</v>
      </c>
      <c r="B57">
        <v>115</v>
      </c>
      <c r="C57">
        <v>94</v>
      </c>
      <c r="D57" s="21">
        <f t="shared" si="0"/>
        <v>209</v>
      </c>
      <c r="E57" s="21">
        <f t="shared" si="1"/>
        <v>1.2234042553191489</v>
      </c>
      <c r="F57" s="21">
        <f t="shared" si="2"/>
        <v>55.02</v>
      </c>
      <c r="G57" s="21">
        <f t="shared" si="3"/>
        <v>44.98</v>
      </c>
    </row>
    <row r="58" spans="1:7">
      <c r="A58" t="s">
        <v>177</v>
      </c>
      <c r="B58">
        <v>77</v>
      </c>
      <c r="C58">
        <v>37</v>
      </c>
      <c r="D58" s="21">
        <f t="shared" si="0"/>
        <v>114</v>
      </c>
      <c r="E58" s="21">
        <f t="shared" si="1"/>
        <v>2.0810810810810811</v>
      </c>
      <c r="F58" s="21">
        <f t="shared" si="2"/>
        <v>67.540000000000006</v>
      </c>
      <c r="G58" s="21">
        <f t="shared" si="3"/>
        <v>32.46</v>
      </c>
    </row>
    <row r="59" spans="1:7">
      <c r="A59" t="s">
        <v>179</v>
      </c>
      <c r="B59">
        <v>158</v>
      </c>
      <c r="C59">
        <v>10</v>
      </c>
      <c r="D59" s="21">
        <f t="shared" si="0"/>
        <v>168</v>
      </c>
      <c r="E59" s="21">
        <f t="shared" si="1"/>
        <v>15.8</v>
      </c>
      <c r="F59" s="21">
        <f t="shared" si="2"/>
        <v>94.05</v>
      </c>
      <c r="G59" s="21">
        <f t="shared" si="3"/>
        <v>5.95</v>
      </c>
    </row>
    <row r="60" spans="1:7">
      <c r="A60" t="s">
        <v>181</v>
      </c>
      <c r="B60">
        <v>82</v>
      </c>
      <c r="C60">
        <v>68</v>
      </c>
      <c r="D60" s="21">
        <f t="shared" si="0"/>
        <v>150</v>
      </c>
      <c r="E60" s="21">
        <f t="shared" si="1"/>
        <v>1.2058823529411764</v>
      </c>
      <c r="F60" s="21">
        <f t="shared" si="2"/>
        <v>54.67</v>
      </c>
      <c r="G60" s="21">
        <f t="shared" si="3"/>
        <v>45.33</v>
      </c>
    </row>
    <row r="61" spans="1:7">
      <c r="A61" t="s">
        <v>183</v>
      </c>
      <c r="B61">
        <v>61</v>
      </c>
      <c r="C61">
        <v>48</v>
      </c>
      <c r="D61" s="21">
        <f t="shared" si="0"/>
        <v>109</v>
      </c>
      <c r="E61" s="21">
        <f t="shared" si="1"/>
        <v>1.2708333333333333</v>
      </c>
      <c r="F61" s="21">
        <f t="shared" si="2"/>
        <v>55.96</v>
      </c>
      <c r="G61" s="21">
        <f t="shared" si="3"/>
        <v>44.04</v>
      </c>
    </row>
    <row r="62" spans="1:7">
      <c r="A62" t="s">
        <v>185</v>
      </c>
      <c r="B62">
        <v>70</v>
      </c>
      <c r="C62">
        <v>97</v>
      </c>
      <c r="D62" s="21">
        <f t="shared" si="0"/>
        <v>167</v>
      </c>
      <c r="E62" s="21">
        <f t="shared" si="1"/>
        <v>1.3857142857142857</v>
      </c>
      <c r="F62" s="21">
        <f t="shared" si="2"/>
        <v>41.92</v>
      </c>
      <c r="G62" s="21">
        <f t="shared" si="3"/>
        <v>58.08</v>
      </c>
    </row>
    <row r="63" spans="1:7">
      <c r="A63" t="s">
        <v>187</v>
      </c>
      <c r="B63">
        <v>99</v>
      </c>
      <c r="C63">
        <v>77</v>
      </c>
      <c r="D63" s="21">
        <f t="shared" si="0"/>
        <v>176</v>
      </c>
      <c r="E63" s="21">
        <f t="shared" si="1"/>
        <v>1.2857142857142858</v>
      </c>
      <c r="F63" s="21">
        <f t="shared" si="2"/>
        <v>56.25</v>
      </c>
      <c r="G63" s="21">
        <f t="shared" si="3"/>
        <v>43.75</v>
      </c>
    </row>
    <row r="64" spans="1:7">
      <c r="A64" t="s">
        <v>189</v>
      </c>
      <c r="B64">
        <v>52</v>
      </c>
      <c r="C64">
        <v>92</v>
      </c>
      <c r="D64" s="21">
        <f t="shared" si="0"/>
        <v>144</v>
      </c>
      <c r="E64" s="21">
        <f t="shared" si="1"/>
        <v>1.7692307692307692</v>
      </c>
      <c r="F64" s="21">
        <f t="shared" si="2"/>
        <v>36.11</v>
      </c>
      <c r="G64" s="21">
        <f t="shared" si="3"/>
        <v>63.89</v>
      </c>
    </row>
    <row r="65" spans="1:7">
      <c r="A65" t="s">
        <v>191</v>
      </c>
      <c r="B65">
        <v>57</v>
      </c>
      <c r="C65">
        <v>87</v>
      </c>
      <c r="D65" s="21">
        <f t="shared" si="0"/>
        <v>144</v>
      </c>
      <c r="E65" s="21">
        <f t="shared" si="1"/>
        <v>1.5263157894736843</v>
      </c>
      <c r="F65" s="21">
        <f t="shared" si="2"/>
        <v>39.58</v>
      </c>
      <c r="G65" s="21">
        <f t="shared" si="3"/>
        <v>60.42</v>
      </c>
    </row>
    <row r="66" spans="1:7">
      <c r="A66" t="s">
        <v>193</v>
      </c>
      <c r="B66">
        <v>45</v>
      </c>
      <c r="C66">
        <v>57</v>
      </c>
      <c r="D66" s="21">
        <f t="shared" si="0"/>
        <v>102</v>
      </c>
      <c r="E66" s="21">
        <f t="shared" si="1"/>
        <v>1.2666666666666666</v>
      </c>
      <c r="F66" s="21">
        <f t="shared" si="2"/>
        <v>44.12</v>
      </c>
      <c r="G66" s="21">
        <f t="shared" si="3"/>
        <v>55.88</v>
      </c>
    </row>
    <row r="67" spans="1:7">
      <c r="A67" t="s">
        <v>195</v>
      </c>
      <c r="B67">
        <v>75</v>
      </c>
      <c r="C67">
        <v>125</v>
      </c>
      <c r="D67" s="21">
        <f t="shared" ref="D67:D94" si="4">B67+C67</f>
        <v>200</v>
      </c>
      <c r="E67" s="21">
        <f t="shared" ref="E67:E94" si="5">IF(B67 &gt; C67, B67/C67, C67/B67)</f>
        <v>1.6666666666666667</v>
      </c>
      <c r="F67" s="21">
        <f t="shared" ref="F67:F94" si="6">ROUND((B67/D67)*100,2)</f>
        <v>37.5</v>
      </c>
      <c r="G67" s="21">
        <f t="shared" ref="G67:G94" si="7">ROUND((C67/D67)*100,2)</f>
        <v>62.5</v>
      </c>
    </row>
    <row r="68" spans="1:7">
      <c r="A68" t="s">
        <v>197</v>
      </c>
      <c r="B68">
        <v>25</v>
      </c>
      <c r="C68">
        <v>39</v>
      </c>
      <c r="D68" s="21">
        <f t="shared" si="4"/>
        <v>64</v>
      </c>
      <c r="E68" s="21">
        <f t="shared" si="5"/>
        <v>1.56</v>
      </c>
      <c r="F68" s="21">
        <f t="shared" si="6"/>
        <v>39.06</v>
      </c>
      <c r="G68" s="21">
        <f t="shared" si="7"/>
        <v>60.94</v>
      </c>
    </row>
    <row r="69" spans="1:7">
      <c r="A69" t="s">
        <v>199</v>
      </c>
      <c r="B69">
        <v>43</v>
      </c>
      <c r="C69">
        <v>115</v>
      </c>
      <c r="D69" s="21">
        <f t="shared" si="4"/>
        <v>158</v>
      </c>
      <c r="E69" s="21">
        <f t="shared" si="5"/>
        <v>2.6744186046511627</v>
      </c>
      <c r="F69" s="21">
        <f t="shared" si="6"/>
        <v>27.22</v>
      </c>
      <c r="G69" s="21">
        <f t="shared" si="7"/>
        <v>72.78</v>
      </c>
    </row>
    <row r="70" spans="1:7">
      <c r="A70" t="s">
        <v>201</v>
      </c>
      <c r="B70">
        <v>64</v>
      </c>
      <c r="C70">
        <v>114</v>
      </c>
      <c r="D70" s="21">
        <f t="shared" si="4"/>
        <v>178</v>
      </c>
      <c r="E70" s="21">
        <f t="shared" si="5"/>
        <v>1.78125</v>
      </c>
      <c r="F70" s="21">
        <f t="shared" si="6"/>
        <v>35.96</v>
      </c>
      <c r="G70" s="21">
        <f t="shared" si="7"/>
        <v>64.040000000000006</v>
      </c>
    </row>
    <row r="71" spans="1:7">
      <c r="A71" t="s">
        <v>203</v>
      </c>
      <c r="B71">
        <v>92</v>
      </c>
      <c r="C71">
        <v>58</v>
      </c>
      <c r="D71" s="21">
        <f t="shared" si="4"/>
        <v>150</v>
      </c>
      <c r="E71" s="21">
        <f t="shared" si="5"/>
        <v>1.5862068965517242</v>
      </c>
      <c r="F71" s="21">
        <f t="shared" si="6"/>
        <v>61.33</v>
      </c>
      <c r="G71" s="21">
        <f t="shared" si="7"/>
        <v>38.67</v>
      </c>
    </row>
    <row r="72" spans="1:7">
      <c r="A72" t="s">
        <v>205</v>
      </c>
      <c r="B72">
        <v>134</v>
      </c>
      <c r="C72">
        <v>34</v>
      </c>
      <c r="D72" s="21">
        <f t="shared" si="4"/>
        <v>168</v>
      </c>
      <c r="E72" s="21">
        <f t="shared" si="5"/>
        <v>3.9411764705882355</v>
      </c>
      <c r="F72" s="21">
        <f t="shared" si="6"/>
        <v>79.760000000000005</v>
      </c>
      <c r="G72" s="21">
        <f t="shared" si="7"/>
        <v>20.239999999999998</v>
      </c>
    </row>
    <row r="73" spans="1:7">
      <c r="A73" t="s">
        <v>207</v>
      </c>
      <c r="B73">
        <v>131</v>
      </c>
      <c r="C73">
        <v>49</v>
      </c>
      <c r="D73" s="21">
        <f t="shared" si="4"/>
        <v>180</v>
      </c>
      <c r="E73" s="21">
        <f t="shared" si="5"/>
        <v>2.6734693877551021</v>
      </c>
      <c r="F73" s="21">
        <f t="shared" si="6"/>
        <v>72.78</v>
      </c>
      <c r="G73" s="21">
        <f t="shared" si="7"/>
        <v>27.22</v>
      </c>
    </row>
    <row r="74" spans="1:7">
      <c r="A74" t="s">
        <v>209</v>
      </c>
      <c r="B74">
        <v>96</v>
      </c>
      <c r="C74">
        <v>104</v>
      </c>
      <c r="D74" s="21">
        <f t="shared" si="4"/>
        <v>200</v>
      </c>
      <c r="E74" s="21">
        <f t="shared" si="5"/>
        <v>1.0833333333333333</v>
      </c>
      <c r="F74" s="21">
        <f t="shared" si="6"/>
        <v>48</v>
      </c>
      <c r="G74" s="21">
        <f t="shared" si="7"/>
        <v>52</v>
      </c>
    </row>
    <row r="75" spans="1:7">
      <c r="A75" t="s">
        <v>211</v>
      </c>
      <c r="B75">
        <v>83</v>
      </c>
      <c r="C75">
        <v>21</v>
      </c>
      <c r="D75" s="21">
        <f t="shared" si="4"/>
        <v>104</v>
      </c>
      <c r="E75" s="21">
        <f t="shared" si="5"/>
        <v>3.9523809523809526</v>
      </c>
      <c r="F75" s="21">
        <f t="shared" si="6"/>
        <v>79.81</v>
      </c>
      <c r="G75" s="21">
        <f t="shared" si="7"/>
        <v>20.190000000000001</v>
      </c>
    </row>
    <row r="76" spans="1:7">
      <c r="A76" t="s">
        <v>213</v>
      </c>
      <c r="B76">
        <v>81</v>
      </c>
      <c r="C76">
        <v>59</v>
      </c>
      <c r="D76" s="21">
        <f t="shared" si="4"/>
        <v>140</v>
      </c>
      <c r="E76" s="21">
        <f t="shared" si="5"/>
        <v>1.3728813559322033</v>
      </c>
      <c r="F76" s="21">
        <f t="shared" si="6"/>
        <v>57.86</v>
      </c>
      <c r="G76" s="21">
        <f t="shared" si="7"/>
        <v>42.14</v>
      </c>
    </row>
    <row r="77" spans="1:7">
      <c r="A77" t="s">
        <v>215</v>
      </c>
      <c r="B77">
        <v>150</v>
      </c>
      <c r="C77">
        <v>73</v>
      </c>
      <c r="D77" s="21">
        <f t="shared" si="4"/>
        <v>223</v>
      </c>
      <c r="E77" s="21">
        <f t="shared" si="5"/>
        <v>2.0547945205479454</v>
      </c>
      <c r="F77" s="21">
        <f t="shared" si="6"/>
        <v>67.260000000000005</v>
      </c>
      <c r="G77" s="21">
        <f t="shared" si="7"/>
        <v>32.74</v>
      </c>
    </row>
    <row r="78" spans="1:7">
      <c r="A78" t="s">
        <v>217</v>
      </c>
      <c r="B78">
        <v>35</v>
      </c>
      <c r="C78">
        <v>37</v>
      </c>
      <c r="D78" s="21">
        <f t="shared" si="4"/>
        <v>72</v>
      </c>
      <c r="E78" s="21">
        <f t="shared" si="5"/>
        <v>1.0571428571428572</v>
      </c>
      <c r="F78" s="21">
        <f t="shared" si="6"/>
        <v>48.61</v>
      </c>
      <c r="G78" s="21">
        <f t="shared" si="7"/>
        <v>51.39</v>
      </c>
    </row>
    <row r="79" spans="1:7">
      <c r="A79" t="s">
        <v>219</v>
      </c>
      <c r="B79">
        <v>141</v>
      </c>
      <c r="C79">
        <v>41</v>
      </c>
      <c r="D79" s="21">
        <f t="shared" si="4"/>
        <v>182</v>
      </c>
      <c r="E79" s="21">
        <f t="shared" si="5"/>
        <v>3.4390243902439024</v>
      </c>
      <c r="F79" s="21">
        <f t="shared" si="6"/>
        <v>77.47</v>
      </c>
      <c r="G79" s="21">
        <f t="shared" si="7"/>
        <v>22.53</v>
      </c>
    </row>
    <row r="80" spans="1:7">
      <c r="A80" t="s">
        <v>221</v>
      </c>
      <c r="B80">
        <v>86</v>
      </c>
      <c r="C80">
        <v>108</v>
      </c>
      <c r="D80" s="21">
        <f t="shared" si="4"/>
        <v>194</v>
      </c>
      <c r="E80" s="21">
        <f t="shared" si="5"/>
        <v>1.2558139534883721</v>
      </c>
      <c r="F80" s="21">
        <f t="shared" si="6"/>
        <v>44.33</v>
      </c>
      <c r="G80" s="21">
        <f t="shared" si="7"/>
        <v>55.67</v>
      </c>
    </row>
    <row r="81" spans="1:7">
      <c r="A81" t="s">
        <v>223</v>
      </c>
      <c r="B81">
        <v>57</v>
      </c>
      <c r="C81">
        <v>125</v>
      </c>
      <c r="D81" s="21">
        <f t="shared" si="4"/>
        <v>182</v>
      </c>
      <c r="E81" s="21">
        <f t="shared" si="5"/>
        <v>2.192982456140351</v>
      </c>
      <c r="F81" s="21">
        <f t="shared" si="6"/>
        <v>31.32</v>
      </c>
      <c r="G81" s="21">
        <f t="shared" si="7"/>
        <v>68.680000000000007</v>
      </c>
    </row>
    <row r="82" spans="1:7">
      <c r="A82" t="s">
        <v>225</v>
      </c>
      <c r="B82">
        <v>46</v>
      </c>
      <c r="C82">
        <v>96</v>
      </c>
      <c r="D82" s="21">
        <f t="shared" si="4"/>
        <v>142</v>
      </c>
      <c r="E82" s="21">
        <f t="shared" si="5"/>
        <v>2.0869565217391304</v>
      </c>
      <c r="F82" s="21">
        <f t="shared" si="6"/>
        <v>32.39</v>
      </c>
      <c r="G82" s="21">
        <f t="shared" si="7"/>
        <v>67.61</v>
      </c>
    </row>
    <row r="83" spans="1:7">
      <c r="A83" t="s">
        <v>227</v>
      </c>
      <c r="B83">
        <v>89</v>
      </c>
      <c r="C83">
        <v>108</v>
      </c>
      <c r="D83" s="21">
        <f t="shared" si="4"/>
        <v>197</v>
      </c>
      <c r="E83" s="21">
        <f t="shared" si="5"/>
        <v>1.2134831460674158</v>
      </c>
      <c r="F83" s="21">
        <f t="shared" si="6"/>
        <v>45.18</v>
      </c>
      <c r="G83" s="21">
        <f t="shared" si="7"/>
        <v>54.82</v>
      </c>
    </row>
    <row r="84" spans="1:7">
      <c r="A84" t="s">
        <v>229</v>
      </c>
      <c r="B84">
        <v>111</v>
      </c>
      <c r="C84">
        <v>80</v>
      </c>
      <c r="D84" s="21">
        <f t="shared" si="4"/>
        <v>191</v>
      </c>
      <c r="E84" s="21">
        <f t="shared" si="5"/>
        <v>1.3875</v>
      </c>
      <c r="F84" s="21">
        <f t="shared" si="6"/>
        <v>58.12</v>
      </c>
      <c r="G84" s="21">
        <f t="shared" si="7"/>
        <v>41.88</v>
      </c>
    </row>
    <row r="85" spans="1:7">
      <c r="A85" t="s">
        <v>231</v>
      </c>
      <c r="B85">
        <v>127</v>
      </c>
      <c r="C85">
        <v>91</v>
      </c>
      <c r="D85" s="21">
        <f t="shared" si="4"/>
        <v>218</v>
      </c>
      <c r="E85" s="21">
        <f t="shared" si="5"/>
        <v>1.3956043956043955</v>
      </c>
      <c r="F85" s="21">
        <f t="shared" si="6"/>
        <v>58.26</v>
      </c>
      <c r="G85" s="21">
        <f t="shared" si="7"/>
        <v>41.74</v>
      </c>
    </row>
    <row r="86" spans="1:7">
      <c r="A86" t="s">
        <v>233</v>
      </c>
      <c r="B86">
        <v>79</v>
      </c>
      <c r="C86">
        <v>61</v>
      </c>
      <c r="D86" s="21">
        <f t="shared" si="4"/>
        <v>140</v>
      </c>
      <c r="E86" s="21">
        <f t="shared" si="5"/>
        <v>1.2950819672131149</v>
      </c>
      <c r="F86" s="21">
        <f t="shared" si="6"/>
        <v>56.43</v>
      </c>
      <c r="G86" s="21">
        <f t="shared" si="7"/>
        <v>43.57</v>
      </c>
    </row>
    <row r="87" spans="1:7">
      <c r="A87" t="s">
        <v>235</v>
      </c>
      <c r="B87">
        <v>207</v>
      </c>
      <c r="C87">
        <v>38</v>
      </c>
      <c r="D87" s="21">
        <f t="shared" si="4"/>
        <v>245</v>
      </c>
      <c r="E87" s="21">
        <f t="shared" si="5"/>
        <v>5.4473684210526319</v>
      </c>
      <c r="F87" s="21">
        <f t="shared" si="6"/>
        <v>84.49</v>
      </c>
      <c r="G87" s="21">
        <f t="shared" si="7"/>
        <v>15.51</v>
      </c>
    </row>
    <row r="88" spans="1:7">
      <c r="A88" t="s">
        <v>237</v>
      </c>
      <c r="B88">
        <v>89</v>
      </c>
      <c r="C88">
        <v>75</v>
      </c>
      <c r="D88" s="21">
        <f t="shared" si="4"/>
        <v>164</v>
      </c>
      <c r="E88" s="21">
        <f t="shared" si="5"/>
        <v>1.1866666666666668</v>
      </c>
      <c r="F88" s="21">
        <f t="shared" si="6"/>
        <v>54.27</v>
      </c>
      <c r="G88" s="21">
        <f t="shared" si="7"/>
        <v>45.73</v>
      </c>
    </row>
    <row r="89" spans="1:7">
      <c r="A89" t="s">
        <v>239</v>
      </c>
      <c r="B89">
        <v>117</v>
      </c>
      <c r="C89">
        <v>38</v>
      </c>
      <c r="D89" s="21">
        <f t="shared" si="4"/>
        <v>155</v>
      </c>
      <c r="E89" s="21">
        <f t="shared" si="5"/>
        <v>3.0789473684210527</v>
      </c>
      <c r="F89" s="21">
        <f t="shared" si="6"/>
        <v>75.48</v>
      </c>
      <c r="G89" s="21">
        <f t="shared" si="7"/>
        <v>24.52</v>
      </c>
    </row>
    <row r="90" spans="1:7">
      <c r="A90" t="s">
        <v>241</v>
      </c>
      <c r="B90">
        <v>147</v>
      </c>
      <c r="C90">
        <v>73</v>
      </c>
      <c r="D90" s="21">
        <f t="shared" si="4"/>
        <v>220</v>
      </c>
      <c r="E90" s="21">
        <f t="shared" si="5"/>
        <v>2.0136986301369864</v>
      </c>
      <c r="F90" s="21">
        <f t="shared" si="6"/>
        <v>66.819999999999993</v>
      </c>
      <c r="G90" s="21">
        <f t="shared" si="7"/>
        <v>33.18</v>
      </c>
    </row>
    <row r="91" spans="1:7">
      <c r="A91" t="s">
        <v>243</v>
      </c>
      <c r="B91">
        <v>40</v>
      </c>
      <c r="C91">
        <v>38</v>
      </c>
      <c r="D91" s="21">
        <f t="shared" si="4"/>
        <v>78</v>
      </c>
      <c r="E91" s="21">
        <f t="shared" si="5"/>
        <v>1.0526315789473684</v>
      </c>
      <c r="F91" s="21">
        <f t="shared" si="6"/>
        <v>51.28</v>
      </c>
      <c r="G91" s="21">
        <f t="shared" si="7"/>
        <v>48.72</v>
      </c>
    </row>
    <row r="92" spans="1:7">
      <c r="A92" t="s">
        <v>245</v>
      </c>
      <c r="B92">
        <v>111</v>
      </c>
      <c r="C92">
        <v>66</v>
      </c>
      <c r="D92" s="21">
        <f t="shared" si="4"/>
        <v>177</v>
      </c>
      <c r="E92" s="21">
        <f t="shared" si="5"/>
        <v>1.6818181818181819</v>
      </c>
      <c r="F92" s="21">
        <f t="shared" si="6"/>
        <v>62.71</v>
      </c>
      <c r="G92" s="21">
        <f t="shared" si="7"/>
        <v>37.29</v>
      </c>
    </row>
    <row r="93" spans="1:7">
      <c r="A93" t="s">
        <v>247</v>
      </c>
      <c r="B93">
        <v>101</v>
      </c>
      <c r="C93">
        <v>108</v>
      </c>
      <c r="D93" s="21">
        <f t="shared" si="4"/>
        <v>209</v>
      </c>
      <c r="E93" s="21">
        <f t="shared" si="5"/>
        <v>1.0693069306930694</v>
      </c>
      <c r="F93" s="21">
        <f t="shared" si="6"/>
        <v>48.33</v>
      </c>
      <c r="G93" s="21">
        <f t="shared" si="7"/>
        <v>51.67</v>
      </c>
    </row>
    <row r="94" spans="1:7">
      <c r="A94" t="s">
        <v>249</v>
      </c>
      <c r="B94">
        <v>111</v>
      </c>
      <c r="C94">
        <v>74</v>
      </c>
      <c r="D94" s="21">
        <f t="shared" si="4"/>
        <v>185</v>
      </c>
      <c r="E94" s="21">
        <f t="shared" si="5"/>
        <v>1.5</v>
      </c>
      <c r="F94" s="21">
        <f t="shared" si="6"/>
        <v>60</v>
      </c>
      <c r="G94" s="21">
        <f t="shared" si="7"/>
        <v>40</v>
      </c>
    </row>
    <row r="95" spans="1:7">
      <c r="D95" s="21"/>
      <c r="E95" s="21"/>
      <c r="F95" s="21"/>
      <c r="G95" s="21"/>
    </row>
    <row r="96" spans="1:7">
      <c r="D96" s="21"/>
      <c r="E96" s="21"/>
      <c r="F96" s="21"/>
      <c r="G96" s="21"/>
    </row>
    <row r="97" spans="4:7">
      <c r="D97" s="21"/>
      <c r="E97" s="21"/>
      <c r="F97" s="21"/>
      <c r="G97" s="21"/>
    </row>
    <row r="98" spans="4:7">
      <c r="D98" s="21"/>
      <c r="E98" s="21"/>
      <c r="F98" s="21"/>
      <c r="G98" s="21"/>
    </row>
    <row r="99" spans="4:7">
      <c r="D99" s="21"/>
      <c r="E99" s="21"/>
      <c r="F99" s="21"/>
      <c r="G99" s="21"/>
    </row>
    <row r="100" spans="4:7">
      <c r="D100" s="21"/>
      <c r="E100" s="21"/>
      <c r="F100" s="21"/>
      <c r="G100" s="21"/>
    </row>
  </sheetData>
  <pageMargins left="0.7" right="0.7" top="0.75" bottom="0.75" header="0.3" footer="0.3"/>
  <ignoredErrors>
    <ignoredError sqref="K19:L19 K13:K18 L13:L18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57"/>
  <sheetViews>
    <sheetView topLeftCell="A28" workbookViewId="0">
      <selection activeCell="C40" sqref="C40"/>
    </sheetView>
  </sheetViews>
  <sheetFormatPr defaultRowHeight="15"/>
  <cols>
    <col min="1" max="1" width="10.5703125" bestFit="1" customWidth="1"/>
    <col min="2" max="2" width="11.5703125" bestFit="1" customWidth="1"/>
    <col min="3" max="3" width="15.7109375" bestFit="1" customWidth="1"/>
    <col min="4" max="4" width="14.85546875" bestFit="1" customWidth="1"/>
    <col min="5" max="5" width="12.28515625" bestFit="1" customWidth="1"/>
    <col min="6" max="6" width="12.7109375" bestFit="1" customWidth="1"/>
  </cols>
  <sheetData>
    <row r="3" spans="1:6">
      <c r="A3" s="1"/>
      <c r="B3" s="5" t="s">
        <v>277</v>
      </c>
      <c r="C3" s="2"/>
      <c r="D3" s="2"/>
      <c r="E3" s="2"/>
      <c r="F3" s="3"/>
    </row>
    <row r="4" spans="1:6">
      <c r="A4" s="5" t="s">
        <v>256</v>
      </c>
      <c r="B4" s="1" t="s">
        <v>278</v>
      </c>
      <c r="C4" s="8" t="s">
        <v>279</v>
      </c>
      <c r="D4" s="8" t="s">
        <v>280</v>
      </c>
      <c r="E4" s="8" t="s">
        <v>281</v>
      </c>
      <c r="F4" s="17" t="s">
        <v>282</v>
      </c>
    </row>
    <row r="5" spans="1:6">
      <c r="A5" s="1" t="s">
        <v>55</v>
      </c>
      <c r="B5" s="1">
        <v>335</v>
      </c>
      <c r="C5" s="8">
        <v>55.833333333333336</v>
      </c>
      <c r="D5" s="8">
        <v>26.558739929948981</v>
      </c>
      <c r="E5" s="8">
        <v>30</v>
      </c>
      <c r="F5" s="17">
        <v>99</v>
      </c>
    </row>
    <row r="6" spans="1:6">
      <c r="A6" s="6" t="s">
        <v>74</v>
      </c>
      <c r="B6" s="6">
        <v>525</v>
      </c>
      <c r="C6">
        <v>87.5</v>
      </c>
      <c r="D6">
        <v>23.670656940608978</v>
      </c>
      <c r="E6">
        <v>55</v>
      </c>
      <c r="F6" s="18">
        <v>114</v>
      </c>
    </row>
    <row r="7" spans="1:6">
      <c r="A7" s="6" t="s">
        <v>32</v>
      </c>
      <c r="B7" s="6">
        <v>280</v>
      </c>
      <c r="C7">
        <v>46.666666666666664</v>
      </c>
      <c r="D7">
        <v>22.393451423723562</v>
      </c>
      <c r="E7">
        <v>17</v>
      </c>
      <c r="F7" s="18">
        <v>75</v>
      </c>
    </row>
    <row r="8" spans="1:6">
      <c r="A8" s="6" t="s">
        <v>12</v>
      </c>
      <c r="B8" s="6">
        <v>254</v>
      </c>
      <c r="C8">
        <v>42.333333333333336</v>
      </c>
      <c r="D8">
        <v>17.962924780409978</v>
      </c>
      <c r="E8">
        <v>14</v>
      </c>
      <c r="F8" s="18">
        <v>68</v>
      </c>
    </row>
    <row r="9" spans="1:6">
      <c r="A9" s="6" t="s">
        <v>50</v>
      </c>
      <c r="B9" s="6">
        <v>232</v>
      </c>
      <c r="C9">
        <v>38.666666666666664</v>
      </c>
      <c r="D9">
        <v>21.332291641234111</v>
      </c>
      <c r="E9">
        <v>21</v>
      </c>
      <c r="F9" s="18">
        <v>77</v>
      </c>
    </row>
    <row r="10" spans="1:6">
      <c r="A10" s="6" t="s">
        <v>37</v>
      </c>
      <c r="B10" s="6">
        <v>422</v>
      </c>
      <c r="C10">
        <v>70.333333333333329</v>
      </c>
      <c r="D10">
        <v>28.104566651465497</v>
      </c>
      <c r="E10">
        <v>15</v>
      </c>
      <c r="F10" s="18">
        <v>92</v>
      </c>
    </row>
    <row r="11" spans="1:6">
      <c r="A11" s="6" t="s">
        <v>63</v>
      </c>
      <c r="B11" s="6">
        <v>374</v>
      </c>
      <c r="C11">
        <v>62.333333333333336</v>
      </c>
      <c r="D11">
        <v>35.719275841856962</v>
      </c>
      <c r="E11">
        <v>27</v>
      </c>
      <c r="F11" s="18">
        <v>124</v>
      </c>
    </row>
    <row r="12" spans="1:6">
      <c r="A12" s="6" t="s">
        <v>44</v>
      </c>
      <c r="B12" s="6">
        <v>643</v>
      </c>
      <c r="C12">
        <v>107.16666666666667</v>
      </c>
      <c r="D12">
        <v>40.464387634890336</v>
      </c>
      <c r="E12">
        <v>39</v>
      </c>
      <c r="F12" s="18">
        <v>158</v>
      </c>
    </row>
    <row r="13" spans="1:6">
      <c r="A13" s="6" t="s">
        <v>82</v>
      </c>
      <c r="B13" s="6">
        <v>466</v>
      </c>
      <c r="C13">
        <v>77.666666666666671</v>
      </c>
      <c r="D13">
        <v>23.905368992480899</v>
      </c>
      <c r="E13">
        <v>46</v>
      </c>
      <c r="F13" s="18">
        <v>114</v>
      </c>
    </row>
    <row r="14" spans="1:6">
      <c r="A14" s="6" t="s">
        <v>18</v>
      </c>
      <c r="B14" s="6">
        <v>492</v>
      </c>
      <c r="C14">
        <v>82</v>
      </c>
      <c r="D14">
        <v>38.475966524572193</v>
      </c>
      <c r="E14">
        <v>37</v>
      </c>
      <c r="F14" s="18">
        <v>120</v>
      </c>
    </row>
    <row r="15" spans="1:6">
      <c r="A15" s="6" t="s">
        <v>25</v>
      </c>
      <c r="B15" s="6">
        <v>628</v>
      </c>
      <c r="C15">
        <v>104.66666666666667</v>
      </c>
      <c r="D15">
        <v>19.459359359101875</v>
      </c>
      <c r="E15">
        <v>85</v>
      </c>
      <c r="F15" s="18">
        <v>134</v>
      </c>
    </row>
    <row r="16" spans="1:6">
      <c r="A16" s="6" t="s">
        <v>62</v>
      </c>
      <c r="B16" s="6">
        <v>573</v>
      </c>
      <c r="C16">
        <v>95.5</v>
      </c>
      <c r="D16">
        <v>33.339166156339303</v>
      </c>
      <c r="E16">
        <v>37</v>
      </c>
      <c r="F16" s="18">
        <v>125</v>
      </c>
    </row>
    <row r="17" spans="1:6">
      <c r="A17" s="6" t="s">
        <v>64</v>
      </c>
      <c r="B17" s="6">
        <v>424</v>
      </c>
      <c r="C17">
        <v>70.666666666666671</v>
      </c>
      <c r="D17">
        <v>30.631138840511078</v>
      </c>
      <c r="E17">
        <v>48</v>
      </c>
      <c r="F17" s="18">
        <v>131</v>
      </c>
    </row>
    <row r="18" spans="1:6">
      <c r="A18" s="6" t="s">
        <v>40</v>
      </c>
      <c r="B18" s="6">
        <v>509</v>
      </c>
      <c r="C18">
        <v>84.833333333333329</v>
      </c>
      <c r="D18">
        <v>42.400078616279323</v>
      </c>
      <c r="E18">
        <v>14</v>
      </c>
      <c r="F18" s="18">
        <v>125</v>
      </c>
    </row>
    <row r="19" spans="1:6">
      <c r="A19" s="6" t="s">
        <v>75</v>
      </c>
      <c r="B19" s="6">
        <v>217</v>
      </c>
      <c r="C19">
        <v>36.166666666666664</v>
      </c>
      <c r="D19">
        <v>18.049007359593674</v>
      </c>
      <c r="E19">
        <v>10</v>
      </c>
      <c r="F19" s="18">
        <v>58</v>
      </c>
    </row>
    <row r="20" spans="1:6">
      <c r="A20" s="6" t="s">
        <v>52</v>
      </c>
      <c r="B20" s="6">
        <v>289</v>
      </c>
      <c r="C20">
        <v>48.166666666666664</v>
      </c>
      <c r="D20">
        <v>30.766323580607853</v>
      </c>
      <c r="E20">
        <v>15</v>
      </c>
      <c r="F20" s="18">
        <v>97</v>
      </c>
    </row>
    <row r="21" spans="1:6">
      <c r="A21" s="6" t="s">
        <v>11</v>
      </c>
      <c r="B21" s="6">
        <v>361</v>
      </c>
      <c r="C21">
        <v>60.166666666666664</v>
      </c>
      <c r="D21">
        <v>46.075662411588468</v>
      </c>
      <c r="E21">
        <v>14</v>
      </c>
      <c r="F21" s="18">
        <v>134</v>
      </c>
    </row>
    <row r="22" spans="1:6">
      <c r="A22" s="6" t="s">
        <v>68</v>
      </c>
      <c r="B22" s="6">
        <v>341</v>
      </c>
      <c r="C22">
        <v>56.833333333333336</v>
      </c>
      <c r="D22">
        <v>20.173414848921002</v>
      </c>
      <c r="E22">
        <v>34</v>
      </c>
      <c r="F22" s="18">
        <v>81</v>
      </c>
    </row>
    <row r="23" spans="1:6">
      <c r="A23" s="6" t="s">
        <v>88</v>
      </c>
      <c r="B23" s="6">
        <v>556</v>
      </c>
      <c r="C23">
        <v>92.666666666666671</v>
      </c>
      <c r="D23">
        <v>35.67445397853578</v>
      </c>
      <c r="E23">
        <v>42</v>
      </c>
      <c r="F23" s="18">
        <v>141</v>
      </c>
    </row>
    <row r="24" spans="1:6">
      <c r="A24" s="6" t="s">
        <v>61</v>
      </c>
      <c r="B24" s="6">
        <v>617</v>
      </c>
      <c r="C24">
        <v>102.83333333333333</v>
      </c>
      <c r="D24">
        <v>21.903576572483935</v>
      </c>
      <c r="E24">
        <v>59</v>
      </c>
      <c r="F24" s="18">
        <v>116</v>
      </c>
    </row>
    <row r="25" spans="1:6">
      <c r="A25" s="6" t="s">
        <v>49</v>
      </c>
      <c r="B25" s="6">
        <v>468</v>
      </c>
      <c r="C25">
        <v>78</v>
      </c>
      <c r="D25">
        <v>38.750483867946734</v>
      </c>
      <c r="E25">
        <v>25</v>
      </c>
      <c r="F25" s="18">
        <v>141</v>
      </c>
    </row>
    <row r="26" spans="1:6">
      <c r="A26" s="6" t="s">
        <v>24</v>
      </c>
      <c r="B26" s="6">
        <v>481</v>
      </c>
      <c r="C26">
        <v>80.166666666666671</v>
      </c>
      <c r="D26">
        <v>34.160893821249282</v>
      </c>
      <c r="E26">
        <v>43</v>
      </c>
      <c r="F26" s="18">
        <v>116</v>
      </c>
    </row>
    <row r="27" spans="1:6">
      <c r="A27" s="6" t="s">
        <v>34</v>
      </c>
      <c r="B27" s="6">
        <v>800</v>
      </c>
      <c r="C27">
        <v>133.33333333333334</v>
      </c>
      <c r="D27">
        <v>28.696108911604473</v>
      </c>
      <c r="E27">
        <v>80</v>
      </c>
      <c r="F27" s="18">
        <v>158</v>
      </c>
    </row>
    <row r="28" spans="1:6">
      <c r="A28" s="6" t="s">
        <v>33</v>
      </c>
      <c r="B28" s="6">
        <v>742</v>
      </c>
      <c r="C28">
        <v>123.66666666666667</v>
      </c>
      <c r="D28">
        <v>38.520989949203873</v>
      </c>
      <c r="E28">
        <v>77</v>
      </c>
      <c r="F28" s="18">
        <v>178</v>
      </c>
    </row>
    <row r="29" spans="1:6">
      <c r="A29" s="6" t="s">
        <v>26</v>
      </c>
      <c r="B29" s="6">
        <v>451</v>
      </c>
      <c r="C29">
        <v>75.166666666666671</v>
      </c>
      <c r="D29">
        <v>38.012717170266413</v>
      </c>
      <c r="E29">
        <v>27</v>
      </c>
      <c r="F29" s="18">
        <v>119</v>
      </c>
    </row>
    <row r="30" spans="1:6">
      <c r="A30" s="6" t="s">
        <v>13</v>
      </c>
      <c r="B30" s="6">
        <v>327</v>
      </c>
      <c r="C30">
        <v>54.5</v>
      </c>
      <c r="D30">
        <v>30.846393630374362</v>
      </c>
      <c r="E30">
        <v>15</v>
      </c>
      <c r="F30" s="18">
        <v>107</v>
      </c>
    </row>
    <row r="31" spans="1:6">
      <c r="A31" s="6" t="s">
        <v>73</v>
      </c>
      <c r="B31" s="6">
        <v>513</v>
      </c>
      <c r="C31">
        <v>85.5</v>
      </c>
      <c r="D31">
        <v>52.01057584761007</v>
      </c>
      <c r="E31">
        <v>25</v>
      </c>
      <c r="F31" s="18">
        <v>178</v>
      </c>
    </row>
    <row r="32" spans="1:6">
      <c r="A32" s="6" t="s">
        <v>79</v>
      </c>
      <c r="B32" s="6">
        <v>420</v>
      </c>
      <c r="C32">
        <v>70</v>
      </c>
      <c r="D32">
        <v>14.170391667134682</v>
      </c>
      <c r="E32">
        <v>43</v>
      </c>
      <c r="F32" s="18">
        <v>81</v>
      </c>
    </row>
    <row r="33" spans="1:6">
      <c r="A33" s="6" t="s">
        <v>86</v>
      </c>
      <c r="B33" s="6">
        <v>447</v>
      </c>
      <c r="C33">
        <v>74.5</v>
      </c>
      <c r="D33">
        <v>30.024989592004857</v>
      </c>
      <c r="E33">
        <v>44</v>
      </c>
      <c r="F33" s="18">
        <v>110</v>
      </c>
    </row>
    <row r="34" spans="1:6">
      <c r="A34" s="6" t="s">
        <v>85</v>
      </c>
      <c r="B34" s="6">
        <v>654</v>
      </c>
      <c r="C34">
        <v>109</v>
      </c>
      <c r="D34">
        <v>13.461054936371072</v>
      </c>
      <c r="E34">
        <v>96</v>
      </c>
      <c r="F34" s="18">
        <v>131</v>
      </c>
    </row>
    <row r="35" spans="1:6">
      <c r="A35" s="6" t="s">
        <v>67</v>
      </c>
      <c r="B35" s="6">
        <v>439</v>
      </c>
      <c r="C35">
        <v>73.166666666666671</v>
      </c>
      <c r="D35">
        <v>35.250059101605295</v>
      </c>
      <c r="E35">
        <v>33</v>
      </c>
      <c r="F35" s="18">
        <v>129</v>
      </c>
    </row>
    <row r="36" spans="1:6">
      <c r="A36" s="6" t="s">
        <v>20</v>
      </c>
      <c r="B36" s="6">
        <v>635</v>
      </c>
      <c r="C36">
        <v>105.83333333333333</v>
      </c>
      <c r="D36">
        <v>26.932632004070186</v>
      </c>
      <c r="E36">
        <v>66</v>
      </c>
      <c r="F36" s="18">
        <v>139</v>
      </c>
    </row>
    <row r="37" spans="1:6">
      <c r="A37" s="6" t="s">
        <v>43</v>
      </c>
      <c r="B37" s="6">
        <v>383</v>
      </c>
      <c r="C37">
        <v>63.833333333333336</v>
      </c>
      <c r="D37">
        <v>20.798237104780455</v>
      </c>
      <c r="E37">
        <v>34</v>
      </c>
      <c r="F37" s="18">
        <v>89</v>
      </c>
    </row>
    <row r="38" spans="1:6">
      <c r="A38" s="6" t="s">
        <v>46</v>
      </c>
      <c r="B38" s="6">
        <v>230</v>
      </c>
      <c r="C38">
        <v>38.333333333333336</v>
      </c>
      <c r="D38">
        <v>24.816661070068768</v>
      </c>
      <c r="E38">
        <v>15</v>
      </c>
      <c r="F38" s="18">
        <v>76</v>
      </c>
    </row>
    <row r="39" spans="1:6">
      <c r="A39" s="6" t="s">
        <v>69</v>
      </c>
      <c r="B39" s="6">
        <v>419</v>
      </c>
      <c r="C39">
        <v>69.833333333333329</v>
      </c>
      <c r="D39">
        <v>47.16531211246955</v>
      </c>
      <c r="E39">
        <v>21</v>
      </c>
      <c r="F39" s="18">
        <v>150</v>
      </c>
    </row>
    <row r="40" spans="1:6">
      <c r="A40" s="6" t="s">
        <v>21</v>
      </c>
      <c r="B40" s="6">
        <v>521</v>
      </c>
      <c r="C40">
        <v>86.833333333333329</v>
      </c>
      <c r="D40">
        <v>15.038838607640789</v>
      </c>
      <c r="E40">
        <v>71</v>
      </c>
      <c r="F40" s="18">
        <v>111</v>
      </c>
    </row>
    <row r="41" spans="1:6">
      <c r="A41" s="6" t="s">
        <v>27</v>
      </c>
      <c r="B41" s="6">
        <v>224</v>
      </c>
      <c r="C41">
        <v>37.333333333333336</v>
      </c>
      <c r="D41">
        <v>11.325487480310365</v>
      </c>
      <c r="E41">
        <v>17</v>
      </c>
      <c r="F41" s="18">
        <v>52</v>
      </c>
    </row>
    <row r="42" spans="1:6">
      <c r="A42" s="6" t="s">
        <v>81</v>
      </c>
      <c r="B42" s="6">
        <v>506</v>
      </c>
      <c r="C42">
        <v>84.333333333333329</v>
      </c>
      <c r="D42">
        <v>25.935818218569221</v>
      </c>
      <c r="E42">
        <v>42</v>
      </c>
      <c r="F42" s="18">
        <v>114</v>
      </c>
    </row>
    <row r="43" spans="1:6">
      <c r="A43" s="6" t="s">
        <v>19</v>
      </c>
      <c r="B43" s="6">
        <v>479</v>
      </c>
      <c r="C43">
        <v>79.833333333333329</v>
      </c>
      <c r="D43">
        <v>36.394596668553248</v>
      </c>
      <c r="E43">
        <v>45</v>
      </c>
      <c r="F43" s="18">
        <v>130</v>
      </c>
    </row>
    <row r="44" spans="1:6">
      <c r="A44" s="6" t="s">
        <v>56</v>
      </c>
      <c r="B44" s="6">
        <v>334</v>
      </c>
      <c r="C44">
        <v>55.666666666666664</v>
      </c>
      <c r="D44">
        <v>35.154895344271274</v>
      </c>
      <c r="E44">
        <v>9</v>
      </c>
      <c r="F44" s="18">
        <v>96</v>
      </c>
    </row>
    <row r="45" spans="1:6">
      <c r="A45" s="6" t="s">
        <v>45</v>
      </c>
      <c r="B45" s="6">
        <v>325</v>
      </c>
      <c r="C45">
        <v>54.166666666666664</v>
      </c>
      <c r="D45">
        <v>24.375534182180836</v>
      </c>
      <c r="E45">
        <v>17</v>
      </c>
      <c r="F45" s="18">
        <v>84</v>
      </c>
    </row>
    <row r="46" spans="1:6">
      <c r="A46" s="6" t="s">
        <v>31</v>
      </c>
      <c r="B46" s="6">
        <v>479</v>
      </c>
      <c r="C46">
        <v>79.833333333333329</v>
      </c>
      <c r="D46">
        <v>24.563523091500272</v>
      </c>
      <c r="E46">
        <v>47</v>
      </c>
      <c r="F46" s="18">
        <v>102</v>
      </c>
    </row>
    <row r="47" spans="1:6">
      <c r="A47" s="6" t="s">
        <v>57</v>
      </c>
      <c r="B47" s="6">
        <v>325</v>
      </c>
      <c r="C47">
        <v>54.166666666666664</v>
      </c>
      <c r="D47">
        <v>7.3598007219398562</v>
      </c>
      <c r="E47">
        <v>46</v>
      </c>
      <c r="F47" s="18">
        <v>63</v>
      </c>
    </row>
    <row r="48" spans="1:6">
      <c r="A48" s="6" t="s">
        <v>51</v>
      </c>
      <c r="B48" s="6">
        <v>288</v>
      </c>
      <c r="C48">
        <v>48</v>
      </c>
      <c r="D48">
        <v>21.762352813976708</v>
      </c>
      <c r="E48">
        <v>23</v>
      </c>
      <c r="F48" s="18">
        <v>85</v>
      </c>
    </row>
    <row r="49" spans="1:6">
      <c r="A49" s="6" t="s">
        <v>39</v>
      </c>
      <c r="B49" s="6">
        <v>390</v>
      </c>
      <c r="C49">
        <v>65</v>
      </c>
      <c r="D49">
        <v>47.099893842767841</v>
      </c>
      <c r="E49">
        <v>14</v>
      </c>
      <c r="F49" s="18">
        <v>150</v>
      </c>
    </row>
    <row r="50" spans="1:6">
      <c r="A50" s="6" t="s">
        <v>80</v>
      </c>
      <c r="B50" s="6">
        <v>248</v>
      </c>
      <c r="C50">
        <v>41.333333333333336</v>
      </c>
      <c r="D50">
        <v>21.731697279933446</v>
      </c>
      <c r="E50">
        <v>9</v>
      </c>
      <c r="F50" s="18">
        <v>72</v>
      </c>
    </row>
    <row r="51" spans="1:6">
      <c r="A51" s="6" t="s">
        <v>70</v>
      </c>
      <c r="B51" s="6">
        <v>590</v>
      </c>
      <c r="C51">
        <v>98.333333333333329</v>
      </c>
      <c r="D51">
        <v>25.672293755460714</v>
      </c>
      <c r="E51">
        <v>68</v>
      </c>
      <c r="F51" s="18">
        <v>125</v>
      </c>
    </row>
    <row r="52" spans="1:6">
      <c r="A52" s="6" t="s">
        <v>38</v>
      </c>
      <c r="B52" s="6">
        <v>307</v>
      </c>
      <c r="C52">
        <v>51.166666666666664</v>
      </c>
      <c r="D52">
        <v>19.671468340382393</v>
      </c>
      <c r="E52">
        <v>30</v>
      </c>
      <c r="F52" s="18">
        <v>80</v>
      </c>
    </row>
    <row r="53" spans="1:6">
      <c r="A53" s="6" t="s">
        <v>76</v>
      </c>
      <c r="B53" s="6">
        <v>432</v>
      </c>
      <c r="C53">
        <v>72</v>
      </c>
      <c r="D53">
        <v>13.784048752090222</v>
      </c>
      <c r="E53">
        <v>48</v>
      </c>
      <c r="F53" s="18">
        <v>83</v>
      </c>
    </row>
    <row r="54" spans="1:6">
      <c r="A54" s="6" t="s">
        <v>87</v>
      </c>
      <c r="B54" s="6">
        <v>486</v>
      </c>
      <c r="C54">
        <v>81</v>
      </c>
      <c r="D54">
        <v>21.77154105707724</v>
      </c>
      <c r="E54">
        <v>51</v>
      </c>
      <c r="F54" s="18">
        <v>116</v>
      </c>
    </row>
    <row r="55" spans="1:6">
      <c r="A55" s="6" t="s">
        <v>58</v>
      </c>
      <c r="B55" s="6">
        <v>335</v>
      </c>
      <c r="C55">
        <v>55.833333333333336</v>
      </c>
      <c r="D55">
        <v>17.600189392920363</v>
      </c>
      <c r="E55">
        <v>34</v>
      </c>
      <c r="F55" s="18">
        <v>80</v>
      </c>
    </row>
    <row r="56" spans="1:6">
      <c r="A56" s="6" t="s">
        <v>14</v>
      </c>
      <c r="B56" s="6">
        <v>272</v>
      </c>
      <c r="C56">
        <v>45.333333333333336</v>
      </c>
      <c r="D56">
        <v>22.464787260658998</v>
      </c>
      <c r="E56">
        <v>10</v>
      </c>
      <c r="F56" s="18">
        <v>72</v>
      </c>
    </row>
    <row r="57" spans="1:6">
      <c r="A57" s="7" t="s">
        <v>283</v>
      </c>
      <c r="B57" s="7">
        <v>22488</v>
      </c>
      <c r="C57" s="11">
        <v>72.07692307692308</v>
      </c>
      <c r="D57" s="11">
        <v>35.349161173170671</v>
      </c>
      <c r="E57" s="11">
        <v>9</v>
      </c>
      <c r="F57" s="19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69"/>
  <sheetViews>
    <sheetView topLeftCell="A35" workbookViewId="0">
      <selection activeCell="F55" sqref="F55"/>
    </sheetView>
  </sheetViews>
  <sheetFormatPr defaultRowHeight="15"/>
  <cols>
    <col min="1" max="1" width="10.5703125" bestFit="1" customWidth="1"/>
    <col min="2" max="2" width="8.85546875" bestFit="1" customWidth="1"/>
    <col min="3" max="3" width="13.140625" bestFit="1" customWidth="1"/>
    <col min="4" max="4" width="18.28515625" bestFit="1" customWidth="1"/>
    <col min="5" max="5" width="17.42578125" bestFit="1" customWidth="1"/>
    <col min="6" max="6" width="14.7109375" bestFit="1" customWidth="1"/>
    <col min="7" max="7" width="15.28515625" bestFit="1" customWidth="1"/>
  </cols>
  <sheetData>
    <row r="3" spans="1:7">
      <c r="A3" s="1"/>
      <c r="B3" s="2"/>
      <c r="C3" s="5" t="s">
        <v>277</v>
      </c>
      <c r="D3" s="2"/>
      <c r="E3" s="2"/>
      <c r="F3" s="2"/>
      <c r="G3" s="3"/>
    </row>
    <row r="4" spans="1:7">
      <c r="A4" s="5" t="s">
        <v>284</v>
      </c>
      <c r="B4" s="5" t="s">
        <v>259</v>
      </c>
      <c r="C4" s="1" t="s">
        <v>285</v>
      </c>
      <c r="D4" s="8" t="s">
        <v>286</v>
      </c>
      <c r="E4" s="8" t="s">
        <v>287</v>
      </c>
      <c r="F4" s="8" t="s">
        <v>288</v>
      </c>
      <c r="G4" s="17" t="s">
        <v>289</v>
      </c>
    </row>
    <row r="5" spans="1:7">
      <c r="A5" s="1" t="s">
        <v>290</v>
      </c>
      <c r="B5" s="1" t="s">
        <v>55</v>
      </c>
      <c r="C5" s="1">
        <v>335</v>
      </c>
      <c r="D5" s="8">
        <v>55.833333333333336</v>
      </c>
      <c r="E5" s="8">
        <v>26.558739929948981</v>
      </c>
      <c r="F5" s="8">
        <v>30</v>
      </c>
      <c r="G5" s="17">
        <v>99</v>
      </c>
    </row>
    <row r="6" spans="1:7">
      <c r="A6" s="4"/>
      <c r="B6" s="6" t="s">
        <v>74</v>
      </c>
      <c r="C6" s="6">
        <v>525</v>
      </c>
      <c r="D6">
        <v>87.5</v>
      </c>
      <c r="E6">
        <v>23.670656940608978</v>
      </c>
      <c r="F6">
        <v>55</v>
      </c>
      <c r="G6" s="18">
        <v>114</v>
      </c>
    </row>
    <row r="7" spans="1:7">
      <c r="A7" s="4"/>
      <c r="B7" s="6" t="s">
        <v>32</v>
      </c>
      <c r="C7" s="6">
        <v>280</v>
      </c>
      <c r="D7">
        <v>46.666666666666664</v>
      </c>
      <c r="E7">
        <v>22.393451423723562</v>
      </c>
      <c r="F7">
        <v>17</v>
      </c>
      <c r="G7" s="18">
        <v>75</v>
      </c>
    </row>
    <row r="8" spans="1:7">
      <c r="A8" s="1" t="s">
        <v>291</v>
      </c>
      <c r="B8" s="2"/>
      <c r="C8" s="1">
        <v>1140</v>
      </c>
      <c r="D8" s="8">
        <v>63.333333333333336</v>
      </c>
      <c r="E8" s="8">
        <v>29.047628231619065</v>
      </c>
      <c r="F8" s="8">
        <v>17</v>
      </c>
      <c r="G8" s="17">
        <v>114</v>
      </c>
    </row>
    <row r="9" spans="1:7">
      <c r="A9" s="1" t="s">
        <v>292</v>
      </c>
      <c r="B9" s="1" t="s">
        <v>12</v>
      </c>
      <c r="C9" s="1">
        <v>254</v>
      </c>
      <c r="D9" s="8">
        <v>42.333333333333336</v>
      </c>
      <c r="E9" s="8">
        <v>17.962924780409978</v>
      </c>
      <c r="F9" s="8">
        <v>14</v>
      </c>
      <c r="G9" s="17">
        <v>68</v>
      </c>
    </row>
    <row r="10" spans="1:7">
      <c r="A10" s="4"/>
      <c r="B10" s="6" t="s">
        <v>50</v>
      </c>
      <c r="C10" s="6">
        <v>232</v>
      </c>
      <c r="D10">
        <v>38.666666666666664</v>
      </c>
      <c r="E10">
        <v>21.332291641234111</v>
      </c>
      <c r="F10">
        <v>21</v>
      </c>
      <c r="G10" s="18">
        <v>77</v>
      </c>
    </row>
    <row r="11" spans="1:7">
      <c r="A11" s="4"/>
      <c r="B11" s="6" t="s">
        <v>37</v>
      </c>
      <c r="C11" s="6">
        <v>422</v>
      </c>
      <c r="D11">
        <v>70.333333333333329</v>
      </c>
      <c r="E11">
        <v>28.104566651465497</v>
      </c>
      <c r="F11">
        <v>15</v>
      </c>
      <c r="G11" s="18">
        <v>92</v>
      </c>
    </row>
    <row r="12" spans="1:7">
      <c r="A12" s="4"/>
      <c r="B12" s="6" t="s">
        <v>63</v>
      </c>
      <c r="C12" s="6">
        <v>374</v>
      </c>
      <c r="D12">
        <v>62.333333333333336</v>
      </c>
      <c r="E12">
        <v>35.719275841856962</v>
      </c>
      <c r="F12">
        <v>27</v>
      </c>
      <c r="G12" s="18">
        <v>124</v>
      </c>
    </row>
    <row r="13" spans="1:7">
      <c r="A13" s="1" t="s">
        <v>293</v>
      </c>
      <c r="B13" s="2"/>
      <c r="C13" s="1">
        <v>1282</v>
      </c>
      <c r="D13" s="8">
        <v>53.416666666666664</v>
      </c>
      <c r="E13" s="8">
        <v>28.325617022584783</v>
      </c>
      <c r="F13" s="8">
        <v>14</v>
      </c>
      <c r="G13" s="17">
        <v>124</v>
      </c>
    </row>
    <row r="14" spans="1:7">
      <c r="A14" s="1" t="s">
        <v>294</v>
      </c>
      <c r="B14" s="1" t="s">
        <v>44</v>
      </c>
      <c r="C14" s="1">
        <v>643</v>
      </c>
      <c r="D14" s="8">
        <v>107.16666666666667</v>
      </c>
      <c r="E14" s="8">
        <v>40.464387634890336</v>
      </c>
      <c r="F14" s="8">
        <v>39</v>
      </c>
      <c r="G14" s="17">
        <v>158</v>
      </c>
    </row>
    <row r="15" spans="1:7">
      <c r="A15" s="4"/>
      <c r="B15" s="6" t="s">
        <v>82</v>
      </c>
      <c r="C15" s="6">
        <v>466</v>
      </c>
      <c r="D15">
        <v>77.666666666666671</v>
      </c>
      <c r="E15">
        <v>23.905368992480899</v>
      </c>
      <c r="F15">
        <v>46</v>
      </c>
      <c r="G15" s="18">
        <v>114</v>
      </c>
    </row>
    <row r="16" spans="1:7">
      <c r="A16" s="4"/>
      <c r="B16" s="6" t="s">
        <v>18</v>
      </c>
      <c r="C16" s="6">
        <v>492</v>
      </c>
      <c r="D16">
        <v>82</v>
      </c>
      <c r="E16">
        <v>38.475966524572193</v>
      </c>
      <c r="F16">
        <v>37</v>
      </c>
      <c r="G16" s="18">
        <v>120</v>
      </c>
    </row>
    <row r="17" spans="1:7">
      <c r="A17" s="4"/>
      <c r="B17" s="6" t="s">
        <v>25</v>
      </c>
      <c r="C17" s="6">
        <v>628</v>
      </c>
      <c r="D17">
        <v>104.66666666666667</v>
      </c>
      <c r="E17">
        <v>19.459359359101875</v>
      </c>
      <c r="F17">
        <v>85</v>
      </c>
      <c r="G17" s="18">
        <v>134</v>
      </c>
    </row>
    <row r="18" spans="1:7">
      <c r="A18" s="4"/>
      <c r="B18" s="6" t="s">
        <v>62</v>
      </c>
      <c r="C18" s="6">
        <v>573</v>
      </c>
      <c r="D18">
        <v>95.5</v>
      </c>
      <c r="E18">
        <v>33.339166156339303</v>
      </c>
      <c r="F18">
        <v>37</v>
      </c>
      <c r="G18" s="18">
        <v>125</v>
      </c>
    </row>
    <row r="19" spans="1:7">
      <c r="A19" s="4"/>
      <c r="B19" s="6" t="s">
        <v>64</v>
      </c>
      <c r="C19" s="6">
        <v>424</v>
      </c>
      <c r="D19">
        <v>70.666666666666671</v>
      </c>
      <c r="E19">
        <v>30.631138840511078</v>
      </c>
      <c r="F19">
        <v>48</v>
      </c>
      <c r="G19" s="18">
        <v>131</v>
      </c>
    </row>
    <row r="20" spans="1:7">
      <c r="A20" s="4"/>
      <c r="B20" s="6" t="s">
        <v>40</v>
      </c>
      <c r="C20" s="6">
        <v>509</v>
      </c>
      <c r="D20">
        <v>84.833333333333329</v>
      </c>
      <c r="E20">
        <v>42.400078616279323</v>
      </c>
      <c r="F20">
        <v>14</v>
      </c>
      <c r="G20" s="18">
        <v>125</v>
      </c>
    </row>
    <row r="21" spans="1:7">
      <c r="A21" s="4"/>
      <c r="B21" s="6" t="s">
        <v>75</v>
      </c>
      <c r="C21" s="6">
        <v>217</v>
      </c>
      <c r="D21">
        <v>36.166666666666664</v>
      </c>
      <c r="E21">
        <v>18.049007359593674</v>
      </c>
      <c r="F21">
        <v>10</v>
      </c>
      <c r="G21" s="18">
        <v>58</v>
      </c>
    </row>
    <row r="22" spans="1:7">
      <c r="A22" s="4"/>
      <c r="B22" s="6" t="s">
        <v>52</v>
      </c>
      <c r="C22" s="6">
        <v>289</v>
      </c>
      <c r="D22">
        <v>48.166666666666664</v>
      </c>
      <c r="E22">
        <v>30.766323580607853</v>
      </c>
      <c r="F22">
        <v>15</v>
      </c>
      <c r="G22" s="18">
        <v>97</v>
      </c>
    </row>
    <row r="23" spans="1:7">
      <c r="A23" s="1" t="s">
        <v>295</v>
      </c>
      <c r="B23" s="2"/>
      <c r="C23" s="1">
        <v>4241</v>
      </c>
      <c r="D23" s="8">
        <v>78.537037037037038</v>
      </c>
      <c r="E23" s="8">
        <v>37.28306457713412</v>
      </c>
      <c r="F23" s="8">
        <v>10</v>
      </c>
      <c r="G23" s="17">
        <v>158</v>
      </c>
    </row>
    <row r="24" spans="1:7">
      <c r="A24" s="1" t="s">
        <v>11</v>
      </c>
      <c r="B24" s="1" t="s">
        <v>11</v>
      </c>
      <c r="C24" s="1">
        <v>361</v>
      </c>
      <c r="D24" s="8">
        <v>60.166666666666664</v>
      </c>
      <c r="E24" s="8">
        <v>46.075662411588468</v>
      </c>
      <c r="F24" s="8">
        <v>14</v>
      </c>
      <c r="G24" s="17">
        <v>134</v>
      </c>
    </row>
    <row r="25" spans="1:7">
      <c r="A25" s="1" t="s">
        <v>296</v>
      </c>
      <c r="B25" s="2"/>
      <c r="C25" s="1">
        <v>361</v>
      </c>
      <c r="D25" s="8">
        <v>60.166666666666664</v>
      </c>
      <c r="E25" s="8">
        <v>46.075662411588468</v>
      </c>
      <c r="F25" s="8">
        <v>14</v>
      </c>
      <c r="G25" s="17">
        <v>134</v>
      </c>
    </row>
    <row r="26" spans="1:7">
      <c r="A26" s="1" t="s">
        <v>297</v>
      </c>
      <c r="B26" s="1" t="s">
        <v>68</v>
      </c>
      <c r="C26" s="1">
        <v>341</v>
      </c>
      <c r="D26" s="8">
        <v>56.833333333333336</v>
      </c>
      <c r="E26" s="8">
        <v>20.173414848921002</v>
      </c>
      <c r="F26" s="8">
        <v>34</v>
      </c>
      <c r="G26" s="17">
        <v>81</v>
      </c>
    </row>
    <row r="27" spans="1:7">
      <c r="A27" s="4"/>
      <c r="B27" s="6" t="s">
        <v>88</v>
      </c>
      <c r="C27" s="6">
        <v>556</v>
      </c>
      <c r="D27">
        <v>92.666666666666671</v>
      </c>
      <c r="E27">
        <v>35.67445397853578</v>
      </c>
      <c r="F27">
        <v>42</v>
      </c>
      <c r="G27" s="18">
        <v>141</v>
      </c>
    </row>
    <row r="28" spans="1:7">
      <c r="A28" s="4"/>
      <c r="B28" s="6" t="s">
        <v>61</v>
      </c>
      <c r="C28" s="6">
        <v>617</v>
      </c>
      <c r="D28">
        <v>102.83333333333333</v>
      </c>
      <c r="E28">
        <v>21.903576572483935</v>
      </c>
      <c r="F28">
        <v>59</v>
      </c>
      <c r="G28" s="18">
        <v>116</v>
      </c>
    </row>
    <row r="29" spans="1:7">
      <c r="A29" s="4"/>
      <c r="B29" s="6" t="s">
        <v>49</v>
      </c>
      <c r="C29" s="6">
        <v>468</v>
      </c>
      <c r="D29">
        <v>78</v>
      </c>
      <c r="E29">
        <v>38.750483867946734</v>
      </c>
      <c r="F29">
        <v>25</v>
      </c>
      <c r="G29" s="18">
        <v>141</v>
      </c>
    </row>
    <row r="30" spans="1:7">
      <c r="A30" s="4"/>
      <c r="B30" s="6" t="s">
        <v>24</v>
      </c>
      <c r="C30" s="6">
        <v>481</v>
      </c>
      <c r="D30">
        <v>80.166666666666671</v>
      </c>
      <c r="E30">
        <v>34.160893821249282</v>
      </c>
      <c r="F30">
        <v>43</v>
      </c>
      <c r="G30" s="18">
        <v>116</v>
      </c>
    </row>
    <row r="31" spans="1:7">
      <c r="A31" s="4"/>
      <c r="B31" s="6" t="s">
        <v>34</v>
      </c>
      <c r="C31" s="6">
        <v>800</v>
      </c>
      <c r="D31">
        <v>133.33333333333334</v>
      </c>
      <c r="E31">
        <v>28.696108911604473</v>
      </c>
      <c r="F31">
        <v>80</v>
      </c>
      <c r="G31" s="18">
        <v>158</v>
      </c>
    </row>
    <row r="32" spans="1:7">
      <c r="A32" s="4"/>
      <c r="B32" s="6" t="s">
        <v>33</v>
      </c>
      <c r="C32" s="6">
        <v>742</v>
      </c>
      <c r="D32">
        <v>123.66666666666667</v>
      </c>
      <c r="E32">
        <v>38.520989949203873</v>
      </c>
      <c r="F32">
        <v>77</v>
      </c>
      <c r="G32" s="18">
        <v>178</v>
      </c>
    </row>
    <row r="33" spans="1:7">
      <c r="A33" s="4"/>
      <c r="B33" s="6" t="s">
        <v>26</v>
      </c>
      <c r="C33" s="6">
        <v>451</v>
      </c>
      <c r="D33">
        <v>75.166666666666671</v>
      </c>
      <c r="E33">
        <v>38.012717170266413</v>
      </c>
      <c r="F33">
        <v>27</v>
      </c>
      <c r="G33" s="18">
        <v>119</v>
      </c>
    </row>
    <row r="34" spans="1:7">
      <c r="A34" s="1" t="s">
        <v>298</v>
      </c>
      <c r="B34" s="2"/>
      <c r="C34" s="1">
        <v>4456</v>
      </c>
      <c r="D34" s="8">
        <v>92.833333333333329</v>
      </c>
      <c r="E34" s="8">
        <v>38.861091044425415</v>
      </c>
      <c r="F34" s="8">
        <v>25</v>
      </c>
      <c r="G34" s="17">
        <v>178</v>
      </c>
    </row>
    <row r="35" spans="1:7">
      <c r="A35" s="1" t="s">
        <v>299</v>
      </c>
      <c r="B35" s="1" t="s">
        <v>13</v>
      </c>
      <c r="C35" s="1">
        <v>327</v>
      </c>
      <c r="D35" s="8">
        <v>54.5</v>
      </c>
      <c r="E35" s="8">
        <v>30.846393630374362</v>
      </c>
      <c r="F35" s="8">
        <v>15</v>
      </c>
      <c r="G35" s="17">
        <v>107</v>
      </c>
    </row>
    <row r="36" spans="1:7">
      <c r="A36" s="4"/>
      <c r="B36" s="6" t="s">
        <v>73</v>
      </c>
      <c r="C36" s="6">
        <v>513</v>
      </c>
      <c r="D36">
        <v>85.5</v>
      </c>
      <c r="E36">
        <v>52.01057584761007</v>
      </c>
      <c r="F36">
        <v>25</v>
      </c>
      <c r="G36" s="18">
        <v>178</v>
      </c>
    </row>
    <row r="37" spans="1:7">
      <c r="A37" s="4"/>
      <c r="B37" s="6" t="s">
        <v>79</v>
      </c>
      <c r="C37" s="6">
        <v>420</v>
      </c>
      <c r="D37">
        <v>70</v>
      </c>
      <c r="E37">
        <v>14.170391667134682</v>
      </c>
      <c r="F37">
        <v>43</v>
      </c>
      <c r="G37" s="18">
        <v>81</v>
      </c>
    </row>
    <row r="38" spans="1:7">
      <c r="A38" s="4"/>
      <c r="B38" s="6" t="s">
        <v>86</v>
      </c>
      <c r="C38" s="6">
        <v>447</v>
      </c>
      <c r="D38">
        <v>74.5</v>
      </c>
      <c r="E38">
        <v>30.024989592004857</v>
      </c>
      <c r="F38">
        <v>44</v>
      </c>
      <c r="G38" s="18">
        <v>110</v>
      </c>
    </row>
    <row r="39" spans="1:7">
      <c r="A39" s="4"/>
      <c r="B39" s="6" t="s">
        <v>85</v>
      </c>
      <c r="C39" s="6">
        <v>654</v>
      </c>
      <c r="D39">
        <v>109</v>
      </c>
      <c r="E39">
        <v>13.461054936371072</v>
      </c>
      <c r="F39">
        <v>96</v>
      </c>
      <c r="G39" s="18">
        <v>131</v>
      </c>
    </row>
    <row r="40" spans="1:7">
      <c r="A40" s="4"/>
      <c r="B40" s="6" t="s">
        <v>67</v>
      </c>
      <c r="C40" s="6">
        <v>439</v>
      </c>
      <c r="D40">
        <v>73.166666666666671</v>
      </c>
      <c r="E40">
        <v>35.250059101605295</v>
      </c>
      <c r="F40">
        <v>33</v>
      </c>
      <c r="G40" s="18">
        <v>129</v>
      </c>
    </row>
    <row r="41" spans="1:7">
      <c r="A41" s="4"/>
      <c r="B41" s="6" t="s">
        <v>20</v>
      </c>
      <c r="C41" s="6">
        <v>635</v>
      </c>
      <c r="D41">
        <v>105.83333333333333</v>
      </c>
      <c r="E41">
        <v>26.932632004070186</v>
      </c>
      <c r="F41">
        <v>66</v>
      </c>
      <c r="G41" s="18">
        <v>139</v>
      </c>
    </row>
    <row r="42" spans="1:7">
      <c r="A42" s="1" t="s">
        <v>300</v>
      </c>
      <c r="B42" s="2"/>
      <c r="C42" s="1">
        <v>3435</v>
      </c>
      <c r="D42" s="8">
        <v>81.785714285714292</v>
      </c>
      <c r="E42" s="8">
        <v>34.42952201327688</v>
      </c>
      <c r="F42" s="8">
        <v>15</v>
      </c>
      <c r="G42" s="17">
        <v>178</v>
      </c>
    </row>
    <row r="43" spans="1:7">
      <c r="A43" s="1" t="s">
        <v>301</v>
      </c>
      <c r="B43" s="1" t="s">
        <v>43</v>
      </c>
      <c r="C43" s="1">
        <v>383</v>
      </c>
      <c r="D43" s="8">
        <v>63.833333333333336</v>
      </c>
      <c r="E43" s="8">
        <v>20.798237104780455</v>
      </c>
      <c r="F43" s="8">
        <v>34</v>
      </c>
      <c r="G43" s="17">
        <v>89</v>
      </c>
    </row>
    <row r="44" spans="1:7">
      <c r="A44" s="4"/>
      <c r="B44" s="6" t="s">
        <v>46</v>
      </c>
      <c r="C44" s="6">
        <v>230</v>
      </c>
      <c r="D44">
        <v>38.333333333333336</v>
      </c>
      <c r="E44">
        <v>24.816661070068768</v>
      </c>
      <c r="F44">
        <v>15</v>
      </c>
      <c r="G44" s="18">
        <v>76</v>
      </c>
    </row>
    <row r="45" spans="1:7">
      <c r="A45" s="4"/>
      <c r="B45" s="6" t="s">
        <v>69</v>
      </c>
      <c r="C45" s="6">
        <v>419</v>
      </c>
      <c r="D45">
        <v>69.833333333333329</v>
      </c>
      <c r="E45">
        <v>47.16531211246955</v>
      </c>
      <c r="F45">
        <v>21</v>
      </c>
      <c r="G45" s="18">
        <v>150</v>
      </c>
    </row>
    <row r="46" spans="1:7">
      <c r="A46" s="1" t="s">
        <v>302</v>
      </c>
      <c r="B46" s="2"/>
      <c r="C46" s="1">
        <v>1032</v>
      </c>
      <c r="D46" s="8">
        <v>57.333333333333336</v>
      </c>
      <c r="E46" s="8">
        <v>34.060499806356681</v>
      </c>
      <c r="F46" s="8">
        <v>15</v>
      </c>
      <c r="G46" s="17">
        <v>150</v>
      </c>
    </row>
    <row r="47" spans="1:7">
      <c r="A47" s="1" t="s">
        <v>303</v>
      </c>
      <c r="B47" s="1" t="s">
        <v>21</v>
      </c>
      <c r="C47" s="1">
        <v>521</v>
      </c>
      <c r="D47" s="8">
        <v>86.833333333333329</v>
      </c>
      <c r="E47" s="8">
        <v>15.038838607640789</v>
      </c>
      <c r="F47" s="8">
        <v>71</v>
      </c>
      <c r="G47" s="17">
        <v>111</v>
      </c>
    </row>
    <row r="48" spans="1:7">
      <c r="A48" s="4"/>
      <c r="B48" s="6" t="s">
        <v>27</v>
      </c>
      <c r="C48" s="6">
        <v>224</v>
      </c>
      <c r="D48">
        <v>37.333333333333336</v>
      </c>
      <c r="E48">
        <v>11.325487480310365</v>
      </c>
      <c r="F48">
        <v>17</v>
      </c>
      <c r="G48" s="18">
        <v>52</v>
      </c>
    </row>
    <row r="49" spans="1:7">
      <c r="A49" s="4"/>
      <c r="B49" s="6" t="s">
        <v>81</v>
      </c>
      <c r="C49" s="6">
        <v>506</v>
      </c>
      <c r="D49">
        <v>84.333333333333329</v>
      </c>
      <c r="E49">
        <v>25.935818218569221</v>
      </c>
      <c r="F49">
        <v>42</v>
      </c>
      <c r="G49" s="18">
        <v>114</v>
      </c>
    </row>
    <row r="50" spans="1:7">
      <c r="A50" s="4"/>
      <c r="B50" s="6" t="s">
        <v>19</v>
      </c>
      <c r="C50" s="6">
        <v>479</v>
      </c>
      <c r="D50">
        <v>79.833333333333329</v>
      </c>
      <c r="E50">
        <v>36.394596668553248</v>
      </c>
      <c r="F50">
        <v>45</v>
      </c>
      <c r="G50" s="18">
        <v>130</v>
      </c>
    </row>
    <row r="51" spans="1:7">
      <c r="A51" s="4"/>
      <c r="B51" s="6" t="s">
        <v>56</v>
      </c>
      <c r="C51" s="6">
        <v>334</v>
      </c>
      <c r="D51">
        <v>55.666666666666664</v>
      </c>
      <c r="E51">
        <v>35.154895344271274</v>
      </c>
      <c r="F51">
        <v>9</v>
      </c>
      <c r="G51" s="18">
        <v>96</v>
      </c>
    </row>
    <row r="52" spans="1:7">
      <c r="A52" s="4"/>
      <c r="B52" s="6" t="s">
        <v>45</v>
      </c>
      <c r="C52" s="6">
        <v>325</v>
      </c>
      <c r="D52">
        <v>54.166666666666664</v>
      </c>
      <c r="E52">
        <v>24.375534182180836</v>
      </c>
      <c r="F52">
        <v>17</v>
      </c>
      <c r="G52" s="18">
        <v>84</v>
      </c>
    </row>
    <row r="53" spans="1:7">
      <c r="A53" s="4"/>
      <c r="B53" s="6" t="s">
        <v>31</v>
      </c>
      <c r="C53" s="6">
        <v>479</v>
      </c>
      <c r="D53">
        <v>79.833333333333329</v>
      </c>
      <c r="E53">
        <v>24.563523091500272</v>
      </c>
      <c r="F53">
        <v>47</v>
      </c>
      <c r="G53" s="18">
        <v>102</v>
      </c>
    </row>
    <row r="54" spans="1:7">
      <c r="A54" s="4"/>
      <c r="B54" s="6" t="s">
        <v>57</v>
      </c>
      <c r="C54" s="6">
        <v>325</v>
      </c>
      <c r="D54">
        <v>54.166666666666664</v>
      </c>
      <c r="E54">
        <v>7.3598007219398562</v>
      </c>
      <c r="F54">
        <v>46</v>
      </c>
      <c r="G54" s="18">
        <v>63</v>
      </c>
    </row>
    <row r="55" spans="1:7">
      <c r="A55" s="1" t="s">
        <v>304</v>
      </c>
      <c r="B55" s="2"/>
      <c r="C55" s="1">
        <v>3193</v>
      </c>
      <c r="D55" s="8">
        <v>66.520833333333329</v>
      </c>
      <c r="E55" s="8">
        <v>28.565705955526262</v>
      </c>
      <c r="F55" s="8">
        <v>9</v>
      </c>
      <c r="G55" s="17">
        <v>130</v>
      </c>
    </row>
    <row r="56" spans="1:7">
      <c r="A56" s="1" t="s">
        <v>305</v>
      </c>
      <c r="B56" s="1" t="s">
        <v>51</v>
      </c>
      <c r="C56" s="1">
        <v>288</v>
      </c>
      <c r="D56" s="8">
        <v>48</v>
      </c>
      <c r="E56" s="8">
        <v>21.762352813976708</v>
      </c>
      <c r="F56" s="8">
        <v>23</v>
      </c>
      <c r="G56" s="17">
        <v>85</v>
      </c>
    </row>
    <row r="57" spans="1:7">
      <c r="A57" s="4"/>
      <c r="B57" s="6" t="s">
        <v>39</v>
      </c>
      <c r="C57" s="6">
        <v>390</v>
      </c>
      <c r="D57">
        <v>65</v>
      </c>
      <c r="E57">
        <v>47.099893842767841</v>
      </c>
      <c r="F57">
        <v>14</v>
      </c>
      <c r="G57" s="18">
        <v>150</v>
      </c>
    </row>
    <row r="58" spans="1:7">
      <c r="A58" s="1" t="s">
        <v>306</v>
      </c>
      <c r="B58" s="2"/>
      <c r="C58" s="1">
        <v>678</v>
      </c>
      <c r="D58" s="8">
        <v>56.5</v>
      </c>
      <c r="E58" s="8">
        <v>36.089535123835354</v>
      </c>
      <c r="F58" s="8">
        <v>14</v>
      </c>
      <c r="G58" s="17">
        <v>150</v>
      </c>
    </row>
    <row r="59" spans="1:7">
      <c r="A59" s="1" t="s">
        <v>80</v>
      </c>
      <c r="B59" s="1" t="s">
        <v>80</v>
      </c>
      <c r="C59" s="1">
        <v>248</v>
      </c>
      <c r="D59" s="8">
        <v>41.333333333333336</v>
      </c>
      <c r="E59" s="8">
        <v>21.731697279933446</v>
      </c>
      <c r="F59" s="8">
        <v>9</v>
      </c>
      <c r="G59" s="17">
        <v>72</v>
      </c>
    </row>
    <row r="60" spans="1:7">
      <c r="A60" s="1" t="s">
        <v>307</v>
      </c>
      <c r="B60" s="2"/>
      <c r="C60" s="1">
        <v>248</v>
      </c>
      <c r="D60" s="8">
        <v>41.333333333333336</v>
      </c>
      <c r="E60" s="8">
        <v>21.731697279933446</v>
      </c>
      <c r="F60" s="8">
        <v>9</v>
      </c>
      <c r="G60" s="17">
        <v>72</v>
      </c>
    </row>
    <row r="61" spans="1:7">
      <c r="A61" s="1" t="s">
        <v>308</v>
      </c>
      <c r="B61" s="1" t="s">
        <v>70</v>
      </c>
      <c r="C61" s="1">
        <v>590</v>
      </c>
      <c r="D61" s="8">
        <v>98.333333333333329</v>
      </c>
      <c r="E61" s="8">
        <v>25.672293755460714</v>
      </c>
      <c r="F61" s="8">
        <v>68</v>
      </c>
      <c r="G61" s="17">
        <v>125</v>
      </c>
    </row>
    <row r="62" spans="1:7">
      <c r="A62" s="4"/>
      <c r="B62" s="6" t="s">
        <v>38</v>
      </c>
      <c r="C62" s="6">
        <v>307</v>
      </c>
      <c r="D62">
        <v>51.166666666666664</v>
      </c>
      <c r="E62">
        <v>19.671468340382393</v>
      </c>
      <c r="F62">
        <v>30</v>
      </c>
      <c r="G62" s="18">
        <v>80</v>
      </c>
    </row>
    <row r="63" spans="1:7">
      <c r="A63" s="1" t="s">
        <v>309</v>
      </c>
      <c r="B63" s="2"/>
      <c r="C63" s="1">
        <v>897</v>
      </c>
      <c r="D63" s="8">
        <v>74.75</v>
      </c>
      <c r="E63" s="8">
        <v>32.89687744231275</v>
      </c>
      <c r="F63" s="8">
        <v>30</v>
      </c>
      <c r="G63" s="17">
        <v>125</v>
      </c>
    </row>
    <row r="64" spans="1:7">
      <c r="A64" s="1" t="s">
        <v>310</v>
      </c>
      <c r="B64" s="1" t="s">
        <v>76</v>
      </c>
      <c r="C64" s="1">
        <v>432</v>
      </c>
      <c r="D64" s="8">
        <v>72</v>
      </c>
      <c r="E64" s="8">
        <v>13.784048752090222</v>
      </c>
      <c r="F64" s="8">
        <v>48</v>
      </c>
      <c r="G64" s="17">
        <v>83</v>
      </c>
    </row>
    <row r="65" spans="1:7">
      <c r="A65" s="4"/>
      <c r="B65" s="6" t="s">
        <v>87</v>
      </c>
      <c r="C65" s="6">
        <v>486</v>
      </c>
      <c r="D65">
        <v>81</v>
      </c>
      <c r="E65">
        <v>21.77154105707724</v>
      </c>
      <c r="F65">
        <v>51</v>
      </c>
      <c r="G65" s="18">
        <v>116</v>
      </c>
    </row>
    <row r="66" spans="1:7">
      <c r="A66" s="4"/>
      <c r="B66" s="6" t="s">
        <v>58</v>
      </c>
      <c r="C66" s="6">
        <v>335</v>
      </c>
      <c r="D66">
        <v>55.833333333333336</v>
      </c>
      <c r="E66">
        <v>17.600189392920363</v>
      </c>
      <c r="F66">
        <v>34</v>
      </c>
      <c r="G66" s="18">
        <v>80</v>
      </c>
    </row>
    <row r="67" spans="1:7">
      <c r="A67" s="4"/>
      <c r="B67" s="6" t="s">
        <v>14</v>
      </c>
      <c r="C67" s="6">
        <v>272</v>
      </c>
      <c r="D67">
        <v>45.333333333333336</v>
      </c>
      <c r="E67">
        <v>22.464787260658998</v>
      </c>
      <c r="F67">
        <v>10</v>
      </c>
      <c r="G67" s="18">
        <v>72</v>
      </c>
    </row>
    <row r="68" spans="1:7">
      <c r="A68" s="1" t="s">
        <v>311</v>
      </c>
      <c r="B68" s="2"/>
      <c r="C68" s="1">
        <v>1525</v>
      </c>
      <c r="D68" s="8">
        <v>63.541666666666664</v>
      </c>
      <c r="E68" s="8">
        <v>22.8377627143532</v>
      </c>
      <c r="F68" s="8">
        <v>10</v>
      </c>
      <c r="G68" s="17">
        <v>116</v>
      </c>
    </row>
    <row r="69" spans="1:7">
      <c r="A69" s="7" t="s">
        <v>283</v>
      </c>
      <c r="B69" s="16"/>
      <c r="C69" s="7">
        <v>22488</v>
      </c>
      <c r="D69" s="11">
        <v>72.07692307692308</v>
      </c>
      <c r="E69" s="11">
        <v>35.349161173170671</v>
      </c>
      <c r="F69" s="11">
        <v>9</v>
      </c>
      <c r="G69" s="19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Z56"/>
  <sheetViews>
    <sheetView workbookViewId="0">
      <selection activeCell="H16" sqref="H16"/>
    </sheetView>
  </sheetViews>
  <sheetFormatPr defaultRowHeight="15"/>
  <cols>
    <col min="1" max="1" width="11.5703125" bestFit="1" customWidth="1"/>
    <col min="52" max="52" width="10.5703125" bestFit="1" customWidth="1"/>
  </cols>
  <sheetData>
    <row r="3" spans="1:52">
      <c r="A3" s="5" t="s">
        <v>278</v>
      </c>
      <c r="B3" s="5" t="s">
        <v>259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/>
    </row>
    <row r="4" spans="1:52">
      <c r="A4" s="5" t="s">
        <v>258</v>
      </c>
      <c r="B4" s="1" t="s">
        <v>55</v>
      </c>
      <c r="C4" s="8" t="s">
        <v>74</v>
      </c>
      <c r="D4" s="8" t="s">
        <v>32</v>
      </c>
      <c r="E4" s="8" t="s">
        <v>12</v>
      </c>
      <c r="F4" s="8" t="s">
        <v>50</v>
      </c>
      <c r="G4" s="8" t="s">
        <v>37</v>
      </c>
      <c r="H4" s="8" t="s">
        <v>63</v>
      </c>
      <c r="I4" s="8" t="s">
        <v>44</v>
      </c>
      <c r="J4" s="8" t="s">
        <v>82</v>
      </c>
      <c r="K4" s="8" t="s">
        <v>18</v>
      </c>
      <c r="L4" s="8" t="s">
        <v>25</v>
      </c>
      <c r="M4" s="8" t="s">
        <v>62</v>
      </c>
      <c r="N4" s="8" t="s">
        <v>64</v>
      </c>
      <c r="O4" s="8" t="s">
        <v>40</v>
      </c>
      <c r="P4" s="8" t="s">
        <v>75</v>
      </c>
      <c r="Q4" s="8" t="s">
        <v>52</v>
      </c>
      <c r="R4" s="8" t="s">
        <v>11</v>
      </c>
      <c r="S4" s="8" t="s">
        <v>68</v>
      </c>
      <c r="T4" s="8" t="s">
        <v>88</v>
      </c>
      <c r="U4" s="8" t="s">
        <v>61</v>
      </c>
      <c r="V4" s="8" t="s">
        <v>49</v>
      </c>
      <c r="W4" s="8" t="s">
        <v>24</v>
      </c>
      <c r="X4" s="8" t="s">
        <v>34</v>
      </c>
      <c r="Y4" s="8" t="s">
        <v>33</v>
      </c>
      <c r="Z4" s="8" t="s">
        <v>26</v>
      </c>
      <c r="AA4" s="8" t="s">
        <v>13</v>
      </c>
      <c r="AB4" s="8" t="s">
        <v>73</v>
      </c>
      <c r="AC4" s="8" t="s">
        <v>79</v>
      </c>
      <c r="AD4" s="8" t="s">
        <v>86</v>
      </c>
      <c r="AE4" s="8" t="s">
        <v>85</v>
      </c>
      <c r="AF4" s="8" t="s">
        <v>67</v>
      </c>
      <c r="AG4" s="8" t="s">
        <v>20</v>
      </c>
      <c r="AH4" s="8" t="s">
        <v>43</v>
      </c>
      <c r="AI4" s="8" t="s">
        <v>46</v>
      </c>
      <c r="AJ4" s="8" t="s">
        <v>69</v>
      </c>
      <c r="AK4" s="8" t="s">
        <v>21</v>
      </c>
      <c r="AL4" s="8" t="s">
        <v>27</v>
      </c>
      <c r="AM4" s="8" t="s">
        <v>19</v>
      </c>
      <c r="AN4" s="8" t="s">
        <v>56</v>
      </c>
      <c r="AO4" s="8" t="s">
        <v>45</v>
      </c>
      <c r="AP4" s="8" t="s">
        <v>31</v>
      </c>
      <c r="AQ4" s="8" t="s">
        <v>57</v>
      </c>
      <c r="AR4" s="8" t="s">
        <v>51</v>
      </c>
      <c r="AS4" s="8" t="s">
        <v>39</v>
      </c>
      <c r="AT4" s="8" t="s">
        <v>80</v>
      </c>
      <c r="AU4" s="8" t="s">
        <v>70</v>
      </c>
      <c r="AV4" s="8" t="s">
        <v>38</v>
      </c>
      <c r="AW4" s="8" t="s">
        <v>76</v>
      </c>
      <c r="AX4" s="8" t="s">
        <v>58</v>
      </c>
      <c r="AY4" s="8" t="s">
        <v>14</v>
      </c>
      <c r="AZ4" s="9" t="s">
        <v>283</v>
      </c>
    </row>
    <row r="5" spans="1:52">
      <c r="A5" s="1" t="s">
        <v>55</v>
      </c>
      <c r="B5" s="13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>
        <v>99</v>
      </c>
      <c r="AF5" s="8"/>
      <c r="AG5" s="8"/>
      <c r="AH5" s="8"/>
      <c r="AI5" s="8"/>
      <c r="AJ5" s="8"/>
      <c r="AK5" s="8"/>
      <c r="AL5" s="8"/>
      <c r="AM5" s="8"/>
      <c r="AN5" s="8">
        <v>52</v>
      </c>
      <c r="AO5" s="8"/>
      <c r="AP5" s="8"/>
      <c r="AQ5" s="8"/>
      <c r="AR5" s="8"/>
      <c r="AS5" s="8"/>
      <c r="AT5" s="8"/>
      <c r="AU5" s="8"/>
      <c r="AV5" s="8">
        <v>30</v>
      </c>
      <c r="AW5" s="8"/>
      <c r="AX5" s="8"/>
      <c r="AY5" s="8"/>
      <c r="AZ5" s="9">
        <v>181</v>
      </c>
    </row>
    <row r="6" spans="1:52">
      <c r="A6" s="6" t="s">
        <v>74</v>
      </c>
      <c r="B6" s="6"/>
      <c r="C6" s="14"/>
      <c r="H6">
        <v>55</v>
      </c>
      <c r="W6">
        <v>114</v>
      </c>
      <c r="AZ6" s="10">
        <v>169</v>
      </c>
    </row>
    <row r="7" spans="1:52">
      <c r="A7" s="6" t="s">
        <v>32</v>
      </c>
      <c r="B7" s="6"/>
      <c r="D7" s="14"/>
      <c r="AC7">
        <v>75</v>
      </c>
      <c r="AZ7" s="10">
        <v>75</v>
      </c>
    </row>
    <row r="8" spans="1:52">
      <c r="A8" s="6" t="s">
        <v>12</v>
      </c>
      <c r="B8" s="6">
        <v>41</v>
      </c>
      <c r="E8" s="14"/>
      <c r="AD8">
        <v>44</v>
      </c>
      <c r="AZ8" s="10">
        <v>85</v>
      </c>
    </row>
    <row r="9" spans="1:52">
      <c r="A9" s="6" t="s">
        <v>50</v>
      </c>
      <c r="B9" s="6"/>
      <c r="E9">
        <v>35</v>
      </c>
      <c r="F9" s="14"/>
      <c r="R9">
        <v>21</v>
      </c>
      <c r="AB9">
        <v>25</v>
      </c>
      <c r="AM9">
        <v>49</v>
      </c>
      <c r="AZ9" s="10">
        <v>130</v>
      </c>
    </row>
    <row r="10" spans="1:52">
      <c r="A10" s="6" t="s">
        <v>37</v>
      </c>
      <c r="B10" s="6"/>
      <c r="G10" s="14"/>
      <c r="AD10">
        <v>92</v>
      </c>
      <c r="AJ10">
        <v>82</v>
      </c>
      <c r="AO10">
        <v>84</v>
      </c>
      <c r="AV10">
        <v>80</v>
      </c>
      <c r="AZ10" s="10">
        <v>338</v>
      </c>
    </row>
    <row r="11" spans="1:52">
      <c r="A11" s="6" t="s">
        <v>63</v>
      </c>
      <c r="B11" s="6">
        <v>37</v>
      </c>
      <c r="H11" s="14"/>
      <c r="N11">
        <v>48</v>
      </c>
      <c r="X11">
        <v>124</v>
      </c>
      <c r="Z11">
        <v>27</v>
      </c>
      <c r="AW11">
        <v>83</v>
      </c>
      <c r="AZ11" s="10">
        <v>319</v>
      </c>
    </row>
    <row r="12" spans="1:52">
      <c r="A12" s="6" t="s">
        <v>44</v>
      </c>
      <c r="B12" s="6"/>
      <c r="I12" s="14"/>
      <c r="AD12">
        <v>110</v>
      </c>
      <c r="AZ12" s="10">
        <v>110</v>
      </c>
    </row>
    <row r="13" spans="1:52">
      <c r="A13" s="6" t="s">
        <v>82</v>
      </c>
      <c r="B13" s="6"/>
      <c r="J13" s="14"/>
      <c r="S13">
        <v>64</v>
      </c>
      <c r="AP13">
        <v>92</v>
      </c>
      <c r="AQ13">
        <v>46</v>
      </c>
      <c r="AW13">
        <v>83</v>
      </c>
      <c r="AZ13" s="10">
        <v>285</v>
      </c>
    </row>
    <row r="14" spans="1:52">
      <c r="A14" s="6" t="s">
        <v>18</v>
      </c>
      <c r="B14" s="6"/>
      <c r="I14">
        <v>39</v>
      </c>
      <c r="K14" s="14"/>
      <c r="AM14">
        <v>110</v>
      </c>
      <c r="AZ14" s="10">
        <v>149</v>
      </c>
    </row>
    <row r="15" spans="1:52">
      <c r="A15" s="6" t="s">
        <v>25</v>
      </c>
      <c r="B15" s="6"/>
      <c r="C15">
        <v>93</v>
      </c>
      <c r="L15" s="14"/>
      <c r="AN15">
        <v>87</v>
      </c>
      <c r="AZ15" s="10">
        <v>180</v>
      </c>
    </row>
    <row r="16" spans="1:52">
      <c r="A16" s="6" t="s">
        <v>62</v>
      </c>
      <c r="B16" s="6"/>
      <c r="M16" s="14"/>
      <c r="O16">
        <v>125</v>
      </c>
      <c r="AW16">
        <v>82</v>
      </c>
      <c r="AZ16" s="10">
        <v>207</v>
      </c>
    </row>
    <row r="17" spans="1:52">
      <c r="A17" s="6" t="s">
        <v>64</v>
      </c>
      <c r="B17" s="6"/>
      <c r="N17" s="14"/>
      <c r="AE17">
        <v>131</v>
      </c>
      <c r="AQ17">
        <v>63</v>
      </c>
      <c r="AW17">
        <v>68</v>
      </c>
      <c r="AZ17" s="10">
        <v>262</v>
      </c>
    </row>
    <row r="18" spans="1:52">
      <c r="A18" s="6" t="s">
        <v>40</v>
      </c>
      <c r="B18" s="6"/>
      <c r="O18" s="14"/>
      <c r="U18">
        <v>115</v>
      </c>
      <c r="AG18">
        <v>115</v>
      </c>
      <c r="AZ18" s="10">
        <v>230</v>
      </c>
    </row>
    <row r="19" spans="1:52">
      <c r="A19" s="6" t="s">
        <v>75</v>
      </c>
      <c r="B19" s="6"/>
      <c r="P19" s="14"/>
      <c r="AA19">
        <v>58</v>
      </c>
      <c r="AJ19">
        <v>26</v>
      </c>
      <c r="AW19">
        <v>48</v>
      </c>
      <c r="AZ19" s="10">
        <v>132</v>
      </c>
    </row>
    <row r="20" spans="1:52">
      <c r="A20" s="6" t="s">
        <v>52</v>
      </c>
      <c r="B20" s="6"/>
      <c r="C20">
        <v>97</v>
      </c>
      <c r="G20">
        <v>15</v>
      </c>
      <c r="Q20" s="14"/>
      <c r="AK20">
        <v>71</v>
      </c>
      <c r="AL20">
        <v>40</v>
      </c>
      <c r="AZ20" s="10">
        <v>223</v>
      </c>
    </row>
    <row r="21" spans="1:52">
      <c r="A21" s="6" t="s">
        <v>11</v>
      </c>
      <c r="B21" s="6"/>
      <c r="E21">
        <v>14</v>
      </c>
      <c r="L21">
        <v>134</v>
      </c>
      <c r="R21" s="14"/>
      <c r="V21">
        <v>82</v>
      </c>
      <c r="AB21">
        <v>77</v>
      </c>
      <c r="AF21">
        <v>33</v>
      </c>
      <c r="AZ21" s="10">
        <v>340</v>
      </c>
    </row>
    <row r="22" spans="1:52">
      <c r="A22" s="6" t="s">
        <v>68</v>
      </c>
      <c r="B22" s="6"/>
      <c r="M22">
        <v>37</v>
      </c>
      <c r="P22">
        <v>48</v>
      </c>
      <c r="S22" s="14"/>
      <c r="AC22">
        <v>81</v>
      </c>
      <c r="AZ22" s="10">
        <v>166</v>
      </c>
    </row>
    <row r="23" spans="1:52">
      <c r="A23" s="6" t="s">
        <v>88</v>
      </c>
      <c r="B23" s="6"/>
      <c r="K23">
        <v>120</v>
      </c>
      <c r="T23" s="14"/>
      <c r="V23">
        <v>141</v>
      </c>
      <c r="AK23">
        <v>94</v>
      </c>
      <c r="AR23">
        <v>42</v>
      </c>
      <c r="AZ23" s="10">
        <v>397</v>
      </c>
    </row>
    <row r="24" spans="1:52">
      <c r="A24" s="6" t="s">
        <v>61</v>
      </c>
      <c r="B24" s="6"/>
      <c r="C24">
        <v>104</v>
      </c>
      <c r="K24">
        <v>116</v>
      </c>
      <c r="L24">
        <v>113</v>
      </c>
      <c r="M24">
        <v>110</v>
      </c>
      <c r="U24" s="14"/>
      <c r="AQ24">
        <v>59</v>
      </c>
      <c r="AZ24" s="10">
        <v>502</v>
      </c>
    </row>
    <row r="25" spans="1:52">
      <c r="A25" s="6" t="s">
        <v>49</v>
      </c>
      <c r="B25" s="6"/>
      <c r="D25">
        <v>65</v>
      </c>
      <c r="F25">
        <v>25</v>
      </c>
      <c r="M25">
        <v>94</v>
      </c>
      <c r="V25" s="14"/>
      <c r="AI25">
        <v>61</v>
      </c>
      <c r="AZ25" s="10">
        <v>245</v>
      </c>
    </row>
    <row r="26" spans="1:52">
      <c r="A26" s="6" t="s">
        <v>24</v>
      </c>
      <c r="B26" s="6"/>
      <c r="L26">
        <v>116</v>
      </c>
      <c r="W26" s="14"/>
      <c r="AC26">
        <v>43</v>
      </c>
      <c r="AJ26">
        <v>59</v>
      </c>
      <c r="AQ26">
        <v>47</v>
      </c>
      <c r="AZ26" s="10">
        <v>265</v>
      </c>
    </row>
    <row r="27" spans="1:52">
      <c r="A27" s="6" t="s">
        <v>34</v>
      </c>
      <c r="B27" s="6"/>
      <c r="I27">
        <v>158</v>
      </c>
      <c r="X27" s="14"/>
      <c r="AZ27" s="10">
        <v>158</v>
      </c>
    </row>
    <row r="28" spans="1:52">
      <c r="A28" s="6" t="s">
        <v>33</v>
      </c>
      <c r="B28" s="6"/>
      <c r="F28">
        <v>77</v>
      </c>
      <c r="X28">
        <v>138</v>
      </c>
      <c r="Y28" s="14"/>
      <c r="AZ28" s="10">
        <v>215</v>
      </c>
    </row>
    <row r="29" spans="1:52">
      <c r="A29" s="6" t="s">
        <v>26</v>
      </c>
      <c r="B29" s="6"/>
      <c r="Z29" s="14"/>
      <c r="AE29">
        <v>119</v>
      </c>
      <c r="AH29">
        <v>73</v>
      </c>
      <c r="AL29">
        <v>39</v>
      </c>
      <c r="AZ29" s="10">
        <v>231</v>
      </c>
    </row>
    <row r="30" spans="1:52">
      <c r="A30" s="6" t="s">
        <v>13</v>
      </c>
      <c r="B30" s="6"/>
      <c r="AA30" s="14"/>
      <c r="AE30">
        <v>107</v>
      </c>
      <c r="AI30">
        <v>15</v>
      </c>
      <c r="AO30">
        <v>56</v>
      </c>
      <c r="AY30">
        <v>34</v>
      </c>
      <c r="AZ30" s="10">
        <v>212</v>
      </c>
    </row>
    <row r="31" spans="1:52">
      <c r="A31" s="6" t="s">
        <v>73</v>
      </c>
      <c r="B31" s="6"/>
      <c r="C31">
        <v>62</v>
      </c>
      <c r="J31">
        <v>67</v>
      </c>
      <c r="Y31">
        <v>178</v>
      </c>
      <c r="AB31" s="14"/>
      <c r="AZ31" s="10">
        <v>307</v>
      </c>
    </row>
    <row r="32" spans="1:52">
      <c r="A32" s="6" t="s">
        <v>79</v>
      </c>
      <c r="B32" s="6"/>
      <c r="Y32">
        <v>81</v>
      </c>
      <c r="AC32" s="14"/>
      <c r="AT32">
        <v>72</v>
      </c>
      <c r="AZ32" s="10">
        <v>153</v>
      </c>
    </row>
    <row r="33" spans="1:52">
      <c r="A33" s="6" t="s">
        <v>85</v>
      </c>
      <c r="B33" s="6"/>
      <c r="AD33">
        <v>102</v>
      </c>
      <c r="AE33" s="15"/>
      <c r="AZ33" s="10">
        <v>102</v>
      </c>
    </row>
    <row r="34" spans="1:52">
      <c r="A34" s="6" t="s">
        <v>67</v>
      </c>
      <c r="B34" s="6"/>
      <c r="S34">
        <v>77</v>
      </c>
      <c r="Y34">
        <v>129</v>
      </c>
      <c r="AA34">
        <v>57</v>
      </c>
      <c r="AF34" s="14"/>
      <c r="AP34">
        <v>96</v>
      </c>
      <c r="AT34">
        <v>47</v>
      </c>
      <c r="AZ34" s="10">
        <v>406</v>
      </c>
    </row>
    <row r="35" spans="1:52">
      <c r="A35" s="6" t="s">
        <v>20</v>
      </c>
      <c r="B35" s="6"/>
      <c r="T35">
        <v>66</v>
      </c>
      <c r="Y35">
        <v>139</v>
      </c>
      <c r="AG35" s="14"/>
      <c r="AK35">
        <v>111</v>
      </c>
      <c r="AU35">
        <v>122</v>
      </c>
      <c r="AZ35" s="10">
        <v>438</v>
      </c>
    </row>
    <row r="36" spans="1:52">
      <c r="A36" s="6" t="s">
        <v>43</v>
      </c>
      <c r="B36" s="6"/>
      <c r="I36">
        <v>89</v>
      </c>
      <c r="N36">
        <v>64</v>
      </c>
      <c r="S36">
        <v>34</v>
      </c>
      <c r="AH36" s="14"/>
      <c r="AM36">
        <v>45</v>
      </c>
      <c r="AZ36" s="10">
        <v>232</v>
      </c>
    </row>
    <row r="37" spans="1:52">
      <c r="A37" s="6" t="s">
        <v>46</v>
      </c>
      <c r="B37" s="6">
        <v>76</v>
      </c>
      <c r="P37">
        <v>27</v>
      </c>
      <c r="AI37" s="14"/>
      <c r="AZ37" s="10">
        <v>103</v>
      </c>
    </row>
    <row r="38" spans="1:52">
      <c r="A38" s="6" t="s">
        <v>69</v>
      </c>
      <c r="B38" s="6"/>
      <c r="X38">
        <v>150</v>
      </c>
      <c r="AJ38" s="14"/>
      <c r="AN38">
        <v>21</v>
      </c>
      <c r="AU38">
        <v>81</v>
      </c>
      <c r="AZ38" s="10">
        <v>252</v>
      </c>
    </row>
    <row r="39" spans="1:52">
      <c r="A39" s="6" t="s">
        <v>21</v>
      </c>
      <c r="B39" s="6"/>
      <c r="AH39">
        <v>78</v>
      </c>
      <c r="AK39" s="14"/>
      <c r="AZ39" s="10">
        <v>78</v>
      </c>
    </row>
    <row r="40" spans="1:52">
      <c r="A40" s="6" t="s">
        <v>27</v>
      </c>
      <c r="B40" s="6"/>
      <c r="D40">
        <v>17</v>
      </c>
      <c r="E40">
        <v>52</v>
      </c>
      <c r="AL40" s="14"/>
      <c r="AS40">
        <v>39</v>
      </c>
      <c r="AV40">
        <v>37</v>
      </c>
      <c r="AZ40" s="10">
        <v>145</v>
      </c>
    </row>
    <row r="41" spans="1:52">
      <c r="A41" s="6" t="s">
        <v>81</v>
      </c>
      <c r="B41" s="6"/>
      <c r="J41">
        <v>114</v>
      </c>
      <c r="AB41">
        <v>104</v>
      </c>
      <c r="AG41">
        <v>82</v>
      </c>
      <c r="AM41">
        <v>94</v>
      </c>
      <c r="AO41">
        <v>70</v>
      </c>
      <c r="AX41">
        <v>42</v>
      </c>
      <c r="AZ41" s="10">
        <v>506</v>
      </c>
    </row>
    <row r="42" spans="1:52">
      <c r="A42" s="6" t="s">
        <v>19</v>
      </c>
      <c r="B42" s="6"/>
      <c r="I42">
        <v>130</v>
      </c>
      <c r="AD42">
        <v>51</v>
      </c>
      <c r="AM42" s="14"/>
      <c r="AZ42" s="10">
        <v>181</v>
      </c>
    </row>
    <row r="43" spans="1:52">
      <c r="A43" s="6" t="s">
        <v>56</v>
      </c>
      <c r="B43" s="6"/>
      <c r="G43">
        <v>69</v>
      </c>
      <c r="AE43">
        <v>96</v>
      </c>
      <c r="AN43" s="14"/>
      <c r="AT43">
        <v>9</v>
      </c>
      <c r="AZ43" s="10">
        <v>174</v>
      </c>
    </row>
    <row r="44" spans="1:52">
      <c r="A44" s="6" t="s">
        <v>45</v>
      </c>
      <c r="B44" s="6"/>
      <c r="O44">
        <v>63</v>
      </c>
      <c r="AI44">
        <v>17</v>
      </c>
      <c r="AO44" s="14"/>
      <c r="AR44">
        <v>35</v>
      </c>
      <c r="AZ44" s="10">
        <v>115</v>
      </c>
    </row>
    <row r="45" spans="1:52">
      <c r="A45" s="6" t="s">
        <v>31</v>
      </c>
      <c r="B45" s="6"/>
      <c r="D45">
        <v>47</v>
      </c>
      <c r="N45">
        <v>50</v>
      </c>
      <c r="W45">
        <v>102</v>
      </c>
      <c r="AK45">
        <v>92</v>
      </c>
      <c r="AP45" s="14"/>
      <c r="AZ45" s="10">
        <v>291</v>
      </c>
    </row>
    <row r="46" spans="1:52">
      <c r="A46" s="6" t="s">
        <v>57</v>
      </c>
      <c r="B46" s="6"/>
      <c r="AQ46" s="14"/>
      <c r="AX46">
        <v>50</v>
      </c>
      <c r="AZ46" s="10">
        <v>50</v>
      </c>
    </row>
    <row r="47" spans="1:52">
      <c r="A47" s="6" t="s">
        <v>51</v>
      </c>
      <c r="B47" s="6"/>
      <c r="L47">
        <v>85</v>
      </c>
      <c r="Q47">
        <v>23</v>
      </c>
      <c r="AQ47">
        <v>60</v>
      </c>
      <c r="AR47" s="14"/>
      <c r="AS47">
        <v>43</v>
      </c>
      <c r="AZ47" s="10">
        <v>211</v>
      </c>
    </row>
    <row r="48" spans="1:52">
      <c r="A48" s="6" t="s">
        <v>39</v>
      </c>
      <c r="B48" s="6"/>
      <c r="K48">
        <v>70</v>
      </c>
      <c r="O48">
        <v>14</v>
      </c>
      <c r="X48">
        <v>150</v>
      </c>
      <c r="AS48" s="14"/>
      <c r="AZ48" s="10">
        <v>234</v>
      </c>
    </row>
    <row r="49" spans="1:52">
      <c r="A49" s="6" t="s">
        <v>80</v>
      </c>
      <c r="B49" s="6"/>
      <c r="D49">
        <v>25</v>
      </c>
      <c r="AD49">
        <v>48</v>
      </c>
      <c r="AT49" s="14"/>
      <c r="AZ49" s="10">
        <v>73</v>
      </c>
    </row>
    <row r="50" spans="1:52">
      <c r="A50" s="6" t="s">
        <v>70</v>
      </c>
      <c r="B50" s="6"/>
      <c r="I50">
        <v>117</v>
      </c>
      <c r="M50">
        <v>125</v>
      </c>
      <c r="Z50">
        <v>77</v>
      </c>
      <c r="AC50">
        <v>68</v>
      </c>
      <c r="AU50" s="14"/>
      <c r="AZ50" s="10">
        <v>387</v>
      </c>
    </row>
    <row r="51" spans="1:52">
      <c r="A51" s="6" t="s">
        <v>38</v>
      </c>
      <c r="B51" s="6"/>
      <c r="K51">
        <v>37</v>
      </c>
      <c r="AV51" s="14"/>
      <c r="AZ51" s="10">
        <v>37</v>
      </c>
    </row>
    <row r="52" spans="1:52">
      <c r="A52" s="6" t="s">
        <v>76</v>
      </c>
      <c r="B52" s="6"/>
      <c r="E52">
        <v>68</v>
      </c>
      <c r="AW52" s="14"/>
      <c r="AZ52" s="10">
        <v>68</v>
      </c>
    </row>
    <row r="53" spans="1:52">
      <c r="A53" s="6" t="s">
        <v>87</v>
      </c>
      <c r="B53" s="6"/>
      <c r="D53">
        <v>51</v>
      </c>
      <c r="O53">
        <v>77</v>
      </c>
      <c r="T53">
        <v>93</v>
      </c>
      <c r="Z53">
        <v>116</v>
      </c>
      <c r="AK53">
        <v>75</v>
      </c>
      <c r="AS53">
        <v>74</v>
      </c>
      <c r="AZ53" s="10">
        <v>486</v>
      </c>
    </row>
    <row r="54" spans="1:52">
      <c r="A54" s="6" t="s">
        <v>58</v>
      </c>
      <c r="B54" s="6"/>
      <c r="X54">
        <v>80</v>
      </c>
      <c r="AI54">
        <v>34</v>
      </c>
      <c r="AV54">
        <v>57</v>
      </c>
      <c r="AX54" s="14"/>
      <c r="AZ54" s="10">
        <v>171</v>
      </c>
    </row>
    <row r="55" spans="1:52">
      <c r="A55" s="6" t="s">
        <v>14</v>
      </c>
      <c r="B55" s="6"/>
      <c r="P55">
        <v>10</v>
      </c>
      <c r="Q55">
        <v>43</v>
      </c>
      <c r="AT55">
        <v>47</v>
      </c>
      <c r="AV55">
        <v>66</v>
      </c>
      <c r="AX55">
        <v>72</v>
      </c>
      <c r="AY55" s="14"/>
      <c r="AZ55" s="10">
        <v>238</v>
      </c>
    </row>
    <row r="56" spans="1:52">
      <c r="A56" s="7" t="s">
        <v>283</v>
      </c>
      <c r="B56" s="7">
        <v>154</v>
      </c>
      <c r="C56" s="11">
        <v>356</v>
      </c>
      <c r="D56" s="11">
        <v>205</v>
      </c>
      <c r="E56" s="11">
        <v>169</v>
      </c>
      <c r="F56" s="11">
        <v>102</v>
      </c>
      <c r="G56" s="11">
        <v>84</v>
      </c>
      <c r="H56" s="11">
        <v>55</v>
      </c>
      <c r="I56" s="11">
        <v>533</v>
      </c>
      <c r="J56" s="11">
        <v>181</v>
      </c>
      <c r="K56" s="11">
        <v>343</v>
      </c>
      <c r="L56" s="11">
        <v>448</v>
      </c>
      <c r="M56" s="11">
        <v>366</v>
      </c>
      <c r="N56" s="11">
        <v>162</v>
      </c>
      <c r="O56" s="11">
        <v>279</v>
      </c>
      <c r="P56" s="11">
        <v>85</v>
      </c>
      <c r="Q56" s="11">
        <v>66</v>
      </c>
      <c r="R56" s="11">
        <v>21</v>
      </c>
      <c r="S56" s="11">
        <v>175</v>
      </c>
      <c r="T56" s="11">
        <v>159</v>
      </c>
      <c r="U56" s="11">
        <v>115</v>
      </c>
      <c r="V56" s="11">
        <v>223</v>
      </c>
      <c r="W56" s="11">
        <v>216</v>
      </c>
      <c r="X56" s="11">
        <v>642</v>
      </c>
      <c r="Y56" s="11">
        <v>527</v>
      </c>
      <c r="Z56" s="11">
        <v>220</v>
      </c>
      <c r="AA56" s="11">
        <v>115</v>
      </c>
      <c r="AB56" s="11">
        <v>206</v>
      </c>
      <c r="AC56" s="11">
        <v>267</v>
      </c>
      <c r="AD56" s="11">
        <v>447</v>
      </c>
      <c r="AE56" s="11">
        <v>552</v>
      </c>
      <c r="AF56" s="11">
        <v>33</v>
      </c>
      <c r="AG56" s="11">
        <v>197</v>
      </c>
      <c r="AH56" s="11">
        <v>151</v>
      </c>
      <c r="AI56" s="11">
        <v>127</v>
      </c>
      <c r="AJ56" s="11">
        <v>167</v>
      </c>
      <c r="AK56" s="11">
        <v>443</v>
      </c>
      <c r="AL56" s="11">
        <v>79</v>
      </c>
      <c r="AM56" s="11">
        <v>298</v>
      </c>
      <c r="AN56" s="11">
        <v>160</v>
      </c>
      <c r="AO56" s="11">
        <v>210</v>
      </c>
      <c r="AP56" s="11">
        <v>188</v>
      </c>
      <c r="AQ56" s="11">
        <v>275</v>
      </c>
      <c r="AR56" s="11">
        <v>77</v>
      </c>
      <c r="AS56" s="11">
        <v>156</v>
      </c>
      <c r="AT56" s="11">
        <v>175</v>
      </c>
      <c r="AU56" s="11">
        <v>203</v>
      </c>
      <c r="AV56" s="11">
        <v>270</v>
      </c>
      <c r="AW56" s="11">
        <v>364</v>
      </c>
      <c r="AX56" s="11">
        <v>164</v>
      </c>
      <c r="AY56" s="11">
        <v>34</v>
      </c>
      <c r="AZ56" s="12">
        <v>11244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BC2E-0BD4-4A8F-A07A-D48C92DCCD56}">
  <dimension ref="A1:J21"/>
  <sheetViews>
    <sheetView workbookViewId="0">
      <selection activeCell="J3" sqref="J3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111</v>
      </c>
      <c r="C2" s="23" t="s">
        <v>316</v>
      </c>
      <c r="D2" s="23" t="s">
        <v>317</v>
      </c>
      <c r="E2" s="23">
        <v>110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78</v>
      </c>
      <c r="C3" s="23" t="s">
        <v>319</v>
      </c>
      <c r="D3" s="23" t="s">
        <v>320</v>
      </c>
      <c r="E3" s="23">
        <v>47</v>
      </c>
      <c r="F3" s="23"/>
      <c r="G3" s="23"/>
      <c r="H3" s="23" t="s">
        <v>269</v>
      </c>
      <c r="I3" s="23">
        <f>AVERAGE(A14:A21)</f>
        <v>86.833333333333329</v>
      </c>
      <c r="J3" s="23">
        <f>AVERAGE(B14:B21)</f>
        <v>79.166666666666671</v>
      </c>
    </row>
    <row r="4" spans="1:10">
      <c r="A4" s="23" t="s">
        <v>321</v>
      </c>
      <c r="B4" s="23">
        <v>71</v>
      </c>
      <c r="C4" s="23" t="s">
        <v>322</v>
      </c>
      <c r="D4" s="23" t="s">
        <v>323</v>
      </c>
      <c r="E4" s="23">
        <v>30</v>
      </c>
      <c r="F4" s="23"/>
      <c r="G4" s="23"/>
      <c r="H4" s="23" t="s">
        <v>324</v>
      </c>
      <c r="I4" s="23">
        <f>STDEV(A14:A21)</f>
        <v>15.038838607640789</v>
      </c>
      <c r="J4" s="23">
        <f>STDEV(B14:B21)</f>
        <v>41.85411170562179</v>
      </c>
    </row>
    <row r="5" spans="1:10">
      <c r="A5" s="23" t="s">
        <v>325</v>
      </c>
      <c r="B5" s="23">
        <v>92</v>
      </c>
      <c r="C5" s="23" t="s">
        <v>326</v>
      </c>
      <c r="D5" s="23" t="s">
        <v>327</v>
      </c>
      <c r="E5" s="23">
        <v>48</v>
      </c>
      <c r="F5" s="23"/>
      <c r="G5" s="23"/>
      <c r="H5" s="23" t="s">
        <v>271</v>
      </c>
      <c r="I5" s="23">
        <f>QUARTILE(A14:A21, 0)</f>
        <v>71</v>
      </c>
      <c r="J5" s="23">
        <f>QUARTILE(B14:B21, 0)</f>
        <v>30</v>
      </c>
    </row>
    <row r="6" spans="1:10">
      <c r="A6" s="23" t="s">
        <v>328</v>
      </c>
      <c r="B6" s="23">
        <v>94</v>
      </c>
      <c r="C6" s="23" t="s">
        <v>329</v>
      </c>
      <c r="D6" s="23" t="s">
        <v>330</v>
      </c>
      <c r="E6" s="23">
        <v>115</v>
      </c>
      <c r="F6" s="23"/>
      <c r="G6" s="23"/>
      <c r="H6" s="23" t="s">
        <v>272</v>
      </c>
      <c r="I6" s="23">
        <f>QUARTILE(A14:A21, 1)</f>
        <v>75.75</v>
      </c>
      <c r="J6" s="23">
        <f>QUARTILE(B14:B21, 1)</f>
        <v>47.25</v>
      </c>
    </row>
    <row r="7" spans="1:10">
      <c r="A7" s="23" t="s">
        <v>331</v>
      </c>
      <c r="B7" s="23">
        <v>75</v>
      </c>
      <c r="C7" s="23" t="s">
        <v>332</v>
      </c>
      <c r="D7" s="23" t="s">
        <v>333</v>
      </c>
      <c r="E7" s="23">
        <v>125</v>
      </c>
      <c r="F7" s="23"/>
      <c r="G7" s="23"/>
      <c r="H7" s="23" t="s">
        <v>273</v>
      </c>
      <c r="I7" s="23">
        <f>QUARTILE(A14:A21, 2)</f>
        <v>85</v>
      </c>
      <c r="J7" s="23">
        <f>QUARTILE(B14:B21, 2)</f>
        <v>79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93.5</v>
      </c>
      <c r="J8" s="23">
        <f>QUARTILE(B14:B21, 3)</f>
        <v>113.75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111</v>
      </c>
      <c r="J9" s="23">
        <f>QUARTILE(B14:B21, 4)</f>
        <v>125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>
        <v>111</v>
      </c>
      <c r="B14" s="23">
        <v>110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78</v>
      </c>
      <c r="B15" s="23">
        <v>47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71</v>
      </c>
      <c r="B16" s="23">
        <v>30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92</v>
      </c>
      <c r="B17" s="23">
        <v>48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94</v>
      </c>
      <c r="B18" s="23">
        <v>115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75</v>
      </c>
      <c r="B19" s="23">
        <v>125</v>
      </c>
      <c r="C19" s="23"/>
      <c r="D19" s="23"/>
      <c r="E19" s="23"/>
      <c r="F19" s="23"/>
      <c r="G19" s="23"/>
      <c r="H19" s="23"/>
      <c r="I19" s="23"/>
      <c r="J19" s="23"/>
    </row>
    <row r="20" spans="1:10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>
      <c r="A21" s="23"/>
      <c r="B21" s="23"/>
      <c r="C21" s="23"/>
      <c r="D21" s="23"/>
      <c r="E21" s="23"/>
      <c r="F21" s="23"/>
      <c r="G21" s="23"/>
      <c r="H21" s="23"/>
      <c r="I21" s="23"/>
      <c r="J21" s="2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C119-63FB-46A1-901E-E8E03A1B781D}">
  <dimension ref="A1:J19"/>
  <sheetViews>
    <sheetView workbookViewId="0"/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39</v>
      </c>
      <c r="C2" s="23" t="s">
        <v>316</v>
      </c>
      <c r="D2" s="23" t="s">
        <v>317</v>
      </c>
      <c r="E2" s="23">
        <v>116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39</v>
      </c>
      <c r="C3" s="23" t="s">
        <v>319</v>
      </c>
      <c r="D3" s="23" t="s">
        <v>320</v>
      </c>
      <c r="E3" s="23">
        <v>130</v>
      </c>
      <c r="F3" s="23"/>
      <c r="G3" s="23"/>
      <c r="H3" s="23" t="s">
        <v>269</v>
      </c>
      <c r="I3" s="23">
        <f>AVERAGE(A14:A21)</f>
        <v>37.333333333333336</v>
      </c>
      <c r="J3" s="23">
        <f>AVERAGE(B14:B21)</f>
        <v>100.83333333333333</v>
      </c>
    </row>
    <row r="4" spans="1:10">
      <c r="A4" s="23" t="s">
        <v>321</v>
      </c>
      <c r="B4" s="23">
        <v>17</v>
      </c>
      <c r="C4" s="23" t="s">
        <v>322</v>
      </c>
      <c r="D4" s="23" t="s">
        <v>323</v>
      </c>
      <c r="E4" s="23">
        <v>125</v>
      </c>
      <c r="F4" s="23"/>
      <c r="G4" s="23"/>
      <c r="H4" s="23" t="s">
        <v>324</v>
      </c>
      <c r="I4" s="23">
        <f>STDEV(A14:A21)</f>
        <v>11.325487480310365</v>
      </c>
      <c r="J4" s="23">
        <f>STDEV(B14:B21)</f>
        <v>34.970940317164292</v>
      </c>
    </row>
    <row r="5" spans="1:10">
      <c r="A5" s="23" t="s">
        <v>325</v>
      </c>
      <c r="B5" s="23">
        <v>40</v>
      </c>
      <c r="C5" s="23" t="s">
        <v>326</v>
      </c>
      <c r="D5" s="23" t="s">
        <v>327</v>
      </c>
      <c r="E5" s="23">
        <v>107</v>
      </c>
      <c r="F5" s="23"/>
      <c r="G5" s="23"/>
      <c r="H5" s="23" t="s">
        <v>271</v>
      </c>
      <c r="I5" s="23">
        <f>QUARTILE(A14:A21, 0)</f>
        <v>17</v>
      </c>
      <c r="J5" s="23">
        <f>QUARTILE(B14:B21, 0)</f>
        <v>35</v>
      </c>
    </row>
    <row r="6" spans="1:10">
      <c r="A6" s="23" t="s">
        <v>328</v>
      </c>
      <c r="B6" s="23">
        <v>52</v>
      </c>
      <c r="C6" s="23" t="s">
        <v>329</v>
      </c>
      <c r="D6" s="23" t="s">
        <v>330</v>
      </c>
      <c r="E6" s="23">
        <v>92</v>
      </c>
      <c r="F6" s="23"/>
      <c r="G6" s="23"/>
      <c r="H6" s="23" t="s">
        <v>272</v>
      </c>
      <c r="I6" s="23">
        <f>QUARTILE(A14:A21, 1)</f>
        <v>37.5</v>
      </c>
      <c r="J6" s="23">
        <f>QUARTILE(B14:B21, 1)</f>
        <v>95.75</v>
      </c>
    </row>
    <row r="7" spans="1:10">
      <c r="A7" s="23" t="s">
        <v>331</v>
      </c>
      <c r="B7" s="23">
        <v>37</v>
      </c>
      <c r="C7" s="23" t="s">
        <v>332</v>
      </c>
      <c r="D7" s="23" t="s">
        <v>333</v>
      </c>
      <c r="E7" s="23">
        <v>35</v>
      </c>
      <c r="F7" s="23"/>
      <c r="G7" s="23"/>
      <c r="H7" s="23" t="s">
        <v>273</v>
      </c>
      <c r="I7" s="23">
        <f>QUARTILE(A14:A21, 2)</f>
        <v>39</v>
      </c>
      <c r="J7" s="23">
        <f>QUARTILE(B14:B21, 2)</f>
        <v>111.5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39.75</v>
      </c>
      <c r="J8" s="23">
        <f>QUARTILE(B14:B21, 3)</f>
        <v>122.75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52</v>
      </c>
      <c r="J9" s="23">
        <f>QUARTILE(B14:B21, 4)</f>
        <v>130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39</v>
      </c>
      <c r="B14" s="23" cm="1">
        <f t="array" ref="B14:B19">_xlfn.TOCOL(E2:E7)</f>
        <v>116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39</v>
      </c>
      <c r="B15" s="23">
        <v>130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17</v>
      </c>
      <c r="B16" s="23">
        <v>125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40</v>
      </c>
      <c r="B17" s="23">
        <v>107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52</v>
      </c>
      <c r="B18" s="23">
        <v>92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37</v>
      </c>
      <c r="B19" s="23">
        <v>35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27BA-808A-41A6-9AC4-BAB9CAAC90EB}">
  <dimension ref="A1:J19"/>
  <sheetViews>
    <sheetView workbookViewId="0">
      <selection activeCell="B5" sqref="B5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114</v>
      </c>
      <c r="C2" s="23" t="s">
        <v>316</v>
      </c>
      <c r="D2" s="23" t="s">
        <v>317</v>
      </c>
      <c r="E2" s="23">
        <v>72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70</v>
      </c>
      <c r="C3" s="23" t="s">
        <v>319</v>
      </c>
      <c r="D3" s="23" t="s">
        <v>320</v>
      </c>
      <c r="E3" s="23">
        <v>44</v>
      </c>
      <c r="F3" s="23"/>
      <c r="G3" s="23"/>
      <c r="H3" s="23" t="s">
        <v>269</v>
      </c>
      <c r="I3" s="23">
        <f>AVERAGE(A14:A21)</f>
        <v>84.333333333333329</v>
      </c>
      <c r="J3" s="23">
        <f>AVERAGE(B14:B21)</f>
        <v>66.833333333333329</v>
      </c>
    </row>
    <row r="4" spans="1:10">
      <c r="A4" s="23" t="s">
        <v>321</v>
      </c>
      <c r="B4" s="23">
        <v>94</v>
      </c>
      <c r="C4" s="23" t="s">
        <v>322</v>
      </c>
      <c r="D4" s="23" t="s">
        <v>323</v>
      </c>
      <c r="E4" s="23">
        <v>27</v>
      </c>
      <c r="F4" s="23"/>
      <c r="G4" s="23"/>
      <c r="H4" s="23" t="s">
        <v>324</v>
      </c>
      <c r="I4" s="23">
        <f>STDEV(A14:A21)</f>
        <v>25.935818218569221</v>
      </c>
      <c r="J4" s="23">
        <f>STDEV(B14:B21)</f>
        <v>27.294077501660805</v>
      </c>
    </row>
    <row r="5" spans="1:10">
      <c r="A5" s="23" t="s">
        <v>325</v>
      </c>
      <c r="B5" s="23">
        <v>42</v>
      </c>
      <c r="C5" s="23" t="s">
        <v>326</v>
      </c>
      <c r="D5" s="23" t="s">
        <v>327</v>
      </c>
      <c r="E5" s="23">
        <v>94</v>
      </c>
      <c r="F5" s="23"/>
      <c r="G5" s="23"/>
      <c r="H5" s="23" t="s">
        <v>271</v>
      </c>
      <c r="I5" s="23">
        <f>QUARTILE(A14:A21, 0)</f>
        <v>42</v>
      </c>
      <c r="J5" s="23">
        <f>QUARTILE(B14:B21, 0)</f>
        <v>27</v>
      </c>
    </row>
    <row r="6" spans="1:10">
      <c r="A6" s="23" t="s">
        <v>328</v>
      </c>
      <c r="B6" s="23">
        <v>82</v>
      </c>
      <c r="C6" s="23" t="s">
        <v>329</v>
      </c>
      <c r="D6" s="23" t="s">
        <v>330</v>
      </c>
      <c r="E6" s="23">
        <v>68</v>
      </c>
      <c r="F6" s="23"/>
      <c r="G6" s="23"/>
      <c r="H6" s="23" t="s">
        <v>272</v>
      </c>
      <c r="I6" s="23">
        <f>QUARTILE(A14:A21, 1)</f>
        <v>73</v>
      </c>
      <c r="J6" s="23">
        <f>QUARTILE(B14:B21, 1)</f>
        <v>50</v>
      </c>
    </row>
    <row r="7" spans="1:10">
      <c r="A7" s="23" t="s">
        <v>331</v>
      </c>
      <c r="B7" s="23">
        <v>104</v>
      </c>
      <c r="C7" s="23" t="s">
        <v>332</v>
      </c>
      <c r="D7" s="23" t="s">
        <v>333</v>
      </c>
      <c r="E7" s="23">
        <v>96</v>
      </c>
      <c r="F7" s="23"/>
      <c r="G7" s="23"/>
      <c r="H7" s="23" t="s">
        <v>273</v>
      </c>
      <c r="I7" s="23">
        <f>QUARTILE(A14:A21, 2)</f>
        <v>88</v>
      </c>
      <c r="J7" s="23">
        <f>QUARTILE(B14:B21, 2)</f>
        <v>70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101.5</v>
      </c>
      <c r="J8" s="23">
        <f>QUARTILE(B14:B21, 3)</f>
        <v>88.5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114</v>
      </c>
      <c r="J9" s="23">
        <f>QUARTILE(B14:B21, 4)</f>
        <v>96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114</v>
      </c>
      <c r="B14" s="23" cm="1">
        <f t="array" ref="B14:B19">_xlfn.TOCOL(E2:E7)</f>
        <v>72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70</v>
      </c>
      <c r="B15" s="23">
        <v>44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94</v>
      </c>
      <c r="B16" s="23">
        <v>27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42</v>
      </c>
      <c r="B17" s="23">
        <v>94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82</v>
      </c>
      <c r="B18" s="23">
        <v>68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104</v>
      </c>
      <c r="B19" s="23">
        <v>96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B566-CCDF-475B-87AE-BBE6AD9BE0C7}">
  <dimension ref="A1:J19"/>
  <sheetViews>
    <sheetView workbookViewId="0">
      <selection activeCell="A13" sqref="A13:B19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110</v>
      </c>
      <c r="C2" s="23" t="s">
        <v>316</v>
      </c>
      <c r="D2" s="23" t="s">
        <v>317</v>
      </c>
      <c r="E2" s="23">
        <v>111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130</v>
      </c>
      <c r="C3" s="23" t="s">
        <v>319</v>
      </c>
      <c r="D3" s="23" t="s">
        <v>320</v>
      </c>
      <c r="E3" s="23">
        <v>39</v>
      </c>
      <c r="F3" s="23"/>
      <c r="G3" s="23"/>
      <c r="H3" s="23" t="s">
        <v>269</v>
      </c>
      <c r="I3" s="23">
        <f>AVERAGE(A14:A21)</f>
        <v>79.833333333333329</v>
      </c>
      <c r="J3" s="23">
        <f>AVERAGE(B14:B21)</f>
        <v>70</v>
      </c>
    </row>
    <row r="4" spans="1:10">
      <c r="A4" s="23" t="s">
        <v>321</v>
      </c>
      <c r="B4" s="23">
        <v>94</v>
      </c>
      <c r="C4" s="23" t="s">
        <v>322</v>
      </c>
      <c r="D4" s="23" t="s">
        <v>323</v>
      </c>
      <c r="E4" s="23">
        <v>27</v>
      </c>
      <c r="F4" s="23"/>
      <c r="G4" s="23"/>
      <c r="H4" s="23" t="s">
        <v>324</v>
      </c>
      <c r="I4" s="23">
        <f>STDEV(A14:A21)</f>
        <v>36.394596668553248</v>
      </c>
      <c r="J4" s="23">
        <f>STDEV(B14:B21)</f>
        <v>41.487347468836809</v>
      </c>
    </row>
    <row r="5" spans="1:10">
      <c r="A5" s="23" t="s">
        <v>325</v>
      </c>
      <c r="B5" s="23">
        <v>51</v>
      </c>
      <c r="C5" s="23" t="s">
        <v>326</v>
      </c>
      <c r="D5" s="23" t="s">
        <v>327</v>
      </c>
      <c r="E5" s="23">
        <v>55</v>
      </c>
      <c r="F5" s="23"/>
      <c r="G5" s="23"/>
      <c r="H5" s="23" t="s">
        <v>271</v>
      </c>
      <c r="I5" s="23">
        <f>QUARTILE(A14:A21, 0)</f>
        <v>45</v>
      </c>
      <c r="J5" s="23">
        <f>QUARTILE(B14:B21, 0)</f>
        <v>27</v>
      </c>
    </row>
    <row r="6" spans="1:10">
      <c r="A6" s="23" t="s">
        <v>328</v>
      </c>
      <c r="B6" s="23">
        <v>45</v>
      </c>
      <c r="C6" s="23" t="s">
        <v>329</v>
      </c>
      <c r="D6" s="23" t="s">
        <v>330</v>
      </c>
      <c r="E6" s="23">
        <v>57</v>
      </c>
      <c r="F6" s="23"/>
      <c r="G6" s="23"/>
      <c r="H6" s="23" t="s">
        <v>272</v>
      </c>
      <c r="I6" s="23">
        <f>QUARTILE(A14:A21, 1)</f>
        <v>49.5</v>
      </c>
      <c r="J6" s="23">
        <f>QUARTILE(B14:B21, 1)</f>
        <v>43</v>
      </c>
    </row>
    <row r="7" spans="1:10">
      <c r="A7" s="23" t="s">
        <v>331</v>
      </c>
      <c r="B7" s="23">
        <v>49</v>
      </c>
      <c r="C7" s="23" t="s">
        <v>332</v>
      </c>
      <c r="D7" s="23" t="s">
        <v>333</v>
      </c>
      <c r="E7" s="23">
        <v>131</v>
      </c>
      <c r="F7" s="23"/>
      <c r="G7" s="23"/>
      <c r="H7" s="23" t="s">
        <v>273</v>
      </c>
      <c r="I7" s="23">
        <f>QUARTILE(A14:A21, 2)</f>
        <v>72.5</v>
      </c>
      <c r="J7" s="23">
        <f>QUARTILE(B14:B21, 2)</f>
        <v>56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106</v>
      </c>
      <c r="J8" s="23">
        <f>QUARTILE(B14:B21, 3)</f>
        <v>97.5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130</v>
      </c>
      <c r="J9" s="23">
        <f>QUARTILE(B14:B21, 4)</f>
        <v>131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110</v>
      </c>
      <c r="B14" s="23" cm="1">
        <f t="array" ref="B14:B19">_xlfn.TOCOL(E2:E7)</f>
        <v>111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130</v>
      </c>
      <c r="B15" s="23">
        <v>39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94</v>
      </c>
      <c r="B16" s="23">
        <v>27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51</v>
      </c>
      <c r="B17" s="23">
        <v>55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45</v>
      </c>
      <c r="B18" s="23">
        <v>57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49</v>
      </c>
      <c r="B19" s="23">
        <v>131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E2D5-EBAE-4749-8657-C1CF0D696B42}">
  <dimension ref="A1:J19"/>
  <sheetViews>
    <sheetView workbookViewId="0">
      <selection activeCell="K15" sqref="K15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52</v>
      </c>
      <c r="C2" s="23" t="s">
        <v>316</v>
      </c>
      <c r="D2" s="23" t="s">
        <v>317</v>
      </c>
      <c r="E2" s="23">
        <v>50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96</v>
      </c>
      <c r="C3" s="23" t="s">
        <v>319</v>
      </c>
      <c r="D3" s="23" t="s">
        <v>320</v>
      </c>
      <c r="E3" s="23">
        <v>66</v>
      </c>
      <c r="F3" s="23"/>
      <c r="G3" s="23"/>
      <c r="H3" s="23" t="s">
        <v>269</v>
      </c>
      <c r="I3" s="23">
        <f>AVERAGE(A14:A21)</f>
        <v>55.666666666666664</v>
      </c>
      <c r="J3" s="23">
        <f>AVERAGE(B14:B21)</f>
        <v>82.333333333333329</v>
      </c>
    </row>
    <row r="4" spans="1:10">
      <c r="A4" s="23" t="s">
        <v>321</v>
      </c>
      <c r="B4" s="23">
        <v>9</v>
      </c>
      <c r="C4" s="23" t="s">
        <v>322</v>
      </c>
      <c r="D4" s="23" t="s">
        <v>323</v>
      </c>
      <c r="E4" s="23">
        <v>122</v>
      </c>
      <c r="F4" s="23"/>
      <c r="G4" s="23"/>
      <c r="H4" s="23" t="s">
        <v>324</v>
      </c>
      <c r="I4" s="23">
        <f>STDEV(A14:A21)</f>
        <v>35.154895344271274</v>
      </c>
      <c r="J4" s="23">
        <f>STDEV(B14:B21)</f>
        <v>30.53304221113034</v>
      </c>
    </row>
    <row r="5" spans="1:10">
      <c r="A5" s="23" t="s">
        <v>325</v>
      </c>
      <c r="B5" s="23">
        <v>69</v>
      </c>
      <c r="C5" s="23" t="s">
        <v>326</v>
      </c>
      <c r="D5" s="23" t="s">
        <v>327</v>
      </c>
      <c r="E5" s="23">
        <v>116</v>
      </c>
      <c r="F5" s="23"/>
      <c r="G5" s="23"/>
      <c r="H5" s="23" t="s">
        <v>271</v>
      </c>
      <c r="I5" s="23">
        <f>QUARTILE(A14:A21, 0)</f>
        <v>9</v>
      </c>
      <c r="J5" s="23">
        <f>QUARTILE(B14:B21, 0)</f>
        <v>50</v>
      </c>
    </row>
    <row r="6" spans="1:10">
      <c r="A6" s="23" t="s">
        <v>328</v>
      </c>
      <c r="B6" s="23">
        <v>87</v>
      </c>
      <c r="C6" s="23" t="s">
        <v>329</v>
      </c>
      <c r="D6" s="23" t="s">
        <v>330</v>
      </c>
      <c r="E6" s="23">
        <v>57</v>
      </c>
      <c r="F6" s="23"/>
      <c r="G6" s="23"/>
      <c r="H6" s="23" t="s">
        <v>272</v>
      </c>
      <c r="I6" s="23">
        <f>QUARTILE(A14:A21, 1)</f>
        <v>28.75</v>
      </c>
      <c r="J6" s="23">
        <f>QUARTILE(B14:B21, 1)</f>
        <v>59.25</v>
      </c>
    </row>
    <row r="7" spans="1:10">
      <c r="A7" s="23" t="s">
        <v>331</v>
      </c>
      <c r="B7" s="23">
        <v>21</v>
      </c>
      <c r="C7" s="23" t="s">
        <v>332</v>
      </c>
      <c r="D7" s="23" t="s">
        <v>333</v>
      </c>
      <c r="E7" s="23">
        <v>83</v>
      </c>
      <c r="F7" s="23"/>
      <c r="G7" s="23"/>
      <c r="H7" s="23" t="s">
        <v>273</v>
      </c>
      <c r="I7" s="23">
        <f>QUARTILE(A14:A21, 2)</f>
        <v>60.5</v>
      </c>
      <c r="J7" s="23">
        <f>QUARTILE(B14:B21, 2)</f>
        <v>74.5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82.5</v>
      </c>
      <c r="J8" s="23">
        <f>QUARTILE(B14:B21, 3)</f>
        <v>107.75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96</v>
      </c>
      <c r="J9" s="23">
        <f>QUARTILE(B14:B21, 4)</f>
        <v>122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52</v>
      </c>
      <c r="B14" s="23" cm="1">
        <f t="array" ref="B14:B19">_xlfn.TOCOL(E2:E7)</f>
        <v>50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96</v>
      </c>
      <c r="B15" s="23">
        <v>66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9</v>
      </c>
      <c r="B16" s="23">
        <v>122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69</v>
      </c>
      <c r="B17" s="23">
        <v>116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87</v>
      </c>
      <c r="B18" s="23">
        <v>57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21</v>
      </c>
      <c r="B19" s="23">
        <v>83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756-A088-4E5C-ADBE-8954332B84F3}">
  <dimension ref="A1:J19"/>
  <sheetViews>
    <sheetView workbookViewId="0">
      <selection activeCell="A13" sqref="A13:B19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17</v>
      </c>
      <c r="C2" s="23" t="s">
        <v>316</v>
      </c>
      <c r="D2" s="23" t="s">
        <v>317</v>
      </c>
      <c r="E2" s="23">
        <v>89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70</v>
      </c>
      <c r="C3" s="23" t="s">
        <v>319</v>
      </c>
      <c r="D3" s="23" t="s">
        <v>320</v>
      </c>
      <c r="E3" s="23">
        <v>44</v>
      </c>
      <c r="F3" s="23"/>
      <c r="G3" s="23"/>
      <c r="H3" s="23" t="s">
        <v>269</v>
      </c>
      <c r="I3" s="23">
        <f>AVERAGE(A14:A21)</f>
        <v>54.166666666666664</v>
      </c>
      <c r="J3" s="23">
        <f>AVERAGE(B14:B21)</f>
        <v>84.333333333333329</v>
      </c>
    </row>
    <row r="4" spans="1:10">
      <c r="A4" s="23" t="s">
        <v>321</v>
      </c>
      <c r="B4" s="23">
        <v>56</v>
      </c>
      <c r="C4" s="23" t="s">
        <v>322</v>
      </c>
      <c r="D4" s="23" t="s">
        <v>323</v>
      </c>
      <c r="E4" s="23">
        <v>120</v>
      </c>
      <c r="F4" s="23"/>
      <c r="G4" s="23"/>
      <c r="H4" s="23" t="s">
        <v>324</v>
      </c>
      <c r="I4" s="23">
        <f>STDEV(A14:A21)</f>
        <v>24.375534182180836</v>
      </c>
      <c r="J4" s="23">
        <f>STDEV(B14:B21)</f>
        <v>44.572039067858086</v>
      </c>
    </row>
    <row r="5" spans="1:10">
      <c r="A5" s="23" t="s">
        <v>325</v>
      </c>
      <c r="B5" s="23">
        <v>63</v>
      </c>
      <c r="C5" s="23" t="s">
        <v>326</v>
      </c>
      <c r="D5" s="23" t="s">
        <v>327</v>
      </c>
      <c r="E5" s="23">
        <v>150</v>
      </c>
      <c r="F5" s="23"/>
      <c r="G5" s="23"/>
      <c r="H5" s="23" t="s">
        <v>271</v>
      </c>
      <c r="I5" s="23">
        <f>QUARTILE(A14:A21, 0)</f>
        <v>17</v>
      </c>
      <c r="J5" s="23">
        <f>QUARTILE(B14:B21, 0)</f>
        <v>35</v>
      </c>
    </row>
    <row r="6" spans="1:10">
      <c r="A6" s="23" t="s">
        <v>328</v>
      </c>
      <c r="B6" s="23">
        <v>84</v>
      </c>
      <c r="C6" s="23" t="s">
        <v>329</v>
      </c>
      <c r="D6" s="23" t="s">
        <v>330</v>
      </c>
      <c r="E6" s="23">
        <v>68</v>
      </c>
      <c r="F6" s="23"/>
      <c r="G6" s="23"/>
      <c r="H6" s="23" t="s">
        <v>272</v>
      </c>
      <c r="I6" s="23">
        <f>QUARTILE(A14:A21, 1)</f>
        <v>40.25</v>
      </c>
      <c r="J6" s="23">
        <f>QUARTILE(B14:B21, 1)</f>
        <v>50</v>
      </c>
    </row>
    <row r="7" spans="1:10">
      <c r="A7" s="23" t="s">
        <v>331</v>
      </c>
      <c r="B7" s="23">
        <v>35</v>
      </c>
      <c r="C7" s="23" t="s">
        <v>332</v>
      </c>
      <c r="D7" s="23" t="s">
        <v>333</v>
      </c>
      <c r="E7" s="23">
        <v>35</v>
      </c>
      <c r="F7" s="23"/>
      <c r="G7" s="23"/>
      <c r="H7" s="23" t="s">
        <v>273</v>
      </c>
      <c r="I7" s="23">
        <f>QUARTILE(A14:A21, 2)</f>
        <v>59.5</v>
      </c>
      <c r="J7" s="23">
        <f>QUARTILE(B14:B21, 2)</f>
        <v>78.5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68.25</v>
      </c>
      <c r="J8" s="23">
        <f>QUARTILE(B14:B21, 3)</f>
        <v>112.25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84</v>
      </c>
      <c r="J9" s="23">
        <f>QUARTILE(B14:B21, 4)</f>
        <v>150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17</v>
      </c>
      <c r="B14" s="23" cm="1">
        <f t="array" ref="B14:B19">_xlfn.TOCOL(E2:E7)</f>
        <v>89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70</v>
      </c>
      <c r="B15" s="23">
        <v>44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56</v>
      </c>
      <c r="B16" s="23">
        <v>120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63</v>
      </c>
      <c r="B17" s="23">
        <v>150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84</v>
      </c>
      <c r="B18" s="23">
        <v>68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35</v>
      </c>
      <c r="B19" s="23">
        <v>35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2430-E207-4642-AF07-01F5A3B9E113}">
  <dimension ref="A1:L22"/>
  <sheetViews>
    <sheetView tabSelected="1" workbookViewId="0">
      <selection activeCell="A13" sqref="A13"/>
    </sheetView>
  </sheetViews>
  <sheetFormatPr defaultRowHeight="15"/>
  <cols>
    <col min="11" max="11" width="14.28515625" customWidth="1"/>
  </cols>
  <sheetData>
    <row r="1" spans="1:12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2">
      <c r="A2" s="23" t="s">
        <v>315</v>
      </c>
      <c r="B2" s="23">
        <v>47</v>
      </c>
      <c r="C2" s="23" t="s">
        <v>316</v>
      </c>
      <c r="D2" s="23" t="s">
        <v>317</v>
      </c>
      <c r="E2" s="23">
        <v>138</v>
      </c>
      <c r="F2" s="23"/>
      <c r="G2" s="23"/>
      <c r="H2" s="23"/>
      <c r="I2" s="23" t="s">
        <v>312</v>
      </c>
      <c r="J2" s="23" t="s">
        <v>313</v>
      </c>
      <c r="K2" t="s">
        <v>336</v>
      </c>
      <c r="L2" t="s">
        <v>337</v>
      </c>
    </row>
    <row r="3" spans="1:12">
      <c r="A3" s="23" t="s">
        <v>318</v>
      </c>
      <c r="B3" s="23">
        <v>102</v>
      </c>
      <c r="C3" s="23" t="s">
        <v>319</v>
      </c>
      <c r="D3" s="23" t="s">
        <v>320</v>
      </c>
      <c r="E3" s="23">
        <v>15</v>
      </c>
      <c r="F3" s="23"/>
      <c r="G3" s="23"/>
      <c r="H3" s="23" t="s">
        <v>269</v>
      </c>
      <c r="I3" s="23">
        <f>AVERAGE(A14:A19)</f>
        <v>79.833333333333329</v>
      </c>
      <c r="J3" s="23">
        <f>AVERAGE(B14:B21)</f>
        <v>74.625</v>
      </c>
      <c r="K3" s="23">
        <f>AVERAGE(A14:A22)</f>
        <v>92.333333333333329</v>
      </c>
      <c r="L3" s="23">
        <f>AVERAGE(B14:B22)</f>
        <v>78.666666666666671</v>
      </c>
    </row>
    <row r="4" spans="1:12">
      <c r="A4" s="23" t="s">
        <v>321</v>
      </c>
      <c r="B4" s="23">
        <v>50</v>
      </c>
      <c r="C4" s="23" t="s">
        <v>322</v>
      </c>
      <c r="D4" s="23" t="s">
        <v>323</v>
      </c>
      <c r="E4" s="23">
        <v>110</v>
      </c>
      <c r="F4" s="23"/>
      <c r="G4" s="23"/>
      <c r="H4" s="23" t="s">
        <v>324</v>
      </c>
      <c r="I4" s="23">
        <f>STDEV(A14:A19)</f>
        <v>24.563523091500272</v>
      </c>
      <c r="J4" s="23">
        <f>STDEV(B14:B21)</f>
        <v>40.035475340181563</v>
      </c>
      <c r="K4" s="23">
        <f>STDEV(A14:A22)</f>
        <v>31.941352507368876</v>
      </c>
      <c r="L4" s="23">
        <f>STDEV(B14:B22)</f>
        <v>39.363688851529147</v>
      </c>
    </row>
    <row r="5" spans="1:12">
      <c r="A5" s="23" t="s">
        <v>325</v>
      </c>
      <c r="B5" s="23">
        <v>92</v>
      </c>
      <c r="C5" s="23" t="s">
        <v>326</v>
      </c>
      <c r="D5" s="23" t="s">
        <v>327</v>
      </c>
      <c r="E5" s="23">
        <v>48</v>
      </c>
      <c r="F5" s="23"/>
      <c r="G5" s="23"/>
      <c r="H5" s="23" t="s">
        <v>271</v>
      </c>
      <c r="I5" s="23">
        <f>QUARTILE(A14:A19, 0)</f>
        <v>47</v>
      </c>
      <c r="J5" s="23">
        <f>QUARTILE(B14:B21, 0)</f>
        <v>15</v>
      </c>
      <c r="K5" s="23">
        <f>QUARTILE(A14:A22, 0)</f>
        <v>47</v>
      </c>
      <c r="L5" s="23">
        <f>QUARTILE(B14:B22, 0)</f>
        <v>15</v>
      </c>
    </row>
    <row r="6" spans="1:12">
      <c r="A6" s="23" t="s">
        <v>328</v>
      </c>
      <c r="B6" s="23">
        <v>92</v>
      </c>
      <c r="C6" s="23" t="s">
        <v>329</v>
      </c>
      <c r="D6" s="23" t="s">
        <v>330</v>
      </c>
      <c r="E6" s="23">
        <v>52</v>
      </c>
      <c r="F6" s="23"/>
      <c r="G6" s="23"/>
      <c r="H6" s="23" t="s">
        <v>272</v>
      </c>
      <c r="I6" s="23">
        <f>QUARTILE(A14:A19, 1)</f>
        <v>60.5</v>
      </c>
      <c r="J6" s="23">
        <f>QUARTILE(B14:B21, 1)</f>
        <v>51</v>
      </c>
      <c r="K6" s="23">
        <f>QUARTILE(A14:A22, 1)</f>
        <v>80</v>
      </c>
      <c r="L6" s="23">
        <f>QUARTILE(B14:B22, 1)</f>
        <v>52</v>
      </c>
    </row>
    <row r="7" spans="1:12">
      <c r="A7" s="23" t="s">
        <v>331</v>
      </c>
      <c r="B7" s="23">
        <v>96</v>
      </c>
      <c r="C7" s="23" t="s">
        <v>332</v>
      </c>
      <c r="D7" s="23" t="s">
        <v>333</v>
      </c>
      <c r="E7" s="23">
        <v>104</v>
      </c>
      <c r="F7" s="23"/>
      <c r="G7" s="23"/>
      <c r="H7" s="23" t="s">
        <v>273</v>
      </c>
      <c r="I7" s="23">
        <f>QUARTILE(A14:A19, 2)</f>
        <v>92</v>
      </c>
      <c r="J7" s="23">
        <f>QUARTILE(B14:B21, 2)</f>
        <v>65</v>
      </c>
      <c r="K7" s="23">
        <f>QUARTILE(A14:A22, 2)</f>
        <v>92</v>
      </c>
      <c r="L7" s="23">
        <f>QUARTILE(B14:B22, 2)</f>
        <v>73</v>
      </c>
    </row>
    <row r="8" spans="1:12">
      <c r="A8" s="23"/>
      <c r="B8" s="23">
        <v>125</v>
      </c>
      <c r="C8" s="23"/>
      <c r="D8" s="23"/>
      <c r="E8" s="23">
        <v>57</v>
      </c>
      <c r="F8" s="23"/>
      <c r="G8" s="23"/>
      <c r="H8" s="23" t="s">
        <v>274</v>
      </c>
      <c r="I8" s="23">
        <f>QUARTILE(A14:A19, 3)</f>
        <v>95</v>
      </c>
      <c r="J8" s="23">
        <f>QUARTILE(B14:B21, 3)</f>
        <v>105.5</v>
      </c>
      <c r="K8" s="23">
        <f>QUARTILE(A14:A22, 3)</f>
        <v>102</v>
      </c>
      <c r="L8" s="23">
        <f>QUARTILE(B14:B22, 3)</f>
        <v>110</v>
      </c>
    </row>
    <row r="9" spans="1:12">
      <c r="A9" s="23"/>
      <c r="B9" s="23">
        <v>147</v>
      </c>
      <c r="C9" s="23"/>
      <c r="D9" s="23"/>
      <c r="E9" s="23">
        <v>73</v>
      </c>
      <c r="F9" s="23"/>
      <c r="G9" s="23"/>
      <c r="H9" s="23" t="s">
        <v>275</v>
      </c>
      <c r="I9" s="23">
        <f>QUARTILE(A14:A19, 4)</f>
        <v>102</v>
      </c>
      <c r="J9" s="23">
        <f>QUARTILE(B14:B21, 4)</f>
        <v>138</v>
      </c>
      <c r="K9" s="23">
        <f>QUARTILE(A14:A22, 4)</f>
        <v>147</v>
      </c>
      <c r="L9" s="23">
        <f>QUARTILE(B14:B22, 4)</f>
        <v>138</v>
      </c>
    </row>
    <row r="10" spans="1:12">
      <c r="A10" s="23"/>
      <c r="B10" s="23">
        <v>80</v>
      </c>
      <c r="C10" s="23"/>
      <c r="D10" s="23"/>
      <c r="E10" s="23">
        <v>111</v>
      </c>
      <c r="F10" s="23"/>
      <c r="G10" s="23"/>
      <c r="H10" s="23"/>
      <c r="I10" s="23"/>
      <c r="J10" s="23"/>
    </row>
    <row r="11" spans="1:12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2">
      <c r="A14" s="23" cm="1">
        <f t="array" ref="A14:A19">_xlfn.TOCOL(B2:B7)</f>
        <v>47</v>
      </c>
      <c r="B14" s="23" cm="1">
        <f t="array" ref="B14:B19">_xlfn.TOCOL(E2:E7)</f>
        <v>138</v>
      </c>
      <c r="C14" s="23"/>
      <c r="D14" s="23"/>
      <c r="E14" s="23"/>
      <c r="F14" s="23"/>
      <c r="G14" s="23"/>
      <c r="H14" s="23"/>
      <c r="I14" s="23"/>
      <c r="J14" s="23"/>
    </row>
    <row r="15" spans="1:12">
      <c r="A15" s="23">
        <v>102</v>
      </c>
      <c r="B15" s="23">
        <v>15</v>
      </c>
      <c r="C15" s="23"/>
      <c r="D15" s="23"/>
      <c r="E15" s="23"/>
      <c r="F15" s="23"/>
      <c r="G15" s="23"/>
      <c r="H15" s="23"/>
      <c r="I15" s="23"/>
      <c r="J15" s="23"/>
    </row>
    <row r="16" spans="1:12">
      <c r="A16" s="23">
        <v>50</v>
      </c>
      <c r="B16" s="23">
        <v>110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92</v>
      </c>
      <c r="B17" s="23">
        <v>48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92</v>
      </c>
      <c r="B18" s="23">
        <v>52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96</v>
      </c>
      <c r="B19" s="23">
        <v>104</v>
      </c>
      <c r="C19" s="23"/>
      <c r="D19" s="23"/>
      <c r="E19" s="23"/>
      <c r="F19" s="23"/>
      <c r="G19" s="23"/>
      <c r="H19" s="23"/>
      <c r="I19" s="23"/>
      <c r="J19" s="23"/>
    </row>
    <row r="20" spans="1:10">
      <c r="A20">
        <v>125</v>
      </c>
      <c r="B20">
        <v>57</v>
      </c>
    </row>
    <row r="21" spans="1:10">
      <c r="A21">
        <v>147</v>
      </c>
      <c r="B21">
        <v>73</v>
      </c>
    </row>
    <row r="22" spans="1:10">
      <c r="A22">
        <v>80</v>
      </c>
      <c r="B22">
        <v>111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B1D9-16B1-4032-A8A5-6B37D6CF5DD5}">
  <dimension ref="A1:J19"/>
  <sheetViews>
    <sheetView workbookViewId="0">
      <selection activeCell="K17" sqref="K17"/>
    </sheetView>
  </sheetViews>
  <sheetFormatPr defaultRowHeight="15"/>
  <sheetData>
    <row r="1" spans="1:10">
      <c r="A1" s="23" t="s">
        <v>312</v>
      </c>
      <c r="B1" s="23" t="s">
        <v>257</v>
      </c>
      <c r="C1" s="23" t="s">
        <v>313</v>
      </c>
      <c r="D1" s="23" t="s">
        <v>314</v>
      </c>
      <c r="E1" s="23" t="s">
        <v>257</v>
      </c>
      <c r="F1" s="23"/>
      <c r="G1" s="23"/>
      <c r="H1" s="23"/>
      <c r="I1" s="23"/>
      <c r="J1" s="23"/>
    </row>
    <row r="2" spans="1:10">
      <c r="A2" s="23" t="s">
        <v>315</v>
      </c>
      <c r="B2" s="23">
        <v>50</v>
      </c>
      <c r="C2" s="23" t="s">
        <v>316</v>
      </c>
      <c r="D2" s="23" t="s">
        <v>317</v>
      </c>
      <c r="E2" s="23">
        <v>52</v>
      </c>
      <c r="F2" s="23"/>
      <c r="G2" s="23"/>
      <c r="H2" s="23"/>
      <c r="I2" s="23" t="s">
        <v>312</v>
      </c>
      <c r="J2" s="23" t="s">
        <v>313</v>
      </c>
    </row>
    <row r="3" spans="1:10">
      <c r="A3" s="23" t="s">
        <v>318</v>
      </c>
      <c r="B3" s="23">
        <v>63</v>
      </c>
      <c r="C3" s="23" t="s">
        <v>319</v>
      </c>
      <c r="D3" s="23" t="s">
        <v>320</v>
      </c>
      <c r="E3" s="23">
        <v>93</v>
      </c>
      <c r="F3" s="23"/>
      <c r="G3" s="23"/>
      <c r="H3" s="23" t="s">
        <v>269</v>
      </c>
      <c r="I3" s="23">
        <f>AVERAGE(A14:A21)</f>
        <v>54.166666666666664</v>
      </c>
      <c r="J3" s="23">
        <f>AVERAGE(B14:B21)</f>
        <v>63.666666666666664</v>
      </c>
    </row>
    <row r="4" spans="1:10">
      <c r="A4" s="23" t="s">
        <v>321</v>
      </c>
      <c r="B4" s="23">
        <v>46</v>
      </c>
      <c r="C4" s="23" t="s">
        <v>322</v>
      </c>
      <c r="D4" s="23" t="s">
        <v>323</v>
      </c>
      <c r="E4" s="23">
        <v>82</v>
      </c>
      <c r="F4" s="23"/>
      <c r="G4" s="23"/>
      <c r="H4" s="23" t="s">
        <v>324</v>
      </c>
      <c r="I4" s="23">
        <f>STDEV(A14:A21)</f>
        <v>7.3598007219398562</v>
      </c>
      <c r="J4" s="23">
        <f>STDEV(B14:B21)</f>
        <v>25.516008047237058</v>
      </c>
    </row>
    <row r="5" spans="1:10">
      <c r="A5" s="23" t="s">
        <v>325</v>
      </c>
      <c r="B5" s="23">
        <v>47</v>
      </c>
      <c r="C5" s="23" t="s">
        <v>326</v>
      </c>
      <c r="D5" s="23" t="s">
        <v>327</v>
      </c>
      <c r="E5" s="23">
        <v>47</v>
      </c>
      <c r="F5" s="23"/>
      <c r="G5" s="23"/>
      <c r="H5" s="23" t="s">
        <v>271</v>
      </c>
      <c r="I5" s="23">
        <f>QUARTILE(A14:A21, 0)</f>
        <v>46</v>
      </c>
      <c r="J5" s="23">
        <f>QUARTILE(B14:B21, 0)</f>
        <v>27</v>
      </c>
    </row>
    <row r="6" spans="1:10">
      <c r="A6" s="23" t="s">
        <v>328</v>
      </c>
      <c r="B6" s="23">
        <v>60</v>
      </c>
      <c r="C6" s="23" t="s">
        <v>329</v>
      </c>
      <c r="D6" s="23" t="s">
        <v>330</v>
      </c>
      <c r="E6" s="23">
        <v>27</v>
      </c>
      <c r="F6" s="23"/>
      <c r="G6" s="23"/>
      <c r="H6" s="23" t="s">
        <v>272</v>
      </c>
      <c r="I6" s="23">
        <f>QUARTILE(A14:A21, 1)</f>
        <v>47.75</v>
      </c>
      <c r="J6" s="23">
        <f>QUARTILE(B14:B21, 1)</f>
        <v>48.25</v>
      </c>
    </row>
    <row r="7" spans="1:10">
      <c r="A7" s="23" t="s">
        <v>331</v>
      </c>
      <c r="B7" s="23">
        <v>59</v>
      </c>
      <c r="C7" s="23" t="s">
        <v>332</v>
      </c>
      <c r="D7" s="23" t="s">
        <v>333</v>
      </c>
      <c r="E7" s="23">
        <v>81</v>
      </c>
      <c r="F7" s="23"/>
      <c r="G7" s="23"/>
      <c r="H7" s="23" t="s">
        <v>273</v>
      </c>
      <c r="I7" s="23">
        <f>QUARTILE(A14:A21, 2)</f>
        <v>54.5</v>
      </c>
      <c r="J7" s="23">
        <f>QUARTILE(B14:B21, 2)</f>
        <v>66.5</v>
      </c>
    </row>
    <row r="8" spans="1:10">
      <c r="A8" s="23"/>
      <c r="B8" s="23"/>
      <c r="C8" s="23"/>
      <c r="D8" s="23"/>
      <c r="E8" s="23"/>
      <c r="F8" s="23"/>
      <c r="G8" s="23"/>
      <c r="H8" s="23" t="s">
        <v>274</v>
      </c>
      <c r="I8" s="23">
        <f>QUARTILE(A14:A21, 3)</f>
        <v>59.75</v>
      </c>
      <c r="J8" s="23">
        <f>QUARTILE(B14:B21, 3)</f>
        <v>81.75</v>
      </c>
    </row>
    <row r="9" spans="1:10">
      <c r="A9" s="23"/>
      <c r="B9" s="23"/>
      <c r="C9" s="23"/>
      <c r="D9" s="23"/>
      <c r="E9" s="23"/>
      <c r="F9" s="23"/>
      <c r="G9" s="23"/>
      <c r="H9" s="23" t="s">
        <v>275</v>
      </c>
      <c r="I9" s="23">
        <f>QUARTILE(A14:A21, 4)</f>
        <v>63</v>
      </c>
      <c r="J9" s="23">
        <f>QUARTILE(B14:B21, 4)</f>
        <v>93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 t="s">
        <v>334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23" t="s">
        <v>312</v>
      </c>
      <c r="B13" s="23" t="s">
        <v>335</v>
      </c>
      <c r="C13" s="23"/>
      <c r="D13" s="23"/>
      <c r="E13" s="23"/>
      <c r="F13" s="23"/>
      <c r="G13" s="23"/>
      <c r="H13" s="23"/>
      <c r="I13" s="23"/>
      <c r="J13" s="23"/>
    </row>
    <row r="14" spans="1:10">
      <c r="A14" s="23" cm="1">
        <f t="array" ref="A14:A19">_xlfn.TOCOL(B2:B7)</f>
        <v>50</v>
      </c>
      <c r="B14" s="23" cm="1">
        <f t="array" ref="B14:B19">_xlfn.TOCOL(E2:E7)</f>
        <v>52</v>
      </c>
      <c r="C14" s="23"/>
      <c r="D14" s="23"/>
      <c r="E14" s="23"/>
      <c r="F14" s="23"/>
      <c r="G14" s="23"/>
      <c r="H14" s="23"/>
      <c r="I14" s="23"/>
      <c r="J14" s="23"/>
    </row>
    <row r="15" spans="1:10">
      <c r="A15" s="23">
        <v>63</v>
      </c>
      <c r="B15" s="23">
        <v>93</v>
      </c>
      <c r="C15" s="23"/>
      <c r="D15" s="23"/>
      <c r="E15" s="23"/>
      <c r="F15" s="23"/>
      <c r="G15" s="23"/>
      <c r="H15" s="23"/>
      <c r="I15" s="23"/>
      <c r="J15" s="23"/>
    </row>
    <row r="16" spans="1:10">
      <c r="A16" s="23">
        <v>46</v>
      </c>
      <c r="B16" s="23">
        <v>82</v>
      </c>
      <c r="C16" s="23"/>
      <c r="D16" s="23"/>
      <c r="E16" s="23"/>
      <c r="F16" s="23"/>
      <c r="G16" s="23"/>
      <c r="H16" s="23"/>
      <c r="I16" s="23"/>
      <c r="J16" s="23"/>
    </row>
    <row r="17" spans="1:10">
      <c r="A17" s="23">
        <v>47</v>
      </c>
      <c r="B17" s="23">
        <v>47</v>
      </c>
      <c r="C17" s="23"/>
      <c r="D17" s="23"/>
      <c r="E17" s="23"/>
      <c r="F17" s="23"/>
      <c r="G17" s="23"/>
      <c r="H17" s="23"/>
      <c r="I17" s="23"/>
      <c r="J17" s="23"/>
    </row>
    <row r="18" spans="1:10">
      <c r="A18" s="23">
        <v>60</v>
      </c>
      <c r="B18" s="23">
        <v>27</v>
      </c>
      <c r="C18" s="23"/>
      <c r="D18" s="23"/>
      <c r="E18" s="23"/>
      <c r="F18" s="23"/>
      <c r="G18" s="23"/>
      <c r="H18" s="23"/>
      <c r="I18" s="23"/>
      <c r="J18" s="23"/>
    </row>
    <row r="19" spans="1:10">
      <c r="A19" s="23">
        <v>59</v>
      </c>
      <c r="B19" s="23">
        <v>81</v>
      </c>
      <c r="C19" s="23"/>
      <c r="D19" s="23"/>
      <c r="E19" s="23"/>
      <c r="F19" s="23"/>
      <c r="G19" s="23"/>
      <c r="H19" s="23"/>
      <c r="I19" s="23"/>
      <c r="J1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2023-12-17T01:26:09Z</dcterms:created>
  <dcterms:modified xsi:type="dcterms:W3CDTF">2024-01-27T16:18:45Z</dcterms:modified>
  <cp:category/>
  <cp:contentStatus/>
</cp:coreProperties>
</file>