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USER\Documents\Carlo_ThesisFiles\"/>
    </mc:Choice>
  </mc:AlternateContent>
  <bookViews>
    <workbookView xWindow="0" yWindow="0" windowWidth="20490" windowHeight="78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11" l="1"/>
  <c r="F60" i="11"/>
  <c r="F59" i="11"/>
  <c r="F58" i="11"/>
  <c r="F55" i="11"/>
  <c r="F47" i="11" l="1"/>
  <c r="F25" i="11"/>
  <c r="F23" i="11"/>
  <c r="H23" i="11" s="1"/>
  <c r="F24" i="11"/>
  <c r="F31" i="11"/>
  <c r="F29" i="11"/>
  <c r="F28" i="11"/>
  <c r="H57" i="11"/>
  <c r="H56" i="11"/>
  <c r="F54" i="11"/>
  <c r="F53" i="11"/>
  <c r="F52" i="11"/>
  <c r="F51" i="11"/>
  <c r="F50" i="11"/>
  <c r="F49" i="11"/>
  <c r="H49" i="11" s="1"/>
  <c r="F46" i="11"/>
  <c r="F45" i="11"/>
  <c r="F44" i="11"/>
  <c r="H44" i="11" s="1"/>
  <c r="F38" i="11"/>
  <c r="F42" i="11"/>
  <c r="H43" i="11" s="1"/>
  <c r="F41" i="11"/>
  <c r="F40" i="11"/>
  <c r="F39" i="11"/>
  <c r="F37" i="11"/>
  <c r="F36" i="11"/>
  <c r="F35" i="11"/>
  <c r="H35" i="11" s="1"/>
  <c r="F27" i="11"/>
  <c r="F22" i="11"/>
  <c r="H22" i="11" s="1"/>
  <c r="F32" i="11"/>
  <c r="F33" i="11" s="1"/>
  <c r="H32" i="11" s="1"/>
  <c r="F19" i="11"/>
  <c r="F18" i="11"/>
  <c r="H18" i="11" s="1"/>
  <c r="F20" i="11"/>
  <c r="H20" i="11" s="1"/>
  <c r="F16" i="11"/>
  <c r="F15" i="11"/>
  <c r="F14" i="11"/>
  <c r="F13" i="11"/>
  <c r="H13" i="11" s="1"/>
  <c r="H48" i="11"/>
  <c r="H21" i="11"/>
  <c r="H17" i="11"/>
  <c r="Q1" i="11"/>
  <c r="I5" i="11" s="1"/>
  <c r="H12" i="11"/>
  <c r="H11" i="11"/>
  <c r="H10" i="11"/>
  <c r="H9" i="11"/>
  <c r="H7" i="11"/>
  <c r="H36" i="11" l="1"/>
  <c r="H34" i="11"/>
  <c r="H58" i="11"/>
  <c r="H50" i="11"/>
  <c r="H45" i="11"/>
  <c r="H31" i="11"/>
  <c r="I4" i="11"/>
  <c r="J5" i="11"/>
  <c r="I6" i="11"/>
  <c r="H30" i="11" l="1"/>
  <c r="J6" i="11"/>
  <c r="K5" i="11"/>
  <c r="K6" i="11" l="1"/>
  <c r="L5" i="11"/>
  <c r="M5" i="11" l="1"/>
  <c r="L6" i="11"/>
  <c r="N5" i="11" l="1"/>
  <c r="M6" i="11"/>
  <c r="N6" i="11" l="1"/>
  <c r="O5" i="11"/>
  <c r="O6" i="11" l="1"/>
  <c r="P5" i="11"/>
  <c r="P4" i="11" l="1"/>
  <c r="P6" i="11"/>
  <c r="Q5" i="11"/>
  <c r="Q6" i="11" l="1"/>
  <c r="R5" i="11"/>
  <c r="R6" i="11" l="1"/>
  <c r="S5" i="11"/>
  <c r="S6" i="11" l="1"/>
  <c r="T5" i="11"/>
  <c r="U5" i="11" l="1"/>
  <c r="T6" i="11"/>
  <c r="V5" i="11" l="1"/>
  <c r="U6" i="11"/>
  <c r="W5" i="11" l="1"/>
  <c r="V6" i="11"/>
  <c r="X5" i="11" l="1"/>
  <c r="W4" i="11"/>
  <c r="W6" i="11"/>
  <c r="Y5" i="11" l="1"/>
  <c r="X6" i="11"/>
  <c r="Z5" i="11" l="1"/>
  <c r="Y6" i="11"/>
  <c r="Z6" i="11" l="1"/>
  <c r="AA5" i="11"/>
  <c r="AA6" i="11" l="1"/>
  <c r="AB5" i="11"/>
  <c r="AB6" i="11" l="1"/>
  <c r="AC5" i="11"/>
  <c r="AD5" i="11" l="1"/>
  <c r="AC6" i="11"/>
  <c r="AD6" i="11" l="1"/>
  <c r="AE5" i="11"/>
  <c r="AD4" i="11"/>
  <c r="AF5" i="11" l="1"/>
  <c r="AE6" i="11"/>
  <c r="AG5" i="11" l="1"/>
  <c r="AF6" i="11"/>
  <c r="AH5" i="11" l="1"/>
  <c r="AG6" i="11"/>
  <c r="AI5" i="11" l="1"/>
  <c r="AH6" i="11"/>
  <c r="AJ5" i="11" l="1"/>
  <c r="AI6" i="11"/>
  <c r="AK5" i="11" l="1"/>
  <c r="AJ6" i="11"/>
  <c r="AL5" i="11" l="1"/>
  <c r="AK6" i="11"/>
  <c r="AK4" i="11"/>
  <c r="AL6" i="11" l="1"/>
  <c r="AM5" i="11"/>
  <c r="AM6" i="11" l="1"/>
  <c r="AN5" i="11"/>
  <c r="AN6" i="11" l="1"/>
  <c r="AO5" i="11"/>
  <c r="AO6" i="11" l="1"/>
  <c r="AP5" i="11"/>
  <c r="AP6" i="11" l="1"/>
  <c r="AQ5" i="11"/>
  <c r="AR5" i="11" l="1"/>
  <c r="AQ6" i="11"/>
  <c r="AS5" i="11" l="1"/>
  <c r="AR4" i="11"/>
  <c r="AR6" i="11"/>
  <c r="AT5" i="11" l="1"/>
  <c r="AS6" i="11"/>
  <c r="AU5" i="11" l="1"/>
  <c r="AT6" i="11"/>
  <c r="AV5" i="11" l="1"/>
  <c r="AU6" i="11"/>
  <c r="AW5" i="11" l="1"/>
  <c r="AV6" i="11"/>
  <c r="AX5" i="11" l="1"/>
  <c r="AW6" i="11"/>
  <c r="AX6" i="11" l="1"/>
  <c r="AY5" i="11"/>
  <c r="AY4" i="11" l="1"/>
  <c r="AY6" i="11"/>
  <c r="AZ5" i="11"/>
  <c r="AZ6" i="11" l="1"/>
  <c r="BA5" i="11"/>
  <c r="BA6" i="11" l="1"/>
  <c r="BB5" i="11"/>
  <c r="BB6" i="11" l="1"/>
  <c r="BC5" i="11"/>
  <c r="BC6" i="11" l="1"/>
  <c r="BD5" i="11"/>
  <c r="BE5" i="11" l="1"/>
  <c r="BD6" i="11"/>
  <c r="BF5" i="11" l="1"/>
  <c r="BE6" i="11"/>
  <c r="BG5" i="11" l="1"/>
  <c r="BF4" i="11"/>
  <c r="BF6" i="11"/>
  <c r="BH5" i="11" l="1"/>
  <c r="BG6" i="11"/>
  <c r="BI5" i="11" l="1"/>
  <c r="BH6" i="11"/>
  <c r="BJ5" i="11" l="1"/>
  <c r="BI6" i="11"/>
  <c r="BJ6" i="11" l="1"/>
  <c r="BK5" i="11"/>
  <c r="BK6" i="11" l="1"/>
  <c r="BL5" i="11"/>
  <c r="BL6" i="11" l="1"/>
  <c r="BM5" i="11"/>
  <c r="BN5" i="11" l="1"/>
  <c r="BM4" i="11"/>
  <c r="BM6" i="11"/>
  <c r="BN6" i="11" l="1"/>
  <c r="BO5" i="11"/>
  <c r="BO6" i="11" l="1"/>
  <c r="BP5" i="11"/>
  <c r="BP6" i="11" l="1"/>
  <c r="BQ5" i="11"/>
  <c r="BQ6" i="11" l="1"/>
  <c r="BR5" i="11"/>
  <c r="BR6" i="11" l="1"/>
  <c r="BS5" i="11"/>
  <c r="BS6" i="11" l="1"/>
  <c r="BT5" i="11"/>
  <c r="BU5" i="11" l="1"/>
  <c r="BT6" i="11"/>
  <c r="BV5" i="11" l="1"/>
  <c r="BU6" i="11"/>
  <c r="BV6" i="11" l="1"/>
  <c r="BW5" i="11"/>
  <c r="BW6" i="11" l="1"/>
  <c r="BX5" i="11"/>
  <c r="BX6" i="11" l="1"/>
  <c r="BY5" i="11"/>
  <c r="BY6" i="11" l="1"/>
  <c r="BZ5" i="11"/>
  <c r="BZ6" i="11" l="1"/>
  <c r="CA5" i="11"/>
  <c r="CB5" i="11" l="1"/>
  <c r="CA4" i="11"/>
  <c r="CA6" i="11"/>
  <c r="CC5" i="11" l="1"/>
  <c r="CB6" i="11"/>
  <c r="CC6" i="11" l="1"/>
  <c r="CD5" i="11"/>
  <c r="CD6" i="11" l="1"/>
  <c r="CE5" i="11"/>
  <c r="CE6" i="11" l="1"/>
  <c r="CF5" i="11"/>
  <c r="CF6" i="11" l="1"/>
  <c r="CG5" i="11"/>
  <c r="CG6" i="11" l="1"/>
  <c r="CH5" i="11"/>
  <c r="CI5" i="11" l="1"/>
  <c r="CH6" i="11"/>
  <c r="CH4" i="11"/>
  <c r="CI6" i="11" l="1"/>
  <c r="CJ5" i="11"/>
  <c r="CJ6" i="11" l="1"/>
  <c r="CK5" i="11"/>
  <c r="CK6" i="11" l="1"/>
  <c r="CL5" i="11"/>
  <c r="CM5" i="11" l="1"/>
  <c r="CL6" i="11"/>
  <c r="CN5" i="11" l="1"/>
  <c r="CM6" i="11"/>
  <c r="CN6" i="11" l="1"/>
  <c r="CO5" i="11"/>
  <c r="CP5" i="11" l="1"/>
  <c r="CO4" i="11"/>
  <c r="CO6" i="11"/>
  <c r="CP6" i="11" l="1"/>
  <c r="CQ5" i="11"/>
  <c r="CQ6" i="11" l="1"/>
  <c r="CR5" i="11"/>
  <c r="CR6" i="11" l="1"/>
  <c r="CS5" i="11"/>
  <c r="CS6" i="11" l="1"/>
  <c r="CT5" i="11"/>
  <c r="CT6" i="11" l="1"/>
  <c r="CU5" i="11"/>
  <c r="CU6" i="11" l="1"/>
  <c r="CV5" i="11"/>
  <c r="CW5" i="11" l="1"/>
  <c r="CV4" i="11"/>
  <c r="CV6" i="11"/>
  <c r="CX5" i="11" l="1"/>
  <c r="CW6" i="11"/>
  <c r="CX6" i="11" l="1"/>
  <c r="CY5" i="11"/>
  <c r="CY6" i="11" l="1"/>
  <c r="CZ5" i="11"/>
  <c r="CZ6" i="11" l="1"/>
  <c r="DA5" i="11"/>
  <c r="DA6" i="11" l="1"/>
  <c r="DB5" i="11"/>
  <c r="DB6" i="11" l="1"/>
  <c r="DC5" i="11"/>
  <c r="DD5" i="11" l="1"/>
  <c r="DC4" i="11"/>
  <c r="DC6" i="11"/>
  <c r="DD6" i="11" l="1"/>
  <c r="DE5" i="11"/>
  <c r="DE6" i="11" l="1"/>
  <c r="DF5" i="11"/>
  <c r="DF6" i="11" l="1"/>
  <c r="DG5" i="11"/>
  <c r="DH5" i="11" l="1"/>
  <c r="DG6" i="11"/>
  <c r="DI5" i="11" l="1"/>
  <c r="DH6" i="11"/>
  <c r="DI6" i="11" l="1"/>
  <c r="DJ5" i="11"/>
  <c r="DK5" i="11" l="1"/>
  <c r="DJ4" i="11"/>
  <c r="DJ6" i="11"/>
  <c r="DK6" i="11" l="1"/>
  <c r="DL5" i="11"/>
  <c r="DL6" i="11" l="1"/>
  <c r="DM5" i="11"/>
  <c r="DM6" i="11" l="1"/>
  <c r="DN5" i="11"/>
  <c r="DN6" i="11" l="1"/>
  <c r="DO5" i="11"/>
  <c r="DO6" i="11" l="1"/>
  <c r="DP5" i="11"/>
  <c r="DP6" i="11" l="1"/>
  <c r="DQ5" i="11"/>
  <c r="DR5" i="11" l="1"/>
  <c r="DQ4" i="11"/>
  <c r="DQ6" i="11"/>
  <c r="DR6" i="11" l="1"/>
  <c r="DS5" i="11"/>
  <c r="DS6" i="11" l="1"/>
  <c r="DT5" i="11"/>
  <c r="DT6" i="11" l="1"/>
  <c r="DU5" i="11"/>
  <c r="DU6" i="11" l="1"/>
  <c r="DV5" i="11"/>
  <c r="DV6" i="11" l="1"/>
  <c r="DW5" i="11"/>
  <c r="DW6" i="11" l="1"/>
  <c r="DX5" i="11"/>
  <c r="DY5" i="11" l="1"/>
  <c r="DX4" i="11"/>
  <c r="DX6" i="11"/>
  <c r="DY6" i="11" l="1"/>
  <c r="DZ5" i="11"/>
  <c r="DZ6" i="11" l="1"/>
  <c r="EA5" i="11"/>
  <c r="EA6" i="11" l="1"/>
  <c r="EB5" i="11"/>
  <c r="EB6" i="11" l="1"/>
</calcChain>
</file>

<file path=xl/sharedStrings.xml><?xml version="1.0" encoding="utf-8"?>
<sst xmlns="http://schemas.openxmlformats.org/spreadsheetml/2006/main" count="122" uniqueCount="80">
  <si>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</si>
  <si>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</si>
  <si>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</si>
  <si>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</si>
  <si>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</si>
  <si>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</si>
  <si>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</si>
  <si>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</si>
  <si>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</si>
  <si>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</si>
  <si>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</si>
  <si>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</si>
  <si>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</si>
  <si>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</si>
  <si>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</si>
  <si>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</si>
  <si>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</si>
  <si>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</si>
  <si>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</si>
  <si>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</si>
  <si>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</si>
  <si>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</si>
  <si>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Joe Lito Vince Corminal</t>
  </si>
  <si>
    <t>Carlo Gelicame</t>
  </si>
  <si>
    <t>Brainstorming Thesis Title</t>
  </si>
  <si>
    <t>Approval of Thesis Title</t>
  </si>
  <si>
    <t>Finding Thesis Adviser</t>
  </si>
  <si>
    <t>Carlo Gelicame &amp; Joe Lito Vince Corminal</t>
  </si>
  <si>
    <t>WEEKLY MILESTONE 1: The Final output of your daily Task</t>
  </si>
  <si>
    <t>HAPAG BAYANIHAN: A community Kitchen and Food Assistance Management System</t>
  </si>
  <si>
    <t>Identify stakeholder groups</t>
  </si>
  <si>
    <t>Conduct interviews / surveys / focus groups</t>
  </si>
  <si>
    <t>Document stakeholder needs &amp; expectations.</t>
  </si>
  <si>
    <t>Create requirement checklist</t>
  </si>
  <si>
    <t>Set up database server/environment</t>
  </si>
  <si>
    <t>Design database schema</t>
  </si>
  <si>
    <t>Test CRUD operations</t>
  </si>
  <si>
    <t>Design Data Flow</t>
  </si>
  <si>
    <t>Define System Components</t>
  </si>
  <si>
    <t>Draw Use Case Diagram</t>
  </si>
  <si>
    <t>Set up frontend frameworks</t>
  </si>
  <si>
    <t>Implement authentication pages</t>
  </si>
  <si>
    <t>Build user dashboards (role-based)</t>
  </si>
  <si>
    <t>Design core UI components</t>
  </si>
  <si>
    <t>Integrate backend APIs</t>
  </si>
  <si>
    <t>Implement responsive design</t>
  </si>
  <si>
    <t>Apply UI/UX standards</t>
  </si>
  <si>
    <t>Deploy frontend apps</t>
  </si>
  <si>
    <t>Train ML Models (Prototype Stage)</t>
  </si>
  <si>
    <t>Convert to Lightweight Models</t>
  </si>
  <si>
    <t>Backend Integration</t>
  </si>
  <si>
    <t>Frontend Integration (Web and Mobile)</t>
  </si>
  <si>
    <t>Prepare Deployment Environment</t>
  </si>
  <si>
    <t>Select Pilot Community</t>
  </si>
  <si>
    <t>Launch Pilot Testing</t>
  </si>
  <si>
    <t>Monitor System Performance</t>
  </si>
  <si>
    <t>Gather Community Feedback</t>
  </si>
  <si>
    <t>Analyze Pilot Results</t>
  </si>
  <si>
    <t>Organize Thesis Structure (Chapters</t>
  </si>
  <si>
    <t>Write and Refine Content</t>
  </si>
  <si>
    <t>Formatting &amp; Styling</t>
  </si>
  <si>
    <t>Proofreading &amp; Review</t>
  </si>
  <si>
    <t>WEEKLY MILESTONE 2: Stakeholder Analysis &amp;  Requirements Gathering</t>
  </si>
  <si>
    <t>WEEKLY MILESTONE 3:  Backend &amp; Database Development</t>
  </si>
  <si>
    <t>WEEKLY MILESTONE 4:System Architecture Design</t>
  </si>
  <si>
    <t>WEEKLY MILESTONE 7:Frontend Development (Web &amp; Mobile)</t>
  </si>
  <si>
    <t>WEEKLY MILESTONE 8: Integration of ML-based Features</t>
  </si>
  <si>
    <t>WEEKLY MILESTONE 9:Pilot Deployment in Community</t>
  </si>
  <si>
    <t>WEEKLY MILESTONE 10:Final Thesis Manuscript Preparation</t>
  </si>
  <si>
    <t>Joe Lito Vince Corminal &amp; Carlo Gelicame</t>
  </si>
  <si>
    <t>WEEKLY MILESTONE 5:Use Case &amp; User Story Development</t>
  </si>
  <si>
    <t xml:space="preserve"> </t>
  </si>
  <si>
    <t>WEEKLY MILESTONE 6:UI/UX Design using Figma</t>
  </si>
  <si>
    <t>Identify functionality of each button</t>
  </si>
  <si>
    <t>Create UI design</t>
  </si>
  <si>
    <t>Define Actors and System Boundaries</t>
  </si>
  <si>
    <t>Review &amp; Validate Use Cases</t>
  </si>
  <si>
    <t>Create System Architecture Diagram</t>
  </si>
  <si>
    <t>Review Architecture</t>
  </si>
  <si>
    <t>Apply Button  Functionality in UI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</si>
</sst>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20"/>
      <color theme="4" tint="-0.249977111117893"/>
      <name val="Arial"/>
      <charset val="134"/>
    </font>
    <font>
      <sz val="10"/>
      <name val="Arial"/>
      <charset val="134"/>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sz val="15.5"/>
      <color theme="1"/>
      <name val="Arial"/>
      <charset val="134"/>
      <scheme val="minor"/>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b/>
      <sz val="22"/>
      <color theme="1" tint="0.34998626667073579"/>
      <name val="Arial Black"/>
      <charset val="134"/>
      <scheme val="major"/>
    </font>
    <font>
      <sz val="14"/>
      <color theme="1"/>
      <name val="Arial"/>
      <charset val="134"/>
      <scheme val="minor"/>
    </font>
    <font>
      <sz val="11"/>
      <color theme="1"/>
      <name val="Arial"/>
      <charset val="134"/>
      <scheme val="minor"/>
    </font>
    <font>
      <b/>
      <sz val="10"/>
      <color theme="9"/>
      <name val="Arial"/>
      <family val="2"/>
      <scheme val="minor"/>
    </font>
    <font>
      <b/>
      <sz val="11"/>
      <color theme="9"/>
      <name val="Arial"/>
      <family val="2"/>
      <scheme val="minor"/>
    </font>
    <font>
      <sz val="10"/>
      <color theme="1"/>
      <name val="Arial"/>
      <family val="2"/>
      <scheme val="minor"/>
    </font>
    <font>
      <sz val="15.5"/>
      <color theme="1"/>
      <name val="Arial"/>
      <family val="2"/>
      <scheme val="minor"/>
    </font>
    <font>
      <b/>
      <sz val="16"/>
      <color theme="9"/>
      <name val="Arial Black"/>
      <family val="2"/>
      <scheme val="major"/>
    </font>
  </fonts>
  <fills count="7">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0.14993743705557422"/>
        <bgColor indexed="64"/>
      </patternFill>
    </fill>
  </fills>
  <borders count="16">
    <border>
      <left/>
      <right/>
      <top/>
      <bottom/>
      <diagonal/>
    </border>
    <border>
      <left/>
      <right/>
      <top style="thin">
        <color theme="1" tint="0.499984740745262"/>
      </top>
      <bottom/>
      <diagonal/>
    </border>
    <border>
      <left/>
      <right/>
      <top/>
      <bottom style="thin">
        <color theme="1" tint="0.499984740745262"/>
      </bottom>
      <diagonal/>
    </border>
    <border>
      <left/>
      <right/>
      <top/>
      <bottom style="thin">
        <color theme="4" tint="0.59996337778862885"/>
      </bottom>
      <diagonal/>
    </border>
    <border>
      <left/>
      <right/>
      <top style="medium">
        <color theme="0" tint="-0.14993743705557422"/>
      </top>
      <bottom style="medium">
        <color theme="0" tint="-0.14993743705557422"/>
      </bottom>
      <diagonal/>
    </border>
    <border>
      <left/>
      <right/>
      <top style="thin">
        <color theme="4" tint="0.59996337778862885"/>
      </top>
      <bottom style="thin">
        <color theme="4"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style="thin">
        <color auto="1"/>
      </left>
      <right style="thin">
        <color auto="1"/>
      </right>
      <top style="thin">
        <color auto="1"/>
      </top>
      <bottom style="thin">
        <color auto="1"/>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1">
    <xf numFmtId="0" fontId="0" fillId="0" borderId="0"/>
    <xf numFmtId="9" fontId="26"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NumberFormat="0" applyFill="0" applyAlignment="0" applyProtection="0"/>
    <xf numFmtId="0" fontId="26" fillId="0" borderId="0" applyNumberFormat="0" applyFill="0" applyProtection="0">
      <alignment horizontal="right" indent="1"/>
    </xf>
    <xf numFmtId="164" fontId="26" fillId="0" borderId="4" applyFill="0">
      <alignment horizontal="center" vertical="center"/>
    </xf>
    <xf numFmtId="0" fontId="26" fillId="0" borderId="4" applyFill="0">
      <alignment horizontal="center" vertical="center"/>
    </xf>
    <xf numFmtId="165" fontId="26" fillId="0" borderId="15">
      <alignment horizontal="center" vertical="center"/>
    </xf>
    <xf numFmtId="0" fontId="26" fillId="0" borderId="4" applyFill="0">
      <alignment horizontal="left" vertical="center" indent="2"/>
    </xf>
    <xf numFmtId="0" fontId="10" fillId="0" borderId="0"/>
  </cellStyleXfs>
  <cellXfs count="73">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10" fillId="0" borderId="0" xfId="10"/>
    <xf numFmtId="0" fontId="0" fillId="0" borderId="0" xfId="0" applyAlignment="1">
      <alignment horizontal="center"/>
    </xf>
    <xf numFmtId="0" fontId="10" fillId="0" borderId="0" xfId="10" applyAlignment="1">
      <alignment wrapText="1"/>
    </xf>
    <xf numFmtId="0" fontId="11"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applyAlignment="1">
      <alignment horizontal="left" indent="1"/>
    </xf>
    <xf numFmtId="0" fontId="26" fillId="0" borderId="0" xfId="5">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6" fillId="0" borderId="0" xfId="0" applyFont="1"/>
    <xf numFmtId="0" fontId="16" fillId="0" borderId="0" xfId="0" applyFont="1" applyAlignment="1">
      <alignment wrapText="1"/>
    </xf>
    <xf numFmtId="0" fontId="17" fillId="4" borderId="0" xfId="0" applyFont="1" applyFill="1"/>
    <xf numFmtId="0" fontId="16" fillId="4" borderId="0" xfId="0" applyFont="1" applyFill="1" applyAlignment="1">
      <alignment wrapText="1"/>
    </xf>
    <xf numFmtId="0" fontId="16" fillId="4" borderId="0" xfId="0" applyFont="1" applyFill="1"/>
    <xf numFmtId="0" fontId="16" fillId="5" borderId="3" xfId="9" applyFont="1" applyFill="1" applyBorder="1">
      <alignment horizontal="left" vertical="center" indent="2"/>
    </xf>
    <xf numFmtId="0" fontId="16" fillId="5" borderId="3" xfId="7" applyFont="1" applyFill="1" applyBorder="1" applyAlignment="1">
      <alignment vertical="center"/>
    </xf>
    <xf numFmtId="9" fontId="2" fillId="5" borderId="3" xfId="1" applyFont="1" applyFill="1" applyBorder="1" applyAlignment="1">
      <alignment horizontal="center" vertical="center"/>
    </xf>
    <xf numFmtId="164" fontId="16" fillId="5" borderId="3" xfId="6" applyFont="1" applyFill="1" applyBorder="1">
      <alignment horizontal="center" vertical="center"/>
    </xf>
    <xf numFmtId="0" fontId="5" fillId="0" borderId="0" xfId="0" applyFont="1" applyAlignment="1">
      <alignment horizontal="center" vertical="center"/>
    </xf>
    <xf numFmtId="0" fontId="5" fillId="0" borderId="4" xfId="0" applyFont="1" applyBorder="1" applyAlignment="1">
      <alignment horizontal="center" vertical="center"/>
    </xf>
    <xf numFmtId="9" fontId="2" fillId="5" borderId="5" xfId="1" applyFont="1" applyFill="1" applyBorder="1" applyAlignment="1">
      <alignment horizontal="center" vertical="center"/>
    </xf>
    <xf numFmtId="164" fontId="16" fillId="5" borderId="5" xfId="6" applyFont="1" applyFill="1" applyBorder="1">
      <alignment horizontal="center" vertical="center"/>
    </xf>
    <xf numFmtId="0" fontId="18" fillId="0" borderId="0" xfId="0" applyFont="1"/>
    <xf numFmtId="167" fontId="19" fillId="6" borderId="8" xfId="0" applyNumberFormat="1" applyFont="1" applyFill="1" applyBorder="1" applyAlignment="1">
      <alignment horizontal="center" vertical="center"/>
    </xf>
    <xf numFmtId="167" fontId="19" fillId="6" borderId="6" xfId="0" applyNumberFormat="1" applyFont="1" applyFill="1" applyBorder="1" applyAlignment="1">
      <alignment horizontal="center" vertical="center"/>
    </xf>
    <xf numFmtId="167" fontId="19" fillId="6" borderId="9" xfId="0" applyNumberFormat="1" applyFont="1" applyFill="1" applyBorder="1" applyAlignment="1">
      <alignment horizontal="center" vertical="center"/>
    </xf>
    <xf numFmtId="0" fontId="20" fillId="3" borderId="10" xfId="0" applyFont="1" applyFill="1" applyBorder="1" applyAlignment="1">
      <alignment horizontal="center" vertical="center" shrinkToFit="1"/>
    </xf>
    <xf numFmtId="0" fontId="20" fillId="3" borderId="11" xfId="0" applyFont="1" applyFill="1" applyBorder="1" applyAlignment="1">
      <alignment horizontal="center" vertical="center" shrinkToFit="1"/>
    </xf>
    <xf numFmtId="0" fontId="0" fillId="0" borderId="12" xfId="0" applyBorder="1" applyAlignment="1">
      <alignment vertical="center"/>
    </xf>
    <xf numFmtId="0" fontId="0" fillId="0" borderId="13" xfId="0" applyBorder="1" applyAlignment="1">
      <alignment vertical="center"/>
    </xf>
    <xf numFmtId="0" fontId="0" fillId="0" borderId="13" xfId="0" applyBorder="1" applyAlignment="1">
      <alignment horizontal="right" vertical="center"/>
    </xf>
    <xf numFmtId="0" fontId="20" fillId="3" borderId="14" xfId="0" applyFont="1" applyFill="1" applyBorder="1" applyAlignment="1">
      <alignment horizontal="center" vertical="center" shrinkToFit="1"/>
    </xf>
    <xf numFmtId="0" fontId="27" fillId="0" borderId="0" xfId="4" applyFont="1" applyAlignment="1">
      <alignment horizontal="left" vertical="center" indent="1"/>
    </xf>
    <xf numFmtId="0" fontId="28" fillId="0" borderId="0" xfId="4" applyFont="1" applyAlignment="1">
      <alignment horizontal="left" vertical="center" indent="1"/>
    </xf>
    <xf numFmtId="0" fontId="29" fillId="5" borderId="3" xfId="9" applyFont="1" applyFill="1" applyBorder="1">
      <alignment horizontal="left" vertical="center" indent="2"/>
    </xf>
    <xf numFmtId="0" fontId="30" fillId="4" borderId="0" xfId="0" applyFont="1" applyFill="1"/>
    <xf numFmtId="0" fontId="31" fillId="0" borderId="0" xfId="3" applyFont="1" applyAlignment="1">
      <alignment horizontal="left"/>
    </xf>
    <xf numFmtId="164" fontId="29" fillId="5" borderId="3" xfId="6" applyFont="1" applyFill="1" applyBorder="1">
      <alignment horizontal="center" vertical="center"/>
    </xf>
    <xf numFmtId="0" fontId="29" fillId="5" borderId="0" xfId="9" applyFont="1" applyFill="1" applyBorder="1">
      <alignment horizontal="left" vertical="center" indent="2"/>
    </xf>
    <xf numFmtId="166" fontId="16" fillId="3" borderId="7" xfId="0" applyNumberFormat="1" applyFont="1" applyFill="1" applyBorder="1" applyAlignment="1">
      <alignment horizontal="center" vertical="center" wrapText="1"/>
    </xf>
    <xf numFmtId="166" fontId="16" fillId="3" borderId="9" xfId="0" applyNumberFormat="1" applyFont="1" applyFill="1" applyBorder="1" applyAlignment="1">
      <alignment horizontal="center" vertical="center" wrapText="1"/>
    </xf>
    <xf numFmtId="0" fontId="15" fillId="2" borderId="1" xfId="0" applyFont="1" applyFill="1" applyBorder="1" applyAlignment="1">
      <alignment horizontal="center" vertical="center"/>
    </xf>
    <xf numFmtId="0" fontId="0" fillId="3" borderId="2" xfId="0" applyFill="1" applyBorder="1"/>
    <xf numFmtId="0" fontId="10" fillId="0" borderId="0" xfId="10" applyAlignment="1">
      <alignment wrapText="1"/>
    </xf>
    <xf numFmtId="0" fontId="15" fillId="2" borderId="1" xfId="0" applyFont="1" applyFill="1" applyBorder="1" applyAlignment="1">
      <alignment horizontal="left" vertical="center" indent="1"/>
    </xf>
    <xf numFmtId="0" fontId="0" fillId="3" borderId="2" xfId="0" applyFill="1" applyBorder="1" applyAlignment="1">
      <alignment horizontal="left" indent="1"/>
    </xf>
    <xf numFmtId="0" fontId="15" fillId="2" borderId="1" xfId="0" applyFont="1" applyFill="1" applyBorder="1" applyAlignment="1">
      <alignment vertical="center"/>
    </xf>
    <xf numFmtId="0" fontId="7" fillId="0" borderId="0" xfId="5" applyFont="1" applyAlignment="1">
      <alignment horizontal="left"/>
    </xf>
    <xf numFmtId="0" fontId="0" fillId="0" borderId="0" xfId="0"/>
    <xf numFmtId="165" fontId="21" fillId="0" borderId="0" xfId="8" applyFont="1" applyBorder="1" applyAlignment="1">
      <alignment horizontal="left"/>
    </xf>
    <xf numFmtId="0" fontId="22" fillId="0" borderId="0" xfId="0" applyFont="1"/>
    <xf numFmtId="0" fontId="21" fillId="0" borderId="0" xfId="0" applyFont="1" applyAlignment="1">
      <alignment horizontal="left"/>
    </xf>
    <xf numFmtId="166" fontId="16" fillId="3" borderId="6" xfId="0" applyNumberFormat="1" applyFont="1" applyFill="1" applyBorder="1" applyAlignment="1">
      <alignment horizontal="center" vertical="center" wrapText="1"/>
    </xf>
  </cellXfs>
  <cellStyles count="11">
    <cellStyle name="Date" xfId="6"/>
    <cellStyle name="Heading 1" xfId="4" builtinId="16"/>
    <cellStyle name="Heading 3" xfId="5" builtinId="18"/>
    <cellStyle name="Hyperlink" xfId="2" builtinId="8"/>
    <cellStyle name="Name" xfId="7"/>
    <cellStyle name="Normal" xfId="0" builtinId="0"/>
    <cellStyle name="Percent" xfId="1" builtinId="5"/>
    <cellStyle name="Project Start" xfId="8"/>
    <cellStyle name="Task" xfId="9"/>
    <cellStyle name="Title" xfId="3" builtinId="15"/>
    <cellStyle name="zHiddenText" xfId="10"/>
  </cellStyles>
  <dxfs count="15">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fill>
        <patternFill patternType="solid">
          <bgColor theme="4" tint="0.79995117038483843"/>
        </patternFill>
      </fill>
      <border>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B68"/>
  <sheetViews>
    <sheetView showGridLines="0" tabSelected="1" showRuler="0" topLeftCell="BF41" zoomScale="70" zoomScaleNormal="70" zoomScalePageLayoutView="70" workbookViewId="0">
      <selection activeCell="DE48" sqref="DE48"/>
    </sheetView>
  </sheetViews>
  <sheetFormatPr defaultColWidth="8.75" defaultRowHeight="30" customHeight="1"/>
  <cols>
    <col min="1" max="1" width="2.75" style="16" customWidth="1"/>
    <col min="2" max="2" width="46.25" customWidth="1"/>
    <col min="3" max="3" width="36.75" customWidth="1"/>
    <col min="4" max="4" width="10.75" customWidth="1"/>
    <col min="5" max="5" width="10.75" style="17" customWidth="1"/>
    <col min="6" max="6" width="25.625" customWidth="1"/>
    <col min="7" max="7" width="2.75" customWidth="1"/>
    <col min="8" max="8" width="6" hidden="1" customWidth="1"/>
    <col min="9" max="65" width="2.75" customWidth="1"/>
    <col min="66" max="66" width="2.875" customWidth="1"/>
    <col min="67" max="67" width="2.75" customWidth="1"/>
    <col min="68" max="68" width="2.875" customWidth="1"/>
    <col min="69" max="69" width="3.125" customWidth="1"/>
    <col min="70" max="70" width="3.25" customWidth="1"/>
    <col min="71" max="71" width="8.75" hidden="1" customWidth="1"/>
    <col min="72" max="73" width="3" customWidth="1"/>
    <col min="74" max="74" width="3.125" customWidth="1"/>
    <col min="75" max="75" width="2.875" customWidth="1"/>
    <col min="76" max="76" width="3" customWidth="1"/>
    <col min="77" max="77" width="2.875" customWidth="1"/>
    <col min="78" max="78" width="2.75" customWidth="1"/>
    <col min="79" max="79" width="3" customWidth="1"/>
    <col min="80" max="80" width="2.875" customWidth="1"/>
    <col min="81" max="82" width="3" customWidth="1"/>
    <col min="83" max="84" width="2.875" customWidth="1"/>
    <col min="85" max="85" width="3.25" customWidth="1"/>
    <col min="86" max="87" width="3.125" customWidth="1"/>
    <col min="88" max="88" width="3" customWidth="1"/>
    <col min="89" max="89" width="2.875" customWidth="1"/>
    <col min="90" max="91" width="3.125" customWidth="1"/>
    <col min="92" max="93" width="3" customWidth="1"/>
    <col min="94" max="95" width="3.125" customWidth="1"/>
    <col min="96" max="96" width="3.5" customWidth="1"/>
    <col min="97" max="97" width="3.625" customWidth="1"/>
    <col min="98" max="98" width="3.75" customWidth="1"/>
    <col min="99" max="99" width="3.25" customWidth="1"/>
    <col min="100" max="100" width="3.125" customWidth="1"/>
    <col min="101" max="101" width="3" customWidth="1"/>
    <col min="102" max="102" width="3.5" customWidth="1"/>
    <col min="103" max="103" width="3.875" customWidth="1"/>
    <col min="104" max="104" width="3.25" customWidth="1"/>
    <col min="105" max="105" width="3.375" customWidth="1"/>
    <col min="106" max="106" width="3.25" customWidth="1"/>
    <col min="107" max="107" width="2.875" customWidth="1"/>
    <col min="108" max="108" width="3.125" customWidth="1"/>
    <col min="109" max="110" width="3" customWidth="1"/>
    <col min="111" max="112" width="2.75" customWidth="1"/>
    <col min="113" max="113" width="3.25" customWidth="1"/>
    <col min="114" max="114" width="3.75" customWidth="1"/>
    <col min="115" max="115" width="3.125" customWidth="1"/>
    <col min="116" max="116" width="3.25" customWidth="1"/>
    <col min="117" max="117" width="3.125" customWidth="1"/>
    <col min="118" max="118" width="3.25" customWidth="1"/>
    <col min="119" max="119" width="3.5" customWidth="1"/>
    <col min="120" max="120" width="3.625" customWidth="1"/>
    <col min="121" max="123" width="3.25" customWidth="1"/>
    <col min="124" max="124" width="2.75" customWidth="1"/>
    <col min="125" max="125" width="3" customWidth="1"/>
    <col min="126" max="127" width="3.125" customWidth="1"/>
    <col min="128" max="128" width="3" customWidth="1"/>
    <col min="129" max="129" width="3.25" customWidth="1"/>
  </cols>
  <sheetData>
    <row r="1" spans="1:132" ht="90" customHeight="1">
      <c r="A1" s="18"/>
      <c r="B1" s="56" t="s">
        <v>29</v>
      </c>
      <c r="C1" s="19"/>
      <c r="D1" s="20"/>
      <c r="E1" s="21"/>
      <c r="F1" s="22"/>
      <c r="H1" s="5"/>
      <c r="I1" s="67" t="s">
        <v>0</v>
      </c>
      <c r="J1" s="68"/>
      <c r="K1" s="68"/>
      <c r="L1" s="68"/>
      <c r="M1" s="68"/>
      <c r="N1" s="68"/>
      <c r="O1" s="68"/>
      <c r="P1" s="42"/>
      <c r="Q1" s="69">
        <f ca="1">TODAY()</f>
        <v>45898</v>
      </c>
      <c r="R1" s="70"/>
      <c r="S1" s="70"/>
      <c r="T1" s="70"/>
      <c r="U1" s="70"/>
      <c r="V1" s="70"/>
      <c r="W1" s="70"/>
      <c r="X1" s="70"/>
      <c r="Y1" s="70"/>
      <c r="Z1" s="70"/>
    </row>
    <row r="2" spans="1:132" ht="30" customHeight="1">
      <c r="B2" s="52" t="s">
        <v>22</v>
      </c>
      <c r="C2" s="53" t="s">
        <v>23</v>
      </c>
      <c r="D2" s="23"/>
      <c r="E2" s="24"/>
      <c r="F2" s="23"/>
      <c r="I2" s="67" t="s">
        <v>1</v>
      </c>
      <c r="J2" s="68"/>
      <c r="K2" s="68"/>
      <c r="L2" s="68"/>
      <c r="M2" s="68"/>
      <c r="N2" s="68"/>
      <c r="O2" s="68"/>
      <c r="P2" s="42"/>
      <c r="Q2" s="71">
        <v>1</v>
      </c>
      <c r="R2" s="70"/>
      <c r="S2" s="70"/>
      <c r="T2" s="70"/>
      <c r="U2" s="70"/>
      <c r="V2" s="70"/>
      <c r="W2" s="70"/>
      <c r="X2" s="70"/>
      <c r="Y2" s="70"/>
      <c r="Z2" s="70"/>
    </row>
    <row r="3" spans="1:132" ht="30" customHeight="1">
      <c r="B3" s="25"/>
      <c r="D3" s="26"/>
    </row>
    <row r="4" spans="1:132" ht="30" customHeight="1">
      <c r="A4" s="18"/>
      <c r="B4" s="27"/>
      <c r="E4" s="28"/>
      <c r="I4" s="72">
        <f ca="1">I5</f>
        <v>45894</v>
      </c>
      <c r="J4" s="59"/>
      <c r="K4" s="59"/>
      <c r="L4" s="59"/>
      <c r="M4" s="59"/>
      <c r="N4" s="59"/>
      <c r="O4" s="59"/>
      <c r="P4" s="59">
        <f ca="1">P5</f>
        <v>45901</v>
      </c>
      <c r="Q4" s="59"/>
      <c r="R4" s="59"/>
      <c r="S4" s="59"/>
      <c r="T4" s="59"/>
      <c r="U4" s="59"/>
      <c r="V4" s="59"/>
      <c r="W4" s="59">
        <f ca="1">W5</f>
        <v>45908</v>
      </c>
      <c r="X4" s="59"/>
      <c r="Y4" s="59"/>
      <c r="Z4" s="59"/>
      <c r="AA4" s="59"/>
      <c r="AB4" s="59"/>
      <c r="AC4" s="59"/>
      <c r="AD4" s="59">
        <f ca="1">AD5</f>
        <v>45915</v>
      </c>
      <c r="AE4" s="59"/>
      <c r="AF4" s="59"/>
      <c r="AG4" s="59"/>
      <c r="AH4" s="59"/>
      <c r="AI4" s="59"/>
      <c r="AJ4" s="59"/>
      <c r="AK4" s="59">
        <f ca="1">AK5</f>
        <v>45922</v>
      </c>
      <c r="AL4" s="59"/>
      <c r="AM4" s="59"/>
      <c r="AN4" s="59"/>
      <c r="AO4" s="59"/>
      <c r="AP4" s="59"/>
      <c r="AQ4" s="59"/>
      <c r="AR4" s="59">
        <f ca="1">AR5</f>
        <v>45929</v>
      </c>
      <c r="AS4" s="59"/>
      <c r="AT4" s="59"/>
      <c r="AU4" s="59"/>
      <c r="AV4" s="59"/>
      <c r="AW4" s="59"/>
      <c r="AX4" s="59"/>
      <c r="AY4" s="59">
        <f ca="1">AY5</f>
        <v>45936</v>
      </c>
      <c r="AZ4" s="59"/>
      <c r="BA4" s="59"/>
      <c r="BB4" s="59"/>
      <c r="BC4" s="59"/>
      <c r="BD4" s="59"/>
      <c r="BE4" s="59"/>
      <c r="BF4" s="59">
        <f ca="1">BF5</f>
        <v>45943</v>
      </c>
      <c r="BG4" s="59"/>
      <c r="BH4" s="59"/>
      <c r="BI4" s="59"/>
      <c r="BJ4" s="59"/>
      <c r="BK4" s="59"/>
      <c r="BL4" s="60"/>
      <c r="BM4" s="59">
        <f ca="1">BM5</f>
        <v>45950</v>
      </c>
      <c r="BN4" s="59"/>
      <c r="BO4" s="59"/>
      <c r="BP4" s="59"/>
      <c r="BQ4" s="59"/>
      <c r="BR4" s="59"/>
      <c r="BS4" s="60"/>
      <c r="BT4" s="59" t="s">
        <v>71</v>
      </c>
      <c r="BU4" s="59"/>
      <c r="BV4" s="59"/>
      <c r="BW4" s="59"/>
      <c r="BX4" s="59"/>
      <c r="BY4" s="59"/>
      <c r="BZ4" s="60"/>
      <c r="CA4" s="59">
        <f ca="1">CA5</f>
        <v>45964</v>
      </c>
      <c r="CB4" s="59"/>
      <c r="CC4" s="59"/>
      <c r="CD4" s="59"/>
      <c r="CE4" s="59"/>
      <c r="CF4" s="59"/>
      <c r="CG4" s="60"/>
      <c r="CH4" s="59">
        <f ca="1">CH5</f>
        <v>45971</v>
      </c>
      <c r="CI4" s="59"/>
      <c r="CJ4" s="59"/>
      <c r="CK4" s="59"/>
      <c r="CL4" s="59"/>
      <c r="CM4" s="59"/>
      <c r="CN4" s="60"/>
      <c r="CO4" s="59">
        <f ca="1">CO5</f>
        <v>45978</v>
      </c>
      <c r="CP4" s="59"/>
      <c r="CQ4" s="59"/>
      <c r="CR4" s="59"/>
      <c r="CS4" s="59"/>
      <c r="CT4" s="59"/>
      <c r="CU4" s="60"/>
      <c r="CV4" s="59">
        <f ca="1">CV5</f>
        <v>45985</v>
      </c>
      <c r="CW4" s="59"/>
      <c r="CX4" s="59"/>
      <c r="CY4" s="59"/>
      <c r="CZ4" s="59"/>
      <c r="DA4" s="59"/>
      <c r="DB4" s="60"/>
      <c r="DC4" s="59">
        <f ca="1">DC5</f>
        <v>45992</v>
      </c>
      <c r="DD4" s="59"/>
      <c r="DE4" s="59"/>
      <c r="DF4" s="59"/>
      <c r="DG4" s="59"/>
      <c r="DH4" s="59"/>
      <c r="DI4" s="60"/>
      <c r="DJ4" s="59">
        <f ca="1">DJ5</f>
        <v>45999</v>
      </c>
      <c r="DK4" s="59"/>
      <c r="DL4" s="59"/>
      <c r="DM4" s="59"/>
      <c r="DN4" s="59"/>
      <c r="DO4" s="59"/>
      <c r="DP4" s="60"/>
      <c r="DQ4" s="59">
        <f ca="1">DQ5</f>
        <v>46006</v>
      </c>
      <c r="DR4" s="59"/>
      <c r="DS4" s="59"/>
      <c r="DT4" s="59"/>
      <c r="DU4" s="59"/>
      <c r="DV4" s="59"/>
      <c r="DW4" s="60"/>
      <c r="DX4" s="59">
        <f ca="1">DX5</f>
        <v>46013</v>
      </c>
      <c r="DY4" s="59"/>
      <c r="DZ4" s="59"/>
      <c r="EA4" s="59"/>
      <c r="EB4" s="59"/>
    </row>
    <row r="5" spans="1:132" ht="15" customHeight="1">
      <c r="A5" s="63"/>
      <c r="B5" s="64" t="s">
        <v>2</v>
      </c>
      <c r="C5" s="66" t="s">
        <v>3</v>
      </c>
      <c r="D5" s="61" t="s">
        <v>4</v>
      </c>
      <c r="E5" s="61" t="s">
        <v>5</v>
      </c>
      <c r="F5" s="61" t="s">
        <v>6</v>
      </c>
      <c r="I5" s="43">
        <f ca="1">Project_Start-WEEKDAY(Project_Start,1)+2+7*(Display_Week-1)</f>
        <v>45894</v>
      </c>
      <c r="J5" s="43">
        <f ca="1">I5+1</f>
        <v>45895</v>
      </c>
      <c r="K5" s="43">
        <f t="shared" ref="K5:AZ5" ca="1" si="0">J5+1</f>
        <v>45896</v>
      </c>
      <c r="L5" s="43">
        <f t="shared" ca="1" si="0"/>
        <v>45897</v>
      </c>
      <c r="M5" s="43">
        <f t="shared" ca="1" si="0"/>
        <v>45898</v>
      </c>
      <c r="N5" s="43">
        <f t="shared" ca="1" si="0"/>
        <v>45899</v>
      </c>
      <c r="O5" s="44">
        <f t="shared" ca="1" si="0"/>
        <v>45900</v>
      </c>
      <c r="P5" s="45">
        <f t="shared" ca="1" si="0"/>
        <v>45901</v>
      </c>
      <c r="Q5" s="43">
        <f t="shared" ca="1" si="0"/>
        <v>45902</v>
      </c>
      <c r="R5" s="43">
        <f t="shared" ca="1" si="0"/>
        <v>45903</v>
      </c>
      <c r="S5" s="43">
        <f t="shared" ca="1" si="0"/>
        <v>45904</v>
      </c>
      <c r="T5" s="43">
        <f t="shared" ca="1" si="0"/>
        <v>45905</v>
      </c>
      <c r="U5" s="43">
        <f t="shared" ca="1" si="0"/>
        <v>45906</v>
      </c>
      <c r="V5" s="44">
        <f t="shared" ca="1" si="0"/>
        <v>45907</v>
      </c>
      <c r="W5" s="45">
        <f t="shared" ca="1" si="0"/>
        <v>45908</v>
      </c>
      <c r="X5" s="43">
        <f t="shared" ca="1" si="0"/>
        <v>45909</v>
      </c>
      <c r="Y5" s="43">
        <f t="shared" ca="1" si="0"/>
        <v>45910</v>
      </c>
      <c r="Z5" s="43">
        <f t="shared" ca="1" si="0"/>
        <v>45911</v>
      </c>
      <c r="AA5" s="43">
        <f t="shared" ca="1" si="0"/>
        <v>45912</v>
      </c>
      <c r="AB5" s="43">
        <f t="shared" ca="1" si="0"/>
        <v>45913</v>
      </c>
      <c r="AC5" s="44">
        <f t="shared" ca="1" si="0"/>
        <v>45914</v>
      </c>
      <c r="AD5" s="45">
        <f t="shared" ca="1" si="0"/>
        <v>45915</v>
      </c>
      <c r="AE5" s="43">
        <f t="shared" ca="1" si="0"/>
        <v>45916</v>
      </c>
      <c r="AF5" s="43">
        <f t="shared" ca="1" si="0"/>
        <v>45917</v>
      </c>
      <c r="AG5" s="43">
        <f t="shared" ca="1" si="0"/>
        <v>45918</v>
      </c>
      <c r="AH5" s="43">
        <f t="shared" ca="1" si="0"/>
        <v>45919</v>
      </c>
      <c r="AI5" s="43">
        <f t="shared" ca="1" si="0"/>
        <v>45920</v>
      </c>
      <c r="AJ5" s="44">
        <f t="shared" ca="1" si="0"/>
        <v>45921</v>
      </c>
      <c r="AK5" s="45">
        <f t="shared" ca="1" si="0"/>
        <v>45922</v>
      </c>
      <c r="AL5" s="43">
        <f t="shared" ca="1" si="0"/>
        <v>45923</v>
      </c>
      <c r="AM5" s="43">
        <f t="shared" ca="1" si="0"/>
        <v>45924</v>
      </c>
      <c r="AN5" s="43">
        <f t="shared" ca="1" si="0"/>
        <v>45925</v>
      </c>
      <c r="AO5" s="43">
        <f t="shared" ca="1" si="0"/>
        <v>45926</v>
      </c>
      <c r="AP5" s="43">
        <f t="shared" ca="1" si="0"/>
        <v>45927</v>
      </c>
      <c r="AQ5" s="44">
        <f t="shared" ca="1" si="0"/>
        <v>45928</v>
      </c>
      <c r="AR5" s="45">
        <f t="shared" ca="1" si="0"/>
        <v>45929</v>
      </c>
      <c r="AS5" s="43">
        <f t="shared" ca="1" si="0"/>
        <v>45930</v>
      </c>
      <c r="AT5" s="43">
        <f t="shared" ca="1" si="0"/>
        <v>45931</v>
      </c>
      <c r="AU5" s="43">
        <f t="shared" ca="1" si="0"/>
        <v>45932</v>
      </c>
      <c r="AV5" s="43">
        <f t="shared" ca="1" si="0"/>
        <v>45933</v>
      </c>
      <c r="AW5" s="43">
        <f t="shared" ca="1" si="0"/>
        <v>45934</v>
      </c>
      <c r="AX5" s="44">
        <f t="shared" ca="1" si="0"/>
        <v>45935</v>
      </c>
      <c r="AY5" s="45">
        <f t="shared" ca="1" si="0"/>
        <v>45936</v>
      </c>
      <c r="AZ5" s="43">
        <f t="shared" ca="1" si="0"/>
        <v>45937</v>
      </c>
      <c r="BA5" s="43">
        <f t="shared" ref="BA5:BG5" ca="1" si="1">AZ5+1</f>
        <v>45938</v>
      </c>
      <c r="BB5" s="43">
        <f t="shared" ca="1" si="1"/>
        <v>45939</v>
      </c>
      <c r="BC5" s="43">
        <f t="shared" ca="1" si="1"/>
        <v>45940</v>
      </c>
      <c r="BD5" s="43">
        <f t="shared" ca="1" si="1"/>
        <v>45941</v>
      </c>
      <c r="BE5" s="44">
        <f t="shared" ca="1" si="1"/>
        <v>45942</v>
      </c>
      <c r="BF5" s="45">
        <f t="shared" ca="1" si="1"/>
        <v>45943</v>
      </c>
      <c r="BG5" s="43">
        <f t="shared" ca="1" si="1"/>
        <v>45944</v>
      </c>
      <c r="BH5" s="43">
        <f t="shared" ref="BH5:BL5" ca="1" si="2">BG5+1</f>
        <v>45945</v>
      </c>
      <c r="BI5" s="43">
        <f t="shared" ca="1" si="2"/>
        <v>45946</v>
      </c>
      <c r="BJ5" s="43">
        <f t="shared" ca="1" si="2"/>
        <v>45947</v>
      </c>
      <c r="BK5" s="43">
        <f t="shared" ca="1" si="2"/>
        <v>45948</v>
      </c>
      <c r="BL5" s="43">
        <f t="shared" ca="1" si="2"/>
        <v>45949</v>
      </c>
      <c r="BM5" s="45">
        <f t="shared" ref="BM5" ca="1" si="3">BL5+1</f>
        <v>45950</v>
      </c>
      <c r="BN5" s="43">
        <f t="shared" ref="BN5" ca="1" si="4">BM5+1</f>
        <v>45951</v>
      </c>
      <c r="BO5" s="43">
        <f t="shared" ref="BO5" ca="1" si="5">BN5+1</f>
        <v>45952</v>
      </c>
      <c r="BP5" s="43">
        <f t="shared" ref="BP5" ca="1" si="6">BO5+1</f>
        <v>45953</v>
      </c>
      <c r="BQ5" s="43">
        <f t="shared" ref="BQ5" ca="1" si="7">BP5+1</f>
        <v>45954</v>
      </c>
      <c r="BR5" s="43">
        <f t="shared" ref="BR5" ca="1" si="8">BQ5+1</f>
        <v>45955</v>
      </c>
      <c r="BS5" s="43">
        <f t="shared" ref="BS5" ca="1" si="9">BR5+1</f>
        <v>45956</v>
      </c>
      <c r="BT5" s="45">
        <f t="shared" ref="BT5" ca="1" si="10">BS5+1</f>
        <v>45957</v>
      </c>
      <c r="BU5" s="43">
        <f t="shared" ref="BU5" ca="1" si="11">BT5+1</f>
        <v>45958</v>
      </c>
      <c r="BV5" s="43">
        <f t="shared" ref="BV5" ca="1" si="12">BU5+1</f>
        <v>45959</v>
      </c>
      <c r="BW5" s="43">
        <f t="shared" ref="BW5" ca="1" si="13">BV5+1</f>
        <v>45960</v>
      </c>
      <c r="BX5" s="43">
        <f t="shared" ref="BX5" ca="1" si="14">BW5+1</f>
        <v>45961</v>
      </c>
      <c r="BY5" s="43">
        <f t="shared" ref="BY5" ca="1" si="15">BX5+1</f>
        <v>45962</v>
      </c>
      <c r="BZ5" s="43">
        <f t="shared" ref="BZ5" ca="1" si="16">BY5+1</f>
        <v>45963</v>
      </c>
      <c r="CA5" s="45">
        <f t="shared" ref="CA5" ca="1" si="17">BZ5+1</f>
        <v>45964</v>
      </c>
      <c r="CB5" s="43">
        <f t="shared" ref="CB5" ca="1" si="18">CA5+1</f>
        <v>45965</v>
      </c>
      <c r="CC5" s="43">
        <f t="shared" ref="CC5" ca="1" si="19">CB5+1</f>
        <v>45966</v>
      </c>
      <c r="CD5" s="43">
        <f t="shared" ref="CD5" ca="1" si="20">CC5+1</f>
        <v>45967</v>
      </c>
      <c r="CE5" s="43">
        <f t="shared" ref="CE5" ca="1" si="21">CD5+1</f>
        <v>45968</v>
      </c>
      <c r="CF5" s="43">
        <f t="shared" ref="CF5" ca="1" si="22">CE5+1</f>
        <v>45969</v>
      </c>
      <c r="CG5" s="43">
        <f t="shared" ref="CG5" ca="1" si="23">CF5+1</f>
        <v>45970</v>
      </c>
      <c r="CH5" s="45">
        <f t="shared" ref="CH5" ca="1" si="24">CG5+1</f>
        <v>45971</v>
      </c>
      <c r="CI5" s="43">
        <f t="shared" ref="CI5" ca="1" si="25">CH5+1</f>
        <v>45972</v>
      </c>
      <c r="CJ5" s="43">
        <f t="shared" ref="CJ5" ca="1" si="26">CI5+1</f>
        <v>45973</v>
      </c>
      <c r="CK5" s="43">
        <f t="shared" ref="CK5" ca="1" si="27">CJ5+1</f>
        <v>45974</v>
      </c>
      <c r="CL5" s="43">
        <f t="shared" ref="CL5" ca="1" si="28">CK5+1</f>
        <v>45975</v>
      </c>
      <c r="CM5" s="43">
        <f t="shared" ref="CM5" ca="1" si="29">CL5+1</f>
        <v>45976</v>
      </c>
      <c r="CN5" s="43">
        <f t="shared" ref="CN5" ca="1" si="30">CM5+1</f>
        <v>45977</v>
      </c>
      <c r="CO5" s="45">
        <f t="shared" ref="CO5" ca="1" si="31">CN5+1</f>
        <v>45978</v>
      </c>
      <c r="CP5" s="43">
        <f t="shared" ref="CP5" ca="1" si="32">CO5+1</f>
        <v>45979</v>
      </c>
      <c r="CQ5" s="43">
        <f t="shared" ref="CQ5" ca="1" si="33">CP5+1</f>
        <v>45980</v>
      </c>
      <c r="CR5" s="43">
        <f t="shared" ref="CR5" ca="1" si="34">CQ5+1</f>
        <v>45981</v>
      </c>
      <c r="CS5" s="43">
        <f t="shared" ref="CS5" ca="1" si="35">CR5+1</f>
        <v>45982</v>
      </c>
      <c r="CT5" s="43">
        <f t="shared" ref="CT5" ca="1" si="36">CS5+1</f>
        <v>45983</v>
      </c>
      <c r="CU5" s="43">
        <f t="shared" ref="CU5" ca="1" si="37">CT5+1</f>
        <v>45984</v>
      </c>
      <c r="CV5" s="45">
        <f t="shared" ref="CV5" ca="1" si="38">CU5+1</f>
        <v>45985</v>
      </c>
      <c r="CW5" s="43">
        <f t="shared" ref="CW5" ca="1" si="39">CV5+1</f>
        <v>45986</v>
      </c>
      <c r="CX5" s="43">
        <f t="shared" ref="CX5" ca="1" si="40">CW5+1</f>
        <v>45987</v>
      </c>
      <c r="CY5" s="43">
        <f t="shared" ref="CY5" ca="1" si="41">CX5+1</f>
        <v>45988</v>
      </c>
      <c r="CZ5" s="43">
        <f t="shared" ref="CZ5" ca="1" si="42">CY5+1</f>
        <v>45989</v>
      </c>
      <c r="DA5" s="43">
        <f t="shared" ref="DA5" ca="1" si="43">CZ5+1</f>
        <v>45990</v>
      </c>
      <c r="DB5" s="43">
        <f t="shared" ref="DB5" ca="1" si="44">DA5+1</f>
        <v>45991</v>
      </c>
      <c r="DC5" s="45">
        <f t="shared" ref="DC5" ca="1" si="45">DB5+1</f>
        <v>45992</v>
      </c>
      <c r="DD5" s="43">
        <f t="shared" ref="DD5" ca="1" si="46">DC5+1</f>
        <v>45993</v>
      </c>
      <c r="DE5" s="43">
        <f t="shared" ref="DE5" ca="1" si="47">DD5+1</f>
        <v>45994</v>
      </c>
      <c r="DF5" s="43">
        <f t="shared" ref="DF5" ca="1" si="48">DE5+1</f>
        <v>45995</v>
      </c>
      <c r="DG5" s="43">
        <f t="shared" ref="DG5" ca="1" si="49">DF5+1</f>
        <v>45996</v>
      </c>
      <c r="DH5" s="43">
        <f t="shared" ref="DH5" ca="1" si="50">DG5+1</f>
        <v>45997</v>
      </c>
      <c r="DI5" s="43">
        <f t="shared" ref="DI5" ca="1" si="51">DH5+1</f>
        <v>45998</v>
      </c>
      <c r="DJ5" s="45">
        <f t="shared" ref="DJ5" ca="1" si="52">DI5+1</f>
        <v>45999</v>
      </c>
      <c r="DK5" s="43">
        <f t="shared" ref="DK5" ca="1" si="53">DJ5+1</f>
        <v>46000</v>
      </c>
      <c r="DL5" s="43">
        <f t="shared" ref="DL5" ca="1" si="54">DK5+1</f>
        <v>46001</v>
      </c>
      <c r="DM5" s="43">
        <f t="shared" ref="DM5" ca="1" si="55">DL5+1</f>
        <v>46002</v>
      </c>
      <c r="DN5" s="43">
        <f t="shared" ref="DN5" ca="1" si="56">DM5+1</f>
        <v>46003</v>
      </c>
      <c r="DO5" s="43">
        <f t="shared" ref="DO5" ca="1" si="57">DN5+1</f>
        <v>46004</v>
      </c>
      <c r="DP5" s="43">
        <f t="shared" ref="DP5" ca="1" si="58">DO5+1</f>
        <v>46005</v>
      </c>
      <c r="DQ5" s="45">
        <f t="shared" ref="DQ5" ca="1" si="59">DP5+1</f>
        <v>46006</v>
      </c>
      <c r="DR5" s="43">
        <f t="shared" ref="DR5" ca="1" si="60">DQ5+1</f>
        <v>46007</v>
      </c>
      <c r="DS5" s="43">
        <f t="shared" ref="DS5" ca="1" si="61">DR5+1</f>
        <v>46008</v>
      </c>
      <c r="DT5" s="43">
        <f t="shared" ref="DT5" ca="1" si="62">DS5+1</f>
        <v>46009</v>
      </c>
      <c r="DU5" s="43">
        <f t="shared" ref="DU5" ca="1" si="63">DT5+1</f>
        <v>46010</v>
      </c>
      <c r="DV5" s="43">
        <f t="shared" ref="DV5" ca="1" si="64">DU5+1</f>
        <v>46011</v>
      </c>
      <c r="DW5" s="43">
        <f t="shared" ref="DW5" ca="1" si="65">DV5+1</f>
        <v>46012</v>
      </c>
      <c r="DX5" s="45">
        <f t="shared" ref="DX5" ca="1" si="66">DW5+1</f>
        <v>46013</v>
      </c>
      <c r="DY5" s="43">
        <f t="shared" ref="DY5" ca="1" si="67">DX5+1</f>
        <v>46014</v>
      </c>
      <c r="DZ5" s="43">
        <f t="shared" ref="DZ5" ca="1" si="68">DY5+1</f>
        <v>46015</v>
      </c>
      <c r="EA5" s="43">
        <f t="shared" ref="EA5" ca="1" si="69">DZ5+1</f>
        <v>46016</v>
      </c>
      <c r="EB5" s="43">
        <f t="shared" ref="EB5" ca="1" si="70">EA5+1</f>
        <v>46017</v>
      </c>
    </row>
    <row r="6" spans="1:132" ht="15" customHeight="1">
      <c r="A6" s="63"/>
      <c r="B6" s="65"/>
      <c r="C6" s="62"/>
      <c r="D6" s="62"/>
      <c r="E6" s="62"/>
      <c r="F6" s="62"/>
      <c r="I6" s="46" t="str">
        <f t="shared" ref="I6:AN6" ca="1" si="71">LEFT(TEXT(I5,"ddd"),1)</f>
        <v>M</v>
      </c>
      <c r="J6" s="47" t="str">
        <f t="shared" ca="1" si="71"/>
        <v>T</v>
      </c>
      <c r="K6" s="47" t="str">
        <f t="shared" ca="1" si="71"/>
        <v>W</v>
      </c>
      <c r="L6" s="47" t="str">
        <f t="shared" ca="1" si="71"/>
        <v>T</v>
      </c>
      <c r="M6" s="47" t="str">
        <f t="shared" ca="1" si="71"/>
        <v>F</v>
      </c>
      <c r="N6" s="47" t="str">
        <f t="shared" ca="1" si="71"/>
        <v>S</v>
      </c>
      <c r="O6" s="47" t="str">
        <f t="shared" ca="1" si="71"/>
        <v>S</v>
      </c>
      <c r="P6" s="47" t="str">
        <f t="shared" ca="1" si="71"/>
        <v>M</v>
      </c>
      <c r="Q6" s="47" t="str">
        <f t="shared" ca="1" si="71"/>
        <v>T</v>
      </c>
      <c r="R6" s="47" t="str">
        <f t="shared" ca="1" si="71"/>
        <v>W</v>
      </c>
      <c r="S6" s="47" t="str">
        <f t="shared" ca="1" si="71"/>
        <v>T</v>
      </c>
      <c r="T6" s="47" t="str">
        <f t="shared" ca="1" si="71"/>
        <v>F</v>
      </c>
      <c r="U6" s="47" t="str">
        <f t="shared" ca="1" si="71"/>
        <v>S</v>
      </c>
      <c r="V6" s="47" t="str">
        <f t="shared" ca="1" si="71"/>
        <v>S</v>
      </c>
      <c r="W6" s="47" t="str">
        <f t="shared" ca="1" si="71"/>
        <v>M</v>
      </c>
      <c r="X6" s="47" t="str">
        <f t="shared" ca="1" si="71"/>
        <v>T</v>
      </c>
      <c r="Y6" s="47" t="str">
        <f t="shared" ca="1" si="71"/>
        <v>W</v>
      </c>
      <c r="Z6" s="47" t="str">
        <f t="shared" ca="1" si="71"/>
        <v>T</v>
      </c>
      <c r="AA6" s="47" t="str">
        <f t="shared" ca="1" si="71"/>
        <v>F</v>
      </c>
      <c r="AB6" s="47" t="str">
        <f t="shared" ca="1" si="71"/>
        <v>S</v>
      </c>
      <c r="AC6" s="47" t="str">
        <f t="shared" ca="1" si="71"/>
        <v>S</v>
      </c>
      <c r="AD6" s="47" t="str">
        <f t="shared" ca="1" si="71"/>
        <v>M</v>
      </c>
      <c r="AE6" s="47" t="str">
        <f t="shared" ca="1" si="71"/>
        <v>T</v>
      </c>
      <c r="AF6" s="47" t="str">
        <f t="shared" ca="1" si="71"/>
        <v>W</v>
      </c>
      <c r="AG6" s="47" t="str">
        <f t="shared" ca="1" si="71"/>
        <v>T</v>
      </c>
      <c r="AH6" s="47" t="str">
        <f t="shared" ca="1" si="71"/>
        <v>F</v>
      </c>
      <c r="AI6" s="47" t="str">
        <f t="shared" ca="1" si="71"/>
        <v>S</v>
      </c>
      <c r="AJ6" s="47" t="str">
        <f t="shared" ca="1" si="71"/>
        <v>S</v>
      </c>
      <c r="AK6" s="47" t="str">
        <f t="shared" ca="1" si="71"/>
        <v>M</v>
      </c>
      <c r="AL6" s="47" t="str">
        <f t="shared" ca="1" si="71"/>
        <v>T</v>
      </c>
      <c r="AM6" s="47" t="str">
        <f t="shared" ca="1" si="71"/>
        <v>W</v>
      </c>
      <c r="AN6" s="47" t="str">
        <f t="shared" ca="1" si="71"/>
        <v>T</v>
      </c>
      <c r="AO6" s="47" t="str">
        <f t="shared" ref="AO6:BL6" ca="1" si="72">LEFT(TEXT(AO5,"ddd"),1)</f>
        <v>F</v>
      </c>
      <c r="AP6" s="47" t="str">
        <f t="shared" ca="1" si="72"/>
        <v>S</v>
      </c>
      <c r="AQ6" s="47" t="str">
        <f t="shared" ca="1" si="72"/>
        <v>S</v>
      </c>
      <c r="AR6" s="47" t="str">
        <f t="shared" ca="1" si="72"/>
        <v>M</v>
      </c>
      <c r="AS6" s="47" t="str">
        <f t="shared" ca="1" si="72"/>
        <v>T</v>
      </c>
      <c r="AT6" s="47" t="str">
        <f t="shared" ca="1" si="72"/>
        <v>W</v>
      </c>
      <c r="AU6" s="47" t="str">
        <f t="shared" ca="1" si="72"/>
        <v>T</v>
      </c>
      <c r="AV6" s="47" t="str">
        <f t="shared" ca="1" si="72"/>
        <v>F</v>
      </c>
      <c r="AW6" s="47" t="str">
        <f t="shared" ca="1" si="72"/>
        <v>S</v>
      </c>
      <c r="AX6" s="47" t="str">
        <f t="shared" ca="1" si="72"/>
        <v>S</v>
      </c>
      <c r="AY6" s="47" t="str">
        <f t="shared" ca="1" si="72"/>
        <v>M</v>
      </c>
      <c r="AZ6" s="47" t="str">
        <f t="shared" ca="1" si="72"/>
        <v>T</v>
      </c>
      <c r="BA6" s="47" t="str">
        <f t="shared" ca="1" si="72"/>
        <v>W</v>
      </c>
      <c r="BB6" s="47" t="str">
        <f t="shared" ca="1" si="72"/>
        <v>T</v>
      </c>
      <c r="BC6" s="47" t="str">
        <f t="shared" ca="1" si="72"/>
        <v>F</v>
      </c>
      <c r="BD6" s="47" t="str">
        <f t="shared" ca="1" si="72"/>
        <v>S</v>
      </c>
      <c r="BE6" s="47" t="str">
        <f t="shared" ca="1" si="72"/>
        <v>S</v>
      </c>
      <c r="BF6" s="47" t="str">
        <f t="shared" ca="1" si="72"/>
        <v>M</v>
      </c>
      <c r="BG6" s="47" t="str">
        <f t="shared" ca="1" si="72"/>
        <v>T</v>
      </c>
      <c r="BH6" s="47" t="str">
        <f t="shared" ca="1" si="72"/>
        <v>W</v>
      </c>
      <c r="BI6" s="47" t="str">
        <f t="shared" ca="1" si="72"/>
        <v>T</v>
      </c>
      <c r="BJ6" s="47" t="str">
        <f t="shared" ca="1" si="72"/>
        <v>F</v>
      </c>
      <c r="BK6" s="47" t="str">
        <f t="shared" ca="1" si="72"/>
        <v>S</v>
      </c>
      <c r="BL6" s="51" t="str">
        <f t="shared" ca="1" si="72"/>
        <v>S</v>
      </c>
      <c r="BM6" s="47" t="str">
        <f t="shared" ref="BM6:DX6" ca="1" si="73">LEFT(TEXT(BM5,"ddd"),1)</f>
        <v>M</v>
      </c>
      <c r="BN6" s="47" t="str">
        <f t="shared" ca="1" si="73"/>
        <v>T</v>
      </c>
      <c r="BO6" s="47" t="str">
        <f t="shared" ca="1" si="73"/>
        <v>W</v>
      </c>
      <c r="BP6" s="47" t="str">
        <f t="shared" ca="1" si="73"/>
        <v>T</v>
      </c>
      <c r="BQ6" s="47" t="str">
        <f t="shared" ca="1" si="73"/>
        <v>F</v>
      </c>
      <c r="BR6" s="47" t="str">
        <f t="shared" ca="1" si="73"/>
        <v>S</v>
      </c>
      <c r="BS6" s="51" t="str">
        <f t="shared" ca="1" si="73"/>
        <v>S</v>
      </c>
      <c r="BT6" s="47" t="str">
        <f t="shared" ca="1" si="73"/>
        <v>M</v>
      </c>
      <c r="BU6" s="47" t="str">
        <f t="shared" ca="1" si="73"/>
        <v>T</v>
      </c>
      <c r="BV6" s="47" t="str">
        <f t="shared" ca="1" si="73"/>
        <v>W</v>
      </c>
      <c r="BW6" s="47" t="str">
        <f t="shared" ca="1" si="73"/>
        <v>T</v>
      </c>
      <c r="BX6" s="47" t="str">
        <f t="shared" ca="1" si="73"/>
        <v>F</v>
      </c>
      <c r="BY6" s="47" t="str">
        <f t="shared" ca="1" si="73"/>
        <v>S</v>
      </c>
      <c r="BZ6" s="51" t="str">
        <f t="shared" ca="1" si="73"/>
        <v>S</v>
      </c>
      <c r="CA6" s="47" t="str">
        <f t="shared" ca="1" si="73"/>
        <v>M</v>
      </c>
      <c r="CB6" s="47" t="str">
        <f t="shared" ca="1" si="73"/>
        <v>T</v>
      </c>
      <c r="CC6" s="47" t="str">
        <f t="shared" ca="1" si="73"/>
        <v>W</v>
      </c>
      <c r="CD6" s="47" t="str">
        <f t="shared" ca="1" si="73"/>
        <v>T</v>
      </c>
      <c r="CE6" s="47" t="str">
        <f t="shared" ca="1" si="73"/>
        <v>F</v>
      </c>
      <c r="CF6" s="47" t="str">
        <f t="shared" ca="1" si="73"/>
        <v>S</v>
      </c>
      <c r="CG6" s="51" t="str">
        <f t="shared" ca="1" si="73"/>
        <v>S</v>
      </c>
      <c r="CH6" s="47" t="str">
        <f t="shared" ca="1" si="73"/>
        <v>M</v>
      </c>
      <c r="CI6" s="47" t="str">
        <f t="shared" ca="1" si="73"/>
        <v>T</v>
      </c>
      <c r="CJ6" s="47" t="str">
        <f t="shared" ca="1" si="73"/>
        <v>W</v>
      </c>
      <c r="CK6" s="47" t="str">
        <f t="shared" ca="1" si="73"/>
        <v>T</v>
      </c>
      <c r="CL6" s="47" t="str">
        <f t="shared" ca="1" si="73"/>
        <v>F</v>
      </c>
      <c r="CM6" s="47" t="str">
        <f t="shared" ca="1" si="73"/>
        <v>S</v>
      </c>
      <c r="CN6" s="51" t="str">
        <f t="shared" ca="1" si="73"/>
        <v>S</v>
      </c>
      <c r="CO6" s="47" t="str">
        <f t="shared" ca="1" si="73"/>
        <v>M</v>
      </c>
      <c r="CP6" s="47" t="str">
        <f t="shared" ca="1" si="73"/>
        <v>T</v>
      </c>
      <c r="CQ6" s="47" t="str">
        <f t="shared" ca="1" si="73"/>
        <v>W</v>
      </c>
      <c r="CR6" s="47" t="str">
        <f t="shared" ca="1" si="73"/>
        <v>T</v>
      </c>
      <c r="CS6" s="47" t="str">
        <f t="shared" ca="1" si="73"/>
        <v>F</v>
      </c>
      <c r="CT6" s="47" t="str">
        <f t="shared" ca="1" si="73"/>
        <v>S</v>
      </c>
      <c r="CU6" s="51" t="str">
        <f t="shared" ca="1" si="73"/>
        <v>S</v>
      </c>
      <c r="CV6" s="47" t="str">
        <f t="shared" ca="1" si="73"/>
        <v>M</v>
      </c>
      <c r="CW6" s="47" t="str">
        <f t="shared" ca="1" si="73"/>
        <v>T</v>
      </c>
      <c r="CX6" s="47" t="str">
        <f t="shared" ca="1" si="73"/>
        <v>W</v>
      </c>
      <c r="CY6" s="47" t="str">
        <f t="shared" ca="1" si="73"/>
        <v>T</v>
      </c>
      <c r="CZ6" s="47" t="str">
        <f t="shared" ca="1" si="73"/>
        <v>F</v>
      </c>
      <c r="DA6" s="47" t="str">
        <f t="shared" ca="1" si="73"/>
        <v>S</v>
      </c>
      <c r="DB6" s="51" t="str">
        <f t="shared" ca="1" si="73"/>
        <v>S</v>
      </c>
      <c r="DC6" s="47" t="str">
        <f t="shared" ca="1" si="73"/>
        <v>M</v>
      </c>
      <c r="DD6" s="47" t="str">
        <f t="shared" ca="1" si="73"/>
        <v>T</v>
      </c>
      <c r="DE6" s="47" t="str">
        <f t="shared" ca="1" si="73"/>
        <v>W</v>
      </c>
      <c r="DF6" s="47" t="str">
        <f t="shared" ca="1" si="73"/>
        <v>T</v>
      </c>
      <c r="DG6" s="47" t="str">
        <f t="shared" ca="1" si="73"/>
        <v>F</v>
      </c>
      <c r="DH6" s="47" t="str">
        <f t="shared" ca="1" si="73"/>
        <v>S</v>
      </c>
      <c r="DI6" s="51" t="str">
        <f t="shared" ca="1" si="73"/>
        <v>S</v>
      </c>
      <c r="DJ6" s="47" t="str">
        <f t="shared" ca="1" si="73"/>
        <v>M</v>
      </c>
      <c r="DK6" s="47" t="str">
        <f t="shared" ca="1" si="73"/>
        <v>T</v>
      </c>
      <c r="DL6" s="47" t="str">
        <f t="shared" ca="1" si="73"/>
        <v>W</v>
      </c>
      <c r="DM6" s="47" t="str">
        <f t="shared" ca="1" si="73"/>
        <v>T</v>
      </c>
      <c r="DN6" s="47" t="str">
        <f t="shared" ca="1" si="73"/>
        <v>F</v>
      </c>
      <c r="DO6" s="47" t="str">
        <f t="shared" ca="1" si="73"/>
        <v>S</v>
      </c>
      <c r="DP6" s="51" t="str">
        <f t="shared" ca="1" si="73"/>
        <v>S</v>
      </c>
      <c r="DQ6" s="47" t="str">
        <f t="shared" ca="1" si="73"/>
        <v>M</v>
      </c>
      <c r="DR6" s="47" t="str">
        <f t="shared" ca="1" si="73"/>
        <v>T</v>
      </c>
      <c r="DS6" s="47" t="str">
        <f t="shared" ca="1" si="73"/>
        <v>W</v>
      </c>
      <c r="DT6" s="47" t="str">
        <f t="shared" ca="1" si="73"/>
        <v>T</v>
      </c>
      <c r="DU6" s="47" t="str">
        <f t="shared" ca="1" si="73"/>
        <v>F</v>
      </c>
      <c r="DV6" s="47" t="str">
        <f t="shared" ca="1" si="73"/>
        <v>S</v>
      </c>
      <c r="DW6" s="51" t="str">
        <f t="shared" ca="1" si="73"/>
        <v>S</v>
      </c>
      <c r="DX6" s="47" t="str">
        <f t="shared" ca="1" si="73"/>
        <v>M</v>
      </c>
      <c r="DY6" s="47" t="str">
        <f t="shared" ref="DY6:EB6" ca="1" si="74">LEFT(TEXT(DY5,"ddd"),1)</f>
        <v>T</v>
      </c>
      <c r="DZ6" s="47" t="str">
        <f t="shared" ca="1" si="74"/>
        <v>W</v>
      </c>
      <c r="EA6" s="47" t="str">
        <f t="shared" ca="1" si="74"/>
        <v>T</v>
      </c>
      <c r="EB6" s="47" t="str">
        <f t="shared" ca="1" si="74"/>
        <v>F</v>
      </c>
    </row>
    <row r="7" spans="1:132" ht="30" hidden="1" customHeight="1">
      <c r="A7" s="16" t="s">
        <v>7</v>
      </c>
      <c r="B7" s="29"/>
      <c r="C7" s="30"/>
      <c r="D7" s="29"/>
      <c r="E7" s="29"/>
      <c r="F7" s="29"/>
      <c r="H7" t="str">
        <f>IF(OR(ISBLANK(task_start),ISBLANK(task_end)),"",task_end-task_start+1)</f>
        <v/>
      </c>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row>
    <row r="8" spans="1:132" ht="30" customHeight="1" thickBot="1">
      <c r="B8" s="31" t="s">
        <v>28</v>
      </c>
      <c r="C8" s="32"/>
      <c r="D8" s="33"/>
      <c r="E8" s="33"/>
      <c r="F8" s="33"/>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row>
    <row r="9" spans="1:132" s="15" customFormat="1" ht="30" customHeight="1" thickBot="1">
      <c r="A9" s="18"/>
      <c r="B9" s="54" t="s">
        <v>24</v>
      </c>
      <c r="C9" s="35" t="s">
        <v>23</v>
      </c>
      <c r="D9" s="36">
        <v>1</v>
      </c>
      <c r="E9" s="37">
        <v>45880</v>
      </c>
      <c r="F9" s="37">
        <v>45884</v>
      </c>
      <c r="G9" s="38"/>
      <c r="H9" s="39">
        <f t="shared" ref="H9:H11" si="75">IF(OR(ISBLANK(task_start),ISBLANK(task_end)),"",task_end-task_start+1)</f>
        <v>5</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row>
    <row r="10" spans="1:132" s="15" customFormat="1" ht="30" customHeight="1" thickBot="1">
      <c r="A10" s="18"/>
      <c r="B10" s="34" t="s">
        <v>25</v>
      </c>
      <c r="C10" s="35" t="s">
        <v>27</v>
      </c>
      <c r="D10" s="40">
        <v>1</v>
      </c>
      <c r="E10" s="41">
        <v>45881</v>
      </c>
      <c r="F10" s="41">
        <v>45887</v>
      </c>
      <c r="G10" s="38"/>
      <c r="H10" s="39">
        <f t="shared" si="75"/>
        <v>7</v>
      </c>
      <c r="I10" s="49"/>
      <c r="J10" s="49"/>
      <c r="K10" s="49"/>
      <c r="L10" s="49"/>
      <c r="M10" s="49"/>
      <c r="N10" s="49"/>
      <c r="O10" s="49"/>
      <c r="P10" s="49"/>
      <c r="Q10" s="49"/>
      <c r="R10" s="49"/>
      <c r="S10" s="49"/>
      <c r="T10" s="49"/>
      <c r="U10" s="50"/>
      <c r="V10" s="50"/>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row>
    <row r="11" spans="1:132" s="15" customFormat="1" ht="30" customHeight="1" thickBot="1">
      <c r="A11" s="16"/>
      <c r="B11" s="34" t="s">
        <v>26</v>
      </c>
      <c r="C11" s="35" t="s">
        <v>22</v>
      </c>
      <c r="D11" s="40">
        <v>1</v>
      </c>
      <c r="E11" s="41">
        <v>45882</v>
      </c>
      <c r="F11" s="41">
        <v>45887</v>
      </c>
      <c r="G11" s="38"/>
      <c r="H11" s="39">
        <f t="shared" si="75"/>
        <v>6</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row>
    <row r="12" spans="1:132" s="15" customFormat="1" ht="30" customHeight="1" thickBot="1">
      <c r="A12" s="18"/>
      <c r="B12" s="55" t="s">
        <v>62</v>
      </c>
      <c r="C12" s="32"/>
      <c r="D12" s="33"/>
      <c r="E12" s="33"/>
      <c r="F12" s="33"/>
      <c r="G12" s="38"/>
      <c r="H12" s="39" t="str">
        <f t="shared" ref="H12" si="76">IF(OR(ISBLANK(task_start),ISBLANK(task_end)),"",task_end-task_start+1)</f>
        <v/>
      </c>
      <c r="I12" s="49"/>
      <c r="J12" s="49"/>
      <c r="K12" s="49"/>
      <c r="L12" s="49"/>
      <c r="M12" s="49"/>
      <c r="N12" s="49"/>
      <c r="O12" s="49"/>
      <c r="P12" s="49"/>
      <c r="Q12" s="49"/>
      <c r="R12" s="49"/>
      <c r="S12" s="49"/>
      <c r="T12" s="49"/>
      <c r="U12" s="49"/>
      <c r="V12" s="49"/>
      <c r="W12" s="49"/>
      <c r="X12" s="49"/>
      <c r="Y12" s="50"/>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row>
    <row r="13" spans="1:132" s="15" customFormat="1" ht="30" customHeight="1" thickBot="1">
      <c r="A13" s="18"/>
      <c r="B13" s="54" t="s">
        <v>30</v>
      </c>
      <c r="C13" s="35" t="s">
        <v>23</v>
      </c>
      <c r="D13" s="40">
        <v>1</v>
      </c>
      <c r="E13" s="57">
        <v>45887</v>
      </c>
      <c r="F13" s="37">
        <f>E13+7</f>
        <v>45894</v>
      </c>
      <c r="G13" s="38"/>
      <c r="H13" s="39">
        <f>IF(OR(ISBLANK(task_start),ISBLANK(task_end)),"",task_end-task_start+1)</f>
        <v>8</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row>
    <row r="14" spans="1:132" s="15" customFormat="1" ht="30" customHeight="1" thickBot="1">
      <c r="A14" s="18"/>
      <c r="B14" s="54" t="s">
        <v>31</v>
      </c>
      <c r="C14" s="35" t="s">
        <v>22</v>
      </c>
      <c r="D14" s="40">
        <v>1</v>
      </c>
      <c r="E14" s="57">
        <v>45887</v>
      </c>
      <c r="F14" s="37">
        <f t="shared" ref="F14" si="77">E14+7</f>
        <v>45894</v>
      </c>
      <c r="G14" s="38"/>
      <c r="H14" s="3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row>
    <row r="15" spans="1:132" s="15" customFormat="1" ht="30" customHeight="1" thickBot="1">
      <c r="A15" s="18"/>
      <c r="B15" s="54" t="s">
        <v>32</v>
      </c>
      <c r="C15" s="35" t="s">
        <v>23</v>
      </c>
      <c r="D15" s="40">
        <v>0</v>
      </c>
      <c r="E15" s="57">
        <v>45887</v>
      </c>
      <c r="F15" s="37">
        <f>E15+15</f>
        <v>45902</v>
      </c>
      <c r="G15" s="38"/>
      <c r="H15" s="3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row>
    <row r="16" spans="1:132" s="15" customFormat="1" ht="30" customHeight="1" thickBot="1">
      <c r="A16" s="18"/>
      <c r="B16" s="54" t="s">
        <v>33</v>
      </c>
      <c r="C16" s="35" t="s">
        <v>22</v>
      </c>
      <c r="D16" s="40">
        <v>0</v>
      </c>
      <c r="E16" s="57">
        <v>45887</v>
      </c>
      <c r="F16" s="37">
        <f>E16+15</f>
        <v>45902</v>
      </c>
      <c r="G16" s="38"/>
      <c r="H16" s="3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row>
    <row r="17" spans="2:132" ht="30" customHeight="1" thickBot="1">
      <c r="B17" s="55" t="s">
        <v>63</v>
      </c>
      <c r="C17" s="32"/>
      <c r="D17" s="33"/>
      <c r="E17" s="33"/>
      <c r="F17" s="33"/>
      <c r="G17" s="38"/>
      <c r="H17" s="39" t="str">
        <f t="shared" ref="H17" si="78">IF(OR(ISBLANK(task_start),ISBLANK(task_end)),"",task_end-task_start+1)</f>
        <v/>
      </c>
      <c r="I17" s="49"/>
      <c r="J17" s="49"/>
      <c r="K17" s="49"/>
      <c r="L17" s="49"/>
      <c r="M17" s="49"/>
      <c r="N17" s="49"/>
      <c r="O17" s="49"/>
      <c r="P17" s="49"/>
      <c r="Q17" s="49"/>
      <c r="R17" s="49"/>
      <c r="S17" s="49"/>
      <c r="T17" s="49"/>
      <c r="U17" s="49"/>
      <c r="V17" s="49"/>
      <c r="W17" s="49"/>
      <c r="X17" s="49"/>
      <c r="Y17" s="50"/>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row>
    <row r="18" spans="2:132" ht="30" customHeight="1" thickBot="1">
      <c r="B18" s="54" t="s">
        <v>34</v>
      </c>
      <c r="C18" s="35" t="s">
        <v>22</v>
      </c>
      <c r="D18" s="40">
        <v>0.9</v>
      </c>
      <c r="E18" s="57">
        <v>45895</v>
      </c>
      <c r="F18" s="37">
        <f>E18+25</f>
        <v>45920</v>
      </c>
      <c r="G18" s="38"/>
      <c r="H18" s="39">
        <f>IF(OR(ISBLANK(task_start),ISBLANK(task_end)),"",task_end-task_start+1)</f>
        <v>26</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row>
    <row r="19" spans="2:132" ht="30" customHeight="1" thickBot="1">
      <c r="B19" s="54" t="s">
        <v>35</v>
      </c>
      <c r="C19" s="35" t="s">
        <v>23</v>
      </c>
      <c r="D19" s="40">
        <v>1</v>
      </c>
      <c r="E19" s="57">
        <v>45895</v>
      </c>
      <c r="F19" s="37">
        <f>E19+15</f>
        <v>45910</v>
      </c>
      <c r="G19" s="38"/>
      <c r="H19" s="3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row>
    <row r="20" spans="2:132" ht="30" customHeight="1" thickBot="1">
      <c r="B20" s="54" t="s">
        <v>36</v>
      </c>
      <c r="C20" s="35" t="s">
        <v>22</v>
      </c>
      <c r="D20" s="40">
        <v>0</v>
      </c>
      <c r="E20" s="57">
        <v>45895</v>
      </c>
      <c r="F20" s="37">
        <f>E20+15</f>
        <v>45910</v>
      </c>
      <c r="G20" s="38"/>
      <c r="H20" s="39">
        <f>IF(OR(ISBLANK(task_start),ISBLANK(task_end)),"",task_end-task_start+1)</f>
        <v>16</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row>
    <row r="21" spans="2:132" ht="30" customHeight="1" thickBot="1">
      <c r="B21" s="55" t="s">
        <v>64</v>
      </c>
      <c r="C21" s="32"/>
      <c r="D21" s="33"/>
      <c r="E21" s="33"/>
      <c r="F21" s="33"/>
      <c r="G21" s="38"/>
      <c r="H21" s="39" t="str">
        <f t="shared" ref="H21:H30" si="79">IF(OR(ISBLANK(task_start),ISBLANK(task_end)),"",task_end-task_start+1)</f>
        <v/>
      </c>
      <c r="I21" s="49"/>
      <c r="J21" s="49"/>
      <c r="K21" s="49"/>
      <c r="L21" s="49"/>
      <c r="M21" s="49"/>
      <c r="N21" s="49"/>
      <c r="O21" s="49"/>
      <c r="P21" s="49"/>
      <c r="Q21" s="49"/>
      <c r="R21" s="49"/>
      <c r="S21" s="49"/>
      <c r="T21" s="49"/>
      <c r="U21" s="49"/>
      <c r="V21" s="49"/>
      <c r="W21" s="49"/>
      <c r="X21" s="49"/>
      <c r="Y21" s="50"/>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row>
    <row r="22" spans="2:132" ht="30" customHeight="1" thickBot="1">
      <c r="B22" s="54" t="s">
        <v>37</v>
      </c>
      <c r="C22" s="35" t="s">
        <v>23</v>
      </c>
      <c r="D22" s="40">
        <v>0</v>
      </c>
      <c r="E22" s="57">
        <v>45901</v>
      </c>
      <c r="F22" s="37">
        <f>E22+20</f>
        <v>45921</v>
      </c>
      <c r="G22" s="38"/>
      <c r="H22" s="39">
        <f>IF(OR(ISBLANK(task_start),ISBLANK(task_end)),"",task_end-task_start+1)</f>
        <v>21</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row>
    <row r="23" spans="2:132" ht="30" customHeight="1" thickBot="1">
      <c r="B23" s="54" t="s">
        <v>38</v>
      </c>
      <c r="C23" s="35" t="s">
        <v>22</v>
      </c>
      <c r="D23" s="40">
        <v>0</v>
      </c>
      <c r="E23" s="57">
        <v>45901</v>
      </c>
      <c r="F23" s="37">
        <f>E23+20</f>
        <v>45921</v>
      </c>
      <c r="G23" s="38"/>
      <c r="H23" s="39">
        <f>IF(OR(ISBLANK(task_start),ISBLANK(task_end)),"",task_end-task_start+1)</f>
        <v>21</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row>
    <row r="24" spans="2:132" ht="30" customHeight="1" thickBot="1">
      <c r="B24" s="54" t="s">
        <v>77</v>
      </c>
      <c r="C24" s="35" t="s">
        <v>23</v>
      </c>
      <c r="D24" s="40">
        <v>0</v>
      </c>
      <c r="E24" s="57">
        <v>45901</v>
      </c>
      <c r="F24" s="37">
        <f>E24+20</f>
        <v>45921</v>
      </c>
      <c r="G24" s="38"/>
      <c r="H24" s="3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row>
    <row r="25" spans="2:132" ht="30" customHeight="1" thickBot="1">
      <c r="B25" s="54" t="s">
        <v>78</v>
      </c>
      <c r="C25" s="35" t="s">
        <v>22</v>
      </c>
      <c r="D25" s="40">
        <v>0</v>
      </c>
      <c r="E25" s="57">
        <v>45901</v>
      </c>
      <c r="F25" s="37">
        <f>E25+20</f>
        <v>45921</v>
      </c>
      <c r="G25" s="38"/>
      <c r="H25" s="3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row>
    <row r="26" spans="2:132" ht="30" customHeight="1" thickBot="1">
      <c r="B26" s="55" t="s">
        <v>70</v>
      </c>
      <c r="C26" s="32"/>
      <c r="D26" s="33"/>
      <c r="E26" s="33"/>
      <c r="F26" s="33"/>
      <c r="G26" s="38"/>
      <c r="H26" s="3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row>
    <row r="27" spans="2:132" ht="30" customHeight="1" thickBot="1">
      <c r="B27" s="54" t="s">
        <v>39</v>
      </c>
      <c r="C27" s="35" t="s">
        <v>22</v>
      </c>
      <c r="D27" s="40">
        <v>0</v>
      </c>
      <c r="E27" s="57">
        <v>45910</v>
      </c>
      <c r="F27" s="37">
        <f>E27+15</f>
        <v>45925</v>
      </c>
      <c r="G27" s="38"/>
      <c r="H27" s="3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row>
    <row r="28" spans="2:132" ht="30" customHeight="1" thickBot="1">
      <c r="B28" s="58" t="s">
        <v>75</v>
      </c>
      <c r="C28" s="35" t="s">
        <v>23</v>
      </c>
      <c r="D28" s="40">
        <v>0</v>
      </c>
      <c r="E28" s="57">
        <v>45910</v>
      </c>
      <c r="F28" s="37">
        <f>E28+15</f>
        <v>45925</v>
      </c>
      <c r="G28" s="38"/>
      <c r="H28" s="3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row>
    <row r="29" spans="2:132" ht="30" customHeight="1" thickBot="1">
      <c r="B29" s="58" t="s">
        <v>76</v>
      </c>
      <c r="C29" s="35" t="s">
        <v>22</v>
      </c>
      <c r="D29" s="40">
        <v>0</v>
      </c>
      <c r="E29" s="57">
        <v>45910</v>
      </c>
      <c r="F29" s="37">
        <f>E29+15</f>
        <v>45925</v>
      </c>
      <c r="G29" s="38"/>
      <c r="H29" s="3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row>
    <row r="30" spans="2:132" ht="30" customHeight="1" thickBot="1">
      <c r="B30" s="55" t="s">
        <v>72</v>
      </c>
      <c r="C30" s="32"/>
      <c r="D30" s="33"/>
      <c r="E30" s="33"/>
      <c r="F30" s="33"/>
      <c r="G30" s="38"/>
      <c r="H30" s="39" t="str">
        <f t="shared" si="79"/>
        <v/>
      </c>
      <c r="I30" s="49"/>
      <c r="J30" s="49"/>
      <c r="K30" s="49"/>
      <c r="L30" s="49"/>
      <c r="M30" s="49"/>
      <c r="N30" s="49"/>
      <c r="O30" s="49"/>
      <c r="P30" s="49"/>
      <c r="Q30" s="49"/>
      <c r="R30" s="49"/>
      <c r="S30" s="49"/>
      <c r="T30" s="49"/>
      <c r="U30" s="49"/>
      <c r="V30" s="49"/>
      <c r="W30" s="49"/>
      <c r="X30" s="49"/>
      <c r="Y30" s="50"/>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row>
    <row r="31" spans="2:132" ht="30" customHeight="1" thickBot="1">
      <c r="B31" s="54" t="s">
        <v>73</v>
      </c>
      <c r="C31" s="35" t="s">
        <v>23</v>
      </c>
      <c r="D31" s="40">
        <v>0</v>
      </c>
      <c r="E31" s="57">
        <v>45918</v>
      </c>
      <c r="F31" s="37">
        <f>E31+15</f>
        <v>45933</v>
      </c>
      <c r="G31" s="38"/>
      <c r="H31" s="39">
        <f>IF(OR(ISBLANK(task_start),ISBLANK(task_end)),"",task_end-task_start+1)</f>
        <v>16</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row>
    <row r="32" spans="2:132" ht="30" customHeight="1" thickBot="1">
      <c r="B32" s="54" t="s">
        <v>74</v>
      </c>
      <c r="C32" s="35" t="s">
        <v>22</v>
      </c>
      <c r="D32" s="40">
        <v>0</v>
      </c>
      <c r="E32" s="57">
        <v>45918</v>
      </c>
      <c r="F32" s="37">
        <f>E31+30</f>
        <v>45948</v>
      </c>
      <c r="G32" s="38"/>
      <c r="H32" s="39">
        <f>IF(OR(ISBLANK(task_start),ISBLANK(task_end)),"",task_end-task_start+1)</f>
        <v>31</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row>
    <row r="33" spans="2:132" ht="30" customHeight="1" thickBot="1">
      <c r="B33" s="54" t="s">
        <v>79</v>
      </c>
      <c r="C33" s="35" t="s">
        <v>23</v>
      </c>
      <c r="D33" s="40">
        <v>0</v>
      </c>
      <c r="E33" s="57">
        <v>45918</v>
      </c>
      <c r="F33" s="37">
        <f>F32</f>
        <v>45948</v>
      </c>
      <c r="G33" s="38"/>
      <c r="H33" s="3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row>
    <row r="34" spans="2:132" ht="30" customHeight="1" thickBot="1">
      <c r="B34" s="55" t="s">
        <v>65</v>
      </c>
      <c r="C34" s="32"/>
      <c r="D34" s="33"/>
      <c r="E34" s="33"/>
      <c r="F34" s="33"/>
      <c r="G34" s="38"/>
      <c r="H34" s="39" t="str">
        <f t="shared" ref="H34" si="80">IF(OR(ISBLANK(task_start),ISBLANK(task_end)),"",task_end-task_start+1)</f>
        <v/>
      </c>
      <c r="I34" s="49"/>
      <c r="J34" s="49"/>
      <c r="K34" s="49"/>
      <c r="L34" s="49"/>
      <c r="M34" s="49"/>
      <c r="N34" s="49"/>
      <c r="O34" s="49"/>
      <c r="P34" s="49"/>
      <c r="Q34" s="49"/>
      <c r="R34" s="49"/>
      <c r="S34" s="49"/>
      <c r="T34" s="49"/>
      <c r="U34" s="49"/>
      <c r="V34" s="49"/>
      <c r="W34" s="49"/>
      <c r="X34" s="49"/>
      <c r="Y34" s="50"/>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row>
    <row r="35" spans="2:132" ht="30" customHeight="1" thickBot="1">
      <c r="B35" s="54" t="s">
        <v>40</v>
      </c>
      <c r="C35" s="35" t="s">
        <v>22</v>
      </c>
      <c r="D35" s="40">
        <v>0</v>
      </c>
      <c r="E35" s="57">
        <v>45926</v>
      </c>
      <c r="F35" s="37">
        <f>E35+30</f>
        <v>45956</v>
      </c>
      <c r="G35" s="38"/>
      <c r="H35" s="39">
        <f>IF(OR(ISBLANK(task_start),ISBLANK(task_end)),"",task_end-task_start+1)</f>
        <v>31</v>
      </c>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row>
    <row r="36" spans="2:132" ht="30" customHeight="1" thickBot="1">
      <c r="B36" s="54" t="s">
        <v>41</v>
      </c>
      <c r="C36" s="35" t="s">
        <v>23</v>
      </c>
      <c r="D36" s="40">
        <v>0</v>
      </c>
      <c r="E36" s="57">
        <v>45926</v>
      </c>
      <c r="F36" s="37">
        <f>E36+31</f>
        <v>45957</v>
      </c>
      <c r="G36" s="38"/>
      <c r="H36" s="39">
        <f>IF(OR(ISBLANK(task_start),ISBLANK(task_end)),"",task_end-task_start+1)</f>
        <v>32</v>
      </c>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row>
    <row r="37" spans="2:132" ht="30" customHeight="1" thickBot="1">
      <c r="B37" s="54" t="s">
        <v>42</v>
      </c>
      <c r="C37" s="35" t="s">
        <v>22</v>
      </c>
      <c r="D37" s="40">
        <v>0</v>
      </c>
      <c r="E37" s="57">
        <v>45926</v>
      </c>
      <c r="F37" s="37">
        <f>E37+32</f>
        <v>45958</v>
      </c>
      <c r="G37" s="38"/>
      <c r="H37" s="3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row>
    <row r="38" spans="2:132" ht="30" customHeight="1" thickBot="1">
      <c r="B38" s="54" t="s">
        <v>43</v>
      </c>
      <c r="C38" s="35" t="s">
        <v>23</v>
      </c>
      <c r="D38" s="40">
        <v>0</v>
      </c>
      <c r="E38" s="57">
        <v>45926</v>
      </c>
      <c r="F38" s="37">
        <f>E38+32</f>
        <v>45958</v>
      </c>
      <c r="G38" s="38"/>
      <c r="H38" s="3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row>
    <row r="39" spans="2:132" ht="30" customHeight="1" thickBot="1">
      <c r="B39" s="54" t="s">
        <v>44</v>
      </c>
      <c r="C39" s="35" t="s">
        <v>22</v>
      </c>
      <c r="D39" s="40">
        <v>0</v>
      </c>
      <c r="E39" s="57">
        <v>45926</v>
      </c>
      <c r="F39" s="37">
        <f>E39+33</f>
        <v>45959</v>
      </c>
      <c r="G39" s="38"/>
      <c r="H39" s="3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row>
    <row r="40" spans="2:132" ht="30" customHeight="1" thickBot="1">
      <c r="B40" s="54" t="s">
        <v>45</v>
      </c>
      <c r="C40" s="35" t="s">
        <v>23</v>
      </c>
      <c r="D40" s="40">
        <v>0</v>
      </c>
      <c r="E40" s="57">
        <v>45926</v>
      </c>
      <c r="F40" s="37">
        <f>E40+34</f>
        <v>45960</v>
      </c>
      <c r="G40" s="38"/>
      <c r="H40" s="3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row>
    <row r="41" spans="2:132" ht="30" customHeight="1" thickBot="1">
      <c r="B41" s="54" t="s">
        <v>46</v>
      </c>
      <c r="C41" s="35" t="s">
        <v>22</v>
      </c>
      <c r="D41" s="40">
        <v>0</v>
      </c>
      <c r="E41" s="57">
        <v>45926</v>
      </c>
      <c r="F41" s="37">
        <f>E41+35</f>
        <v>45961</v>
      </c>
      <c r="G41" s="38"/>
      <c r="H41" s="3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row>
    <row r="42" spans="2:132" ht="30" customHeight="1" thickBot="1">
      <c r="B42" s="54" t="s">
        <v>47</v>
      </c>
      <c r="C42" s="35" t="s">
        <v>23</v>
      </c>
      <c r="D42" s="40">
        <v>0</v>
      </c>
      <c r="E42" s="57">
        <v>45926</v>
      </c>
      <c r="F42" s="37">
        <f>E42+36</f>
        <v>45962</v>
      </c>
      <c r="G42" s="38"/>
      <c r="H42" s="3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row>
    <row r="43" spans="2:132" ht="30" customHeight="1" thickBot="1">
      <c r="B43" s="55" t="s">
        <v>66</v>
      </c>
      <c r="C43" s="32"/>
      <c r="D43" s="33"/>
      <c r="E43" s="33"/>
      <c r="F43" s="33"/>
      <c r="G43" s="38"/>
      <c r="H43" s="39" t="str">
        <f t="shared" ref="H43" si="81">IF(OR(ISBLANK(task_start),ISBLANK(task_end)),"",task_end-task_start+1)</f>
        <v/>
      </c>
      <c r="I43" s="49"/>
      <c r="J43" s="49"/>
      <c r="K43" s="49"/>
      <c r="L43" s="49"/>
      <c r="M43" s="49"/>
      <c r="N43" s="49"/>
      <c r="O43" s="49"/>
      <c r="P43" s="49"/>
      <c r="Q43" s="49"/>
      <c r="R43" s="49"/>
      <c r="S43" s="49"/>
      <c r="T43" s="49"/>
      <c r="U43" s="49"/>
      <c r="V43" s="49"/>
      <c r="W43" s="49"/>
      <c r="X43" s="49"/>
      <c r="Y43" s="50"/>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row>
    <row r="44" spans="2:132" ht="30" customHeight="1" thickBot="1">
      <c r="B44" s="54" t="s">
        <v>48</v>
      </c>
      <c r="C44" s="35" t="s">
        <v>22</v>
      </c>
      <c r="D44" s="40">
        <v>0</v>
      </c>
      <c r="E44" s="57">
        <v>45946</v>
      </c>
      <c r="F44" s="37">
        <f>E44+30</f>
        <v>45976</v>
      </c>
      <c r="G44" s="38"/>
      <c r="H44" s="39">
        <f>IF(OR(ISBLANK(task_start),ISBLANK(task_end)),"",task_end-task_start+1)</f>
        <v>31</v>
      </c>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row>
    <row r="45" spans="2:132" ht="30" customHeight="1" thickBot="1">
      <c r="B45" s="54" t="s">
        <v>49</v>
      </c>
      <c r="C45" s="35" t="s">
        <v>23</v>
      </c>
      <c r="D45" s="40">
        <v>0</v>
      </c>
      <c r="E45" s="57">
        <v>45946</v>
      </c>
      <c r="F45" s="37">
        <f>E45+31</f>
        <v>45977</v>
      </c>
      <c r="G45" s="38"/>
      <c r="H45" s="39">
        <f>IF(OR(ISBLANK(task_start),ISBLANK(task_end)),"",task_end-task_start+1)</f>
        <v>32</v>
      </c>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row>
    <row r="46" spans="2:132" ht="30" customHeight="1" thickBot="1">
      <c r="B46" s="54" t="s">
        <v>50</v>
      </c>
      <c r="C46" s="35" t="s">
        <v>22</v>
      </c>
      <c r="D46" s="40">
        <v>0</v>
      </c>
      <c r="E46" s="57">
        <v>45946</v>
      </c>
      <c r="F46" s="37">
        <f>E46+32</f>
        <v>45978</v>
      </c>
      <c r="G46" s="38"/>
      <c r="H46" s="3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row>
    <row r="47" spans="2:132" ht="30" customHeight="1" thickBot="1">
      <c r="B47" s="54" t="s">
        <v>51</v>
      </c>
      <c r="C47" s="35" t="s">
        <v>23</v>
      </c>
      <c r="D47" s="40">
        <v>0</v>
      </c>
      <c r="E47" s="57">
        <v>45946</v>
      </c>
      <c r="F47" s="37">
        <f>E47+33</f>
        <v>45979</v>
      </c>
      <c r="G47" s="38"/>
      <c r="H47" s="3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row>
    <row r="48" spans="2:132" ht="30" customHeight="1" thickBot="1">
      <c r="B48" s="55" t="s">
        <v>67</v>
      </c>
      <c r="C48" s="32"/>
      <c r="D48" s="33"/>
      <c r="E48" s="33"/>
      <c r="F48" s="33"/>
      <c r="G48" s="38"/>
      <c r="H48" s="39" t="str">
        <f t="shared" ref="H48" si="82">IF(OR(ISBLANK(task_start),ISBLANK(task_end)),"",task_end-task_start+1)</f>
        <v/>
      </c>
      <c r="I48" s="49"/>
      <c r="J48" s="49"/>
      <c r="K48" s="49"/>
      <c r="L48" s="49"/>
      <c r="M48" s="49"/>
      <c r="N48" s="49"/>
      <c r="O48" s="49"/>
      <c r="P48" s="49"/>
      <c r="Q48" s="49"/>
      <c r="R48" s="49"/>
      <c r="S48" s="49"/>
      <c r="T48" s="49"/>
      <c r="U48" s="49"/>
      <c r="V48" s="49"/>
      <c r="W48" s="49"/>
      <c r="X48" s="49"/>
      <c r="Y48" s="50"/>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row>
    <row r="49" spans="2:132" ht="30" customHeight="1" thickBot="1">
      <c r="B49" s="54" t="s">
        <v>52</v>
      </c>
      <c r="C49" s="35" t="s">
        <v>22</v>
      </c>
      <c r="D49" s="40">
        <v>0</v>
      </c>
      <c r="E49" s="57">
        <v>45979</v>
      </c>
      <c r="F49" s="37">
        <f t="shared" ref="F49:F55" si="83">E49+12</f>
        <v>45991</v>
      </c>
      <c r="G49" s="38"/>
      <c r="H49" s="39">
        <f>IF(OR(ISBLANK(task_start),ISBLANK(task_end)),"",task_end-task_start+1)</f>
        <v>13</v>
      </c>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row>
    <row r="50" spans="2:132" ht="30" customHeight="1" thickBot="1">
      <c r="B50" s="54" t="s">
        <v>53</v>
      </c>
      <c r="C50" s="35" t="s">
        <v>23</v>
      </c>
      <c r="D50" s="40">
        <v>0</v>
      </c>
      <c r="E50" s="57">
        <v>45979</v>
      </c>
      <c r="F50" s="37">
        <f t="shared" si="83"/>
        <v>45991</v>
      </c>
      <c r="G50" s="38"/>
      <c r="H50" s="39">
        <f>IF(OR(ISBLANK(task_start),ISBLANK(task_end)),"",task_end-task_start+1)</f>
        <v>13</v>
      </c>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row>
    <row r="51" spans="2:132" ht="30" customHeight="1" thickBot="1">
      <c r="B51" s="54" t="s">
        <v>54</v>
      </c>
      <c r="C51" s="35" t="s">
        <v>22</v>
      </c>
      <c r="D51" s="40">
        <v>0</v>
      </c>
      <c r="E51" s="57">
        <v>45979</v>
      </c>
      <c r="F51" s="37">
        <f t="shared" si="83"/>
        <v>45991</v>
      </c>
      <c r="G51" s="38"/>
      <c r="H51" s="3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row>
    <row r="52" spans="2:132" ht="30" customHeight="1" thickBot="1">
      <c r="B52" s="54" t="s">
        <v>55</v>
      </c>
      <c r="C52" s="35" t="s">
        <v>23</v>
      </c>
      <c r="D52" s="40">
        <v>0</v>
      </c>
      <c r="E52" s="57">
        <v>45979</v>
      </c>
      <c r="F52" s="37">
        <f t="shared" si="83"/>
        <v>45991</v>
      </c>
      <c r="G52" s="38"/>
      <c r="H52" s="3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row>
    <row r="53" spans="2:132" ht="30" customHeight="1" thickBot="1">
      <c r="B53" s="54" t="s">
        <v>56</v>
      </c>
      <c r="C53" s="35" t="s">
        <v>22</v>
      </c>
      <c r="D53" s="40">
        <v>0</v>
      </c>
      <c r="E53" s="57">
        <v>45979</v>
      </c>
      <c r="F53" s="37">
        <f t="shared" si="83"/>
        <v>45991</v>
      </c>
      <c r="G53" s="38"/>
      <c r="H53" s="3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row>
    <row r="54" spans="2:132" ht="30" customHeight="1" thickBot="1">
      <c r="B54" s="54" t="s">
        <v>57</v>
      </c>
      <c r="C54" s="35" t="s">
        <v>23</v>
      </c>
      <c r="D54" s="40">
        <v>0</v>
      </c>
      <c r="E54" s="57">
        <v>45979</v>
      </c>
      <c r="F54" s="37">
        <f t="shared" si="83"/>
        <v>45991</v>
      </c>
      <c r="G54" s="38"/>
      <c r="H54" s="3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row>
    <row r="55" spans="2:132" ht="30" customHeight="1" thickBot="1">
      <c r="B55" s="54" t="s">
        <v>54</v>
      </c>
      <c r="C55" s="35" t="s">
        <v>22</v>
      </c>
      <c r="D55" s="40">
        <v>0</v>
      </c>
      <c r="E55" s="57">
        <v>45979</v>
      </c>
      <c r="F55" s="37">
        <f>E55+12</f>
        <v>45991</v>
      </c>
      <c r="G55" s="38"/>
      <c r="H55" s="3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row>
    <row r="56" spans="2:132" ht="30" customHeight="1" thickBot="1">
      <c r="B56" s="55" t="s">
        <v>68</v>
      </c>
      <c r="C56" s="32"/>
      <c r="D56" s="33"/>
      <c r="E56" s="33"/>
      <c r="F56" s="33"/>
      <c r="G56" s="38"/>
      <c r="H56" s="39" t="str">
        <f t="shared" ref="H56" si="84">IF(OR(ISBLANK(task_start),ISBLANK(task_end)),"",task_end-task_start+1)</f>
        <v/>
      </c>
      <c r="I56" s="49"/>
      <c r="J56" s="49"/>
      <c r="K56" s="49"/>
      <c r="L56" s="49"/>
      <c r="M56" s="49"/>
      <c r="N56" s="49"/>
      <c r="O56" s="49"/>
      <c r="P56" s="49"/>
      <c r="Q56" s="49"/>
      <c r="R56" s="49"/>
      <c r="S56" s="49"/>
      <c r="T56" s="49"/>
      <c r="U56" s="49"/>
      <c r="V56" s="49"/>
      <c r="W56" s="49"/>
      <c r="X56" s="49"/>
      <c r="Y56" s="50"/>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row>
    <row r="57" spans="2:132" ht="30" customHeight="1" thickBot="1">
      <c r="B57" s="54" t="s">
        <v>58</v>
      </c>
      <c r="C57" s="35" t="s">
        <v>69</v>
      </c>
      <c r="D57" s="40">
        <v>0</v>
      </c>
      <c r="E57" s="57">
        <v>45992</v>
      </c>
      <c r="F57" s="37">
        <f>E57+11</f>
        <v>46003</v>
      </c>
      <c r="G57" s="38"/>
      <c r="H57" s="39">
        <f>IF(OR(ISBLANK(task_start),ISBLANK(task_end)),"",task_end-task_start+1)</f>
        <v>12</v>
      </c>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9"/>
      <c r="DR57" s="49"/>
      <c r="DS57" s="49"/>
      <c r="DT57" s="49"/>
      <c r="DU57" s="49"/>
      <c r="DV57" s="49"/>
      <c r="DW57" s="49"/>
      <c r="DX57" s="49"/>
      <c r="DY57" s="49"/>
      <c r="DZ57" s="49"/>
      <c r="EA57" s="49"/>
      <c r="EB57" s="49"/>
    </row>
    <row r="58" spans="2:132" ht="30" customHeight="1" thickBot="1">
      <c r="B58" s="54" t="s">
        <v>59</v>
      </c>
      <c r="C58" s="35" t="s">
        <v>69</v>
      </c>
      <c r="D58" s="40">
        <v>0</v>
      </c>
      <c r="E58" s="57">
        <v>45992</v>
      </c>
      <c r="F58" s="37">
        <f>E58+11</f>
        <v>46003</v>
      </c>
      <c r="G58" s="38"/>
      <c r="H58" s="39">
        <f>IF(OR(ISBLANK(task_start),ISBLANK(task_end)),"",task_end-task_start+1)</f>
        <v>12</v>
      </c>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row>
    <row r="59" spans="2:132" ht="30" customHeight="1">
      <c r="B59" s="54" t="s">
        <v>60</v>
      </c>
      <c r="C59" s="35" t="s">
        <v>69</v>
      </c>
      <c r="D59" s="40">
        <v>0</v>
      </c>
      <c r="E59" s="57">
        <v>45992</v>
      </c>
      <c r="F59" s="37">
        <f>E59+11</f>
        <v>46003</v>
      </c>
      <c r="G59" s="38"/>
      <c r="H59" s="38"/>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row>
    <row r="60" spans="2:132" ht="30" customHeight="1">
      <c r="B60" s="54" t="s">
        <v>61</v>
      </c>
      <c r="C60" s="35" t="s">
        <v>69</v>
      </c>
      <c r="D60" s="40">
        <v>0</v>
      </c>
      <c r="E60" s="57">
        <v>45992</v>
      </c>
      <c r="F60" s="37">
        <f>E60+11</f>
        <v>46003</v>
      </c>
      <c r="G60" s="38"/>
      <c r="H60" s="38"/>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row>
    <row r="61" spans="2:132" ht="30" customHeight="1">
      <c r="E61"/>
    </row>
    <row r="62" spans="2:132" ht="30" customHeight="1">
      <c r="E62"/>
    </row>
    <row r="63" spans="2:132" ht="30" customHeight="1">
      <c r="E63"/>
    </row>
    <row r="64" spans="2:132" ht="30" customHeight="1">
      <c r="E64"/>
    </row>
    <row r="65" spans="5:5" ht="30" customHeight="1">
      <c r="E65"/>
    </row>
    <row r="66" spans="5:5" ht="30" customHeight="1">
      <c r="E66"/>
    </row>
    <row r="67" spans="5:5" ht="30" customHeight="1">
      <c r="E67"/>
    </row>
    <row r="68" spans="5:5" ht="30" customHeight="1">
      <c r="E68"/>
    </row>
  </sheetData>
  <mergeCells count="28">
    <mergeCell ref="I1:O1"/>
    <mergeCell ref="Q1:Z1"/>
    <mergeCell ref="I2:O2"/>
    <mergeCell ref="Q2:Z2"/>
    <mergeCell ref="I4:O4"/>
    <mergeCell ref="P4:V4"/>
    <mergeCell ref="W4:AC4"/>
    <mergeCell ref="AD4:AJ4"/>
    <mergeCell ref="AK4:AQ4"/>
    <mergeCell ref="AR4:AX4"/>
    <mergeCell ref="AY4:BE4"/>
    <mergeCell ref="BF4:BL4"/>
    <mergeCell ref="F5:F6"/>
    <mergeCell ref="A5:A6"/>
    <mergeCell ref="B5:B6"/>
    <mergeCell ref="C5:C6"/>
    <mergeCell ref="D5:D6"/>
    <mergeCell ref="E5:E6"/>
    <mergeCell ref="BM4:BS4"/>
    <mergeCell ref="BT4:BZ4"/>
    <mergeCell ref="CA4:CG4"/>
    <mergeCell ref="CH4:CN4"/>
    <mergeCell ref="CO4:CU4"/>
    <mergeCell ref="CV4:DB4"/>
    <mergeCell ref="DC4:DI4"/>
    <mergeCell ref="DJ4:DP4"/>
    <mergeCell ref="DQ4:DW4"/>
    <mergeCell ref="DX4:EB4"/>
  </mergeCells>
  <conditionalFormatting sqref="D7:D60">
    <cfRule type="dataBar" priority="242">
      <dataBar>
        <cfvo type="num" val="0"/>
        <cfvo type="num" val="1"/>
        <color theme="8" tint="0.39997558519241921"/>
      </dataBar>
      <extLst>
        <ext xmlns:x14="http://schemas.microsoft.com/office/spreadsheetml/2009/9/main" uri="{B025F937-C7B1-47D3-B67F-A62EFF666E3E}">
          <x14:id>{F76E6BA2-5583-447F-B9A1-3859520A545D}</x14:id>
        </ext>
      </extLst>
    </cfRule>
  </conditionalFormatting>
  <conditionalFormatting sqref="I4:EA60">
    <cfRule type="expression" dxfId="5" priority="23">
      <formula>AND(TODAY()&gt;=I$5,TODAY()&lt;J$5)</formula>
    </cfRule>
  </conditionalFormatting>
  <conditionalFormatting sqref="I9:EA55">
    <cfRule type="expression" dxfId="4" priority="93" stopIfTrue="1">
      <formula>AND(task_end&gt;=I$5,task_start&lt;J$5)</formula>
    </cfRule>
  </conditionalFormatting>
  <conditionalFormatting sqref="I56:EA60">
    <cfRule type="expression" dxfId="3" priority="22" stopIfTrue="1">
      <formula>AND(task_end&gt;=I$5,task_start&lt;J$5)</formula>
    </cfRule>
  </conditionalFormatting>
  <conditionalFormatting sqref="I9:EB60">
    <cfRule type="expression" dxfId="2" priority="21">
      <formula>AND(task_start&lt;=I$5,ROUNDDOWN((task_end-task_start+1)*task_progress,0)+task_start-1&gt;=I$5)</formula>
    </cfRule>
  </conditionalFormatting>
  <conditionalFormatting sqref="EB4:EB60">
    <cfRule type="expression" dxfId="1" priority="244">
      <formula>AND(TODAY()&gt;=EB$5,TODAY()&lt;#REF!)</formula>
    </cfRule>
  </conditionalFormatting>
  <conditionalFormatting sqref="EB9:EB60">
    <cfRule type="expression" dxfId="0" priority="248" stopIfTrue="1">
      <formula>AND(task_end&gt;=EB$5,task_start&lt;#REF!)</formula>
    </cfRule>
  </conditionalFormatting>
  <dataValidations count="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type="whole" operator="greaterThanOrEqual" allowBlank="1" showInputMessage="1" promptTitle="Display Week" prompt="Changing this number will scroll the Gantt Chart view." sqref="Q2">
      <formula1>1</formula1>
    </dataValidation>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1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A13:A1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F76E6BA2-5583-447F-B9A1-3859520A545D}">
            <x14:dataBar minLength="0" maxLength="100" gradient="0">
              <x14:cfvo type="num">
                <xm:f>0</xm:f>
              </x14:cfvo>
              <x14:cfvo type="num">
                <xm:f>1</xm:f>
              </x14:cfvo>
              <x14:negativeFillColor rgb="FFFF0000"/>
              <x14:axisColor rgb="FF000000"/>
            </x14:dataBar>
          </x14:cfRule>
          <xm:sqref>D7:D60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ColWidth="9" defaultRowHeight="12.75"/>
  <cols>
    <col min="1" max="1" width="87" style="4" customWidth="1"/>
    <col min="2" max="16384" width="9" style="5"/>
  </cols>
  <sheetData>
    <row r="1" spans="1:2" ht="46.5" customHeight="1"/>
    <row r="2" spans="1:2" s="1" customFormat="1" ht="15.75">
      <c r="A2" s="6" t="s">
        <v>8</v>
      </c>
      <c r="B2" s="7"/>
    </row>
    <row r="3" spans="1:2" s="2" customFormat="1" ht="27" customHeight="1">
      <c r="A3" s="8"/>
      <c r="B3" s="9"/>
    </row>
    <row r="4" spans="1:2" s="3" customFormat="1" ht="31.5">
      <c r="A4" s="10" t="s">
        <v>9</v>
      </c>
    </row>
    <row r="5" spans="1:2" ht="74.25" customHeight="1">
      <c r="A5" s="11" t="s">
        <v>10</v>
      </c>
    </row>
    <row r="6" spans="1:2" ht="26.25" customHeight="1">
      <c r="A6" s="10" t="s">
        <v>11</v>
      </c>
    </row>
    <row r="7" spans="1:2" s="4" customFormat="1" ht="205.15" customHeight="1">
      <c r="A7" s="12" t="s">
        <v>12</v>
      </c>
    </row>
    <row r="8" spans="1:2" s="3" customFormat="1" ht="31.5">
      <c r="A8" s="10" t="s">
        <v>13</v>
      </c>
    </row>
    <row r="9" spans="1:2" ht="57">
      <c r="A9" s="11" t="s">
        <v>14</v>
      </c>
    </row>
    <row r="10" spans="1:2" s="4" customFormat="1" ht="28.15" customHeight="1">
      <c r="A10" s="13" t="s">
        <v>15</v>
      </c>
    </row>
    <row r="11" spans="1:2" s="3" customFormat="1" ht="31.5">
      <c r="A11" s="10" t="s">
        <v>16</v>
      </c>
    </row>
    <row r="12" spans="1:2" ht="28.5">
      <c r="A12" s="11" t="s">
        <v>17</v>
      </c>
    </row>
    <row r="13" spans="1:2" s="4" customFormat="1" ht="28.15" customHeight="1">
      <c r="A13" s="13" t="s">
        <v>18</v>
      </c>
    </row>
    <row r="14" spans="1:2" s="3" customFormat="1" ht="31.5">
      <c r="A14" s="10" t="s">
        <v>19</v>
      </c>
    </row>
    <row r="15" spans="1:2" ht="75" customHeight="1">
      <c r="A15" s="11" t="s">
        <v>20</v>
      </c>
    </row>
    <row r="16" spans="1:2" ht="71.25">
      <c r="A16" s="11" t="s">
        <v>21</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hyperlink ref="A10" r:id="rId2"/>
    <hyperlink ref="A2" r:id="rId3"/>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datastoreItem>
</file>

<file path=customXml/itemProps2.xml><?xml version="1.0" encoding="utf-8"?>
<ds:datastoreItem xmlns:ds="http://schemas.openxmlformats.org/officeDocument/2006/customXml" ds:itemID="{97245281-08F3-4104-84BD-39F3D8CFB195}">
  <ds:schemaRefs/>
</ds:datastoreItem>
</file>

<file path=customXml/itemProps3.xml><?xml version="1.0" encoding="utf-8"?>
<ds:datastoreItem xmlns:ds="http://schemas.openxmlformats.org/officeDocument/2006/customXml" ds:itemID="{A82239A0-E68C-493F-BEE6-C77FEA397FD6}">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2022-03-11T22:41:00Z</dcterms:created>
  <dcterms:modified xsi:type="dcterms:W3CDTF">2025-08-29T01:28:04Z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A407C5227D28482AB008B689542D6DD0_12</vt:lpwstr>
  </property>
  <property fmtid="{D5CDD505-2E9C-101B-9397-08002B2CF9AE}" pid="5" name="KSOProductBuildVer">
    <vt:lpwstr>1033-12.2.0.21931</vt:lpwstr>
  </property>
</Properties>
</file>