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orneeldenhartogh/Documents/"/>
    </mc:Choice>
  </mc:AlternateContent>
  <bookViews>
    <workbookView xWindow="4880" yWindow="460" windowWidth="20720" windowHeight="15460" tabRatio="500"/>
  </bookViews>
  <sheets>
    <sheet name="vakken_edi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9" i="1" l="1"/>
  <c r="S49" i="1"/>
  <c r="R4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H4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J5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B55" i="1"/>
  <c r="D55" i="1"/>
  <c r="G49" i="1"/>
</calcChain>
</file>

<file path=xl/sharedStrings.xml><?xml version="1.0" encoding="utf-8"?>
<sst xmlns="http://schemas.openxmlformats.org/spreadsheetml/2006/main" count="115" uniqueCount="65">
  <si>
    <t>Vakken voor periode 4</t>
  </si>
  <si>
    <t>#Hoorcolleges</t>
  </si>
  <si>
    <t>#Werkcolleges</t>
  </si>
  <si>
    <t>Max. stud.</t>
  </si>
  <si>
    <t>#Practica</t>
  </si>
  <si>
    <t>#Act</t>
  </si>
  <si>
    <t>amountStud</t>
  </si>
  <si>
    <t>#werk groups</t>
  </si>
  <si>
    <t>Ave. stud.</t>
  </si>
  <si>
    <t>#prac groups</t>
  </si>
  <si>
    <t>Ave. stud</t>
  </si>
  <si>
    <t>Advanced Heuristics</t>
  </si>
  <si>
    <t>nvt</t>
  </si>
  <si>
    <t>Algoritmen en complexiteit</t>
  </si>
  <si>
    <t>Analysemethoden en -technieken</t>
  </si>
  <si>
    <t>Architectuur en computerorganisatie</t>
  </si>
  <si>
    <t>Autonomous Agents 2</t>
  </si>
  <si>
    <t>Bioinformatica</t>
  </si>
  <si>
    <t>Calculus 2</t>
  </si>
  <si>
    <t>Collectieve Intelligentie</t>
  </si>
  <si>
    <t>Compilerbouw</t>
  </si>
  <si>
    <t>Compilerbouw (practicum)</t>
  </si>
  <si>
    <t>Data Mining</t>
  </si>
  <si>
    <t>Databases 2</t>
  </si>
  <si>
    <t>Heuristieken 1</t>
  </si>
  <si>
    <t>Heuristieken 2</t>
  </si>
  <si>
    <t>Informatie- en organisatieontwerp</t>
  </si>
  <si>
    <t>Interactie-ontwerp</t>
  </si>
  <si>
    <t>Kansrekenen 2</t>
  </si>
  <si>
    <t>Lineaire Algebra</t>
  </si>
  <si>
    <t>Machine Learning</t>
  </si>
  <si>
    <t>Moderne Databases</t>
  </si>
  <si>
    <t>Netwerken en systeembeveiliging</t>
  </si>
  <si>
    <t>Programmeren in Java 2</t>
  </si>
  <si>
    <t>Project Genetic Algorithms</t>
  </si>
  <si>
    <t>Project Numerical Recipes</t>
  </si>
  <si>
    <t>Reflectie op de digitale cultuur</t>
  </si>
  <si>
    <t>Software engineering</t>
  </si>
  <si>
    <t>Technology for games</t>
  </si>
  <si>
    <t>Webprogrammeren en databases</t>
  </si>
  <si>
    <t>Zoeken sturen en bewegen</t>
  </si>
  <si>
    <t>n = 145</t>
  </si>
  <si>
    <t>Mogelijke combinaties zonder controle (145^129):</t>
  </si>
  <si>
    <t>k = 129</t>
  </si>
  <si>
    <t>studenten met minimaal 2 vakken</t>
  </si>
  <si>
    <t xml:space="preserve">Unique activities within subject on same day, results in every subject that has more than one activity: </t>
  </si>
  <si>
    <t xml:space="preserve"> -10*(amount activities in subject - 1) leads to - 430. Sum of student amount in each activity - 20</t>
  </si>
  <si>
    <t xml:space="preserve">(space is the smallest room) = 3370 - 20 lead to - 3350. Student conflicts are: amount of students in subject </t>
  </si>
  <si>
    <t xml:space="preserve"> * (amount activities in subject - 1) + an extra minus point for every additional subject a student needs to </t>
  </si>
  <si>
    <t>Regarding the minimal score:</t>
  </si>
  <si>
    <t>Regarding the statespace of student placement:</t>
  </si>
  <si>
    <t>Total score:</t>
  </si>
  <si>
    <t>To the power of:</t>
  </si>
  <si>
    <t xml:space="preserve">In order to approximate the number of potential solutions for this problem I decided to set the group size </t>
  </si>
  <si>
    <t xml:space="preserve">on the average of all group sizes. For instance, the course ‘Autonomous Agents’ has 22 students and the </t>
  </si>
  <si>
    <t xml:space="preserve">tutorials have a maximum amount of 10 students. This leads to 3 tutorials groups with, on average, 7.33 </t>
  </si>
  <si>
    <t xml:space="preserve">students. Therefore, the possibilities are approximately 22!(7.33!*14.67) 14.67!(7.33*7.33) *7.337.33. </t>
  </si>
  <si>
    <t xml:space="preserve">Of course, the tutorial don’t have the size of 7.33 and, more importantly they are allow to have various </t>
  </si>
  <si>
    <t xml:space="preserve">sizes as long as it is below the maximum amount of 10. Nonetheless, this method offers us a possibility to </t>
  </si>
  <si>
    <t>get a small insight in the state space of student allocation. (See quadrant from R20 to T53)</t>
  </si>
  <si>
    <t>attend. This leads to - 2761. - 430 - 3350 - 2761 = - 6541. (See quadrant from A49 to H55)</t>
  </si>
  <si>
    <t>Mogelijke combinaties zonder overlap(145!/16!)</t>
  </si>
  <si>
    <t>Worst possible score</t>
  </si>
  <si>
    <t>Perfect score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</si>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</sst>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A23" workbookViewId="0">
      <selection activeCell="B54" sqref="B54"/>
    </sheetView>
  </sheetViews>
  <sheetFormatPr baseColWidth="10" defaultRowHeight="16" x14ac:dyDescent="0.2"/>
  <cols>
    <col min="2" max="2" width="26.33203125" bestFit="1" customWidth="1"/>
  </cols>
  <sheetData>
    <row r="1" spans="1:1" x14ac:dyDescent="0.2">
      <c r="A1" t="s">
        <v>50</v>
      </c>
    </row>
    <row r="2" spans="1:1" x14ac:dyDescent="0.2">
      <c r="A2" s="2" t="s">
        <v>53</v>
      </c>
    </row>
    <row r="3" spans="1:1" x14ac:dyDescent="0.2">
      <c r="A3" t="s">
        <v>54</v>
      </c>
    </row>
    <row r="4" spans="1:1" x14ac:dyDescent="0.2">
      <c r="A4" t="s">
        <v>55</v>
      </c>
    </row>
    <row r="5" spans="1:1" x14ac:dyDescent="0.2">
      <c r="A5" t="s">
        <v>56</v>
      </c>
    </row>
    <row r="6" spans="1:1" x14ac:dyDescent="0.2">
      <c r="A6" t="s">
        <v>57</v>
      </c>
    </row>
    <row r="7" spans="1:1" x14ac:dyDescent="0.2">
      <c r="A7" t="s">
        <v>58</v>
      </c>
    </row>
    <row r="8" spans="1:1" x14ac:dyDescent="0.2">
      <c r="A8" t="s">
        <v>59</v>
      </c>
    </row>
    <row r="11" spans="1:1" x14ac:dyDescent="0.2">
      <c r="A11" t="s">
        <v>49</v>
      </c>
    </row>
    <row r="12" spans="1:1" x14ac:dyDescent="0.2">
      <c r="A12" s="2" t="s">
        <v>45</v>
      </c>
    </row>
    <row r="13" spans="1:1" x14ac:dyDescent="0.2">
      <c r="A13" t="s">
        <v>46</v>
      </c>
    </row>
    <row r="14" spans="1:1" x14ac:dyDescent="0.2">
      <c r="A14" t="s">
        <v>47</v>
      </c>
    </row>
    <row r="15" spans="1:1" x14ac:dyDescent="0.2">
      <c r="A15" t="s">
        <v>48</v>
      </c>
    </row>
    <row r="16" spans="1:1" x14ac:dyDescent="0.2">
      <c r="A16" t="s">
        <v>60</v>
      </c>
    </row>
    <row r="19" spans="1:19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3</v>
      </c>
      <c r="G19" t="s">
        <v>5</v>
      </c>
      <c r="K19" t="s">
        <v>6</v>
      </c>
      <c r="L19" t="s">
        <v>7</v>
      </c>
      <c r="M19" t="s">
        <v>8</v>
      </c>
      <c r="O19" t="s">
        <v>9</v>
      </c>
      <c r="P19" t="s">
        <v>10</v>
      </c>
    </row>
    <row r="20" spans="1:19" x14ac:dyDescent="0.2">
      <c r="A20" t="s">
        <v>11</v>
      </c>
      <c r="B20">
        <v>1</v>
      </c>
      <c r="C20">
        <v>0</v>
      </c>
      <c r="D20" t="s">
        <v>12</v>
      </c>
      <c r="E20">
        <v>1</v>
      </c>
      <c r="F20">
        <v>10</v>
      </c>
      <c r="G20">
        <f>B20+C20+E20</f>
        <v>2</v>
      </c>
      <c r="H20">
        <f>G20-1</f>
        <v>1</v>
      </c>
      <c r="I20">
        <f>H20*K20</f>
        <v>20</v>
      </c>
      <c r="J20">
        <f>K20*G20</f>
        <v>40</v>
      </c>
      <c r="K20">
        <v>20</v>
      </c>
      <c r="L20" t="s">
        <v>12</v>
      </c>
      <c r="O20">
        <v>2</v>
      </c>
      <c r="P20">
        <v>10</v>
      </c>
      <c r="S20">
        <v>184756</v>
      </c>
    </row>
    <row r="21" spans="1:19" x14ac:dyDescent="0.2">
      <c r="A21" t="s">
        <v>13</v>
      </c>
      <c r="B21">
        <v>1</v>
      </c>
      <c r="C21">
        <v>1</v>
      </c>
      <c r="D21">
        <v>25</v>
      </c>
      <c r="E21">
        <v>1</v>
      </c>
      <c r="F21">
        <v>25</v>
      </c>
      <c r="G21">
        <f t="shared" ref="G21:G48" si="0">B21+C21+E21</f>
        <v>3</v>
      </c>
      <c r="H21">
        <f t="shared" ref="H21:H48" si="1">G21-1</f>
        <v>2</v>
      </c>
      <c r="I21">
        <f t="shared" ref="I21:I48" si="2">H21*K21</f>
        <v>86</v>
      </c>
      <c r="J21">
        <f t="shared" ref="J21:J48" si="3">K21*G21</f>
        <v>129</v>
      </c>
      <c r="K21">
        <v>43</v>
      </c>
      <c r="L21">
        <v>2</v>
      </c>
      <c r="M21">
        <v>21.5</v>
      </c>
      <c r="O21">
        <v>2</v>
      </c>
      <c r="P21">
        <v>21.5</v>
      </c>
      <c r="R21" s="1">
        <v>23100000000000</v>
      </c>
      <c r="S21" s="1">
        <v>23100000000000</v>
      </c>
    </row>
    <row r="22" spans="1:19" x14ac:dyDescent="0.2">
      <c r="A22" t="s">
        <v>14</v>
      </c>
      <c r="B22">
        <v>1</v>
      </c>
      <c r="C22">
        <v>0</v>
      </c>
      <c r="D22" t="s">
        <v>12</v>
      </c>
      <c r="E22">
        <v>0</v>
      </c>
      <c r="F22" t="s">
        <v>12</v>
      </c>
      <c r="G22">
        <f t="shared" si="0"/>
        <v>1</v>
      </c>
      <c r="H22">
        <f t="shared" si="1"/>
        <v>0</v>
      </c>
      <c r="I22">
        <f t="shared" si="2"/>
        <v>0</v>
      </c>
      <c r="J22">
        <f t="shared" si="3"/>
        <v>49</v>
      </c>
      <c r="K22">
        <v>49</v>
      </c>
      <c r="L22" t="s">
        <v>12</v>
      </c>
      <c r="O22" t="s">
        <v>12</v>
      </c>
    </row>
    <row r="23" spans="1:19" x14ac:dyDescent="0.2">
      <c r="A23" t="s">
        <v>15</v>
      </c>
      <c r="B23">
        <v>2</v>
      </c>
      <c r="C23">
        <v>0</v>
      </c>
      <c r="D23" t="s">
        <v>12</v>
      </c>
      <c r="E23">
        <v>0</v>
      </c>
      <c r="F23" t="s">
        <v>12</v>
      </c>
      <c r="G23">
        <f t="shared" si="0"/>
        <v>2</v>
      </c>
      <c r="H23">
        <f t="shared" si="1"/>
        <v>1</v>
      </c>
      <c r="I23">
        <f t="shared" si="2"/>
        <v>21</v>
      </c>
      <c r="J23">
        <f t="shared" si="3"/>
        <v>42</v>
      </c>
      <c r="K23">
        <v>21</v>
      </c>
      <c r="L23" t="s">
        <v>12</v>
      </c>
      <c r="O23" t="s">
        <v>12</v>
      </c>
    </row>
    <row r="24" spans="1:19" x14ac:dyDescent="0.2">
      <c r="A24" t="s">
        <v>16</v>
      </c>
      <c r="B24">
        <v>2</v>
      </c>
      <c r="C24">
        <v>1</v>
      </c>
      <c r="D24">
        <v>10</v>
      </c>
      <c r="E24">
        <v>1</v>
      </c>
      <c r="F24">
        <v>10</v>
      </c>
      <c r="G24">
        <f t="shared" si="0"/>
        <v>4</v>
      </c>
      <c r="H24">
        <f t="shared" si="1"/>
        <v>3</v>
      </c>
      <c r="I24">
        <f t="shared" si="2"/>
        <v>66</v>
      </c>
      <c r="J24">
        <f t="shared" si="3"/>
        <v>88</v>
      </c>
      <c r="K24">
        <v>22</v>
      </c>
      <c r="L24">
        <v>3</v>
      </c>
      <c r="M24">
        <v>7.33</v>
      </c>
      <c r="O24">
        <v>3</v>
      </c>
      <c r="P24">
        <v>7.33</v>
      </c>
      <c r="R24">
        <v>8779605120</v>
      </c>
      <c r="S24">
        <v>8779605120</v>
      </c>
    </row>
    <row r="25" spans="1:19" x14ac:dyDescent="0.2">
      <c r="A25" t="s">
        <v>17</v>
      </c>
      <c r="B25">
        <v>3</v>
      </c>
      <c r="C25">
        <v>1</v>
      </c>
      <c r="D25">
        <v>20</v>
      </c>
      <c r="E25">
        <v>1</v>
      </c>
      <c r="F25">
        <v>20</v>
      </c>
      <c r="G25">
        <f t="shared" si="0"/>
        <v>5</v>
      </c>
      <c r="H25">
        <f t="shared" si="1"/>
        <v>4</v>
      </c>
      <c r="I25">
        <f t="shared" si="2"/>
        <v>180</v>
      </c>
      <c r="J25">
        <f t="shared" si="3"/>
        <v>225</v>
      </c>
      <c r="K25">
        <v>45</v>
      </c>
      <c r="L25">
        <v>3</v>
      </c>
      <c r="M25">
        <v>15</v>
      </c>
      <c r="O25">
        <v>3</v>
      </c>
      <c r="P25">
        <v>15</v>
      </c>
      <c r="R25" s="1">
        <v>5.35E+19</v>
      </c>
      <c r="S25" s="1">
        <v>5.35E+19</v>
      </c>
    </row>
    <row r="26" spans="1:19" x14ac:dyDescent="0.2">
      <c r="A26" t="s">
        <v>18</v>
      </c>
      <c r="B26">
        <v>1</v>
      </c>
      <c r="C26">
        <v>1</v>
      </c>
      <c r="D26">
        <v>40</v>
      </c>
      <c r="E26">
        <v>0</v>
      </c>
      <c r="F26" t="s">
        <v>12</v>
      </c>
      <c r="G26">
        <f t="shared" si="0"/>
        <v>2</v>
      </c>
      <c r="H26">
        <f t="shared" si="1"/>
        <v>1</v>
      </c>
      <c r="I26">
        <f t="shared" si="2"/>
        <v>106</v>
      </c>
      <c r="J26">
        <f t="shared" si="3"/>
        <v>212</v>
      </c>
      <c r="K26">
        <v>106</v>
      </c>
      <c r="L26">
        <v>3</v>
      </c>
      <c r="M26">
        <v>35.33</v>
      </c>
      <c r="O26" t="s">
        <v>12</v>
      </c>
      <c r="R26" s="1">
        <v>1.04E+50</v>
      </c>
    </row>
    <row r="27" spans="1:19" x14ac:dyDescent="0.2">
      <c r="A27" t="s">
        <v>19</v>
      </c>
      <c r="B27">
        <v>3</v>
      </c>
      <c r="C27">
        <v>1</v>
      </c>
      <c r="D27">
        <v>20</v>
      </c>
      <c r="E27">
        <v>1</v>
      </c>
      <c r="F27">
        <v>20</v>
      </c>
      <c r="G27">
        <f t="shared" si="0"/>
        <v>5</v>
      </c>
      <c r="H27">
        <f t="shared" si="1"/>
        <v>4</v>
      </c>
      <c r="I27">
        <f t="shared" si="2"/>
        <v>244</v>
      </c>
      <c r="J27">
        <f t="shared" si="3"/>
        <v>305</v>
      </c>
      <c r="K27">
        <v>61</v>
      </c>
      <c r="L27">
        <v>4</v>
      </c>
      <c r="M27">
        <v>15.25</v>
      </c>
      <c r="O27">
        <v>4</v>
      </c>
      <c r="P27">
        <v>15.25</v>
      </c>
      <c r="R27" s="1">
        <v>1.7399999999999999E+35</v>
      </c>
      <c r="S27" s="1">
        <v>1.7399999999999999E+35</v>
      </c>
    </row>
    <row r="28" spans="1:19" x14ac:dyDescent="0.2">
      <c r="A28" t="s">
        <v>20</v>
      </c>
      <c r="B28">
        <v>2</v>
      </c>
      <c r="C28">
        <v>1</v>
      </c>
      <c r="D28">
        <v>40</v>
      </c>
      <c r="E28">
        <v>1</v>
      </c>
      <c r="F28">
        <v>40</v>
      </c>
      <c r="G28">
        <f t="shared" si="0"/>
        <v>4</v>
      </c>
      <c r="H28">
        <f t="shared" si="1"/>
        <v>3</v>
      </c>
      <c r="I28">
        <f t="shared" si="2"/>
        <v>207</v>
      </c>
      <c r="J28">
        <f t="shared" si="3"/>
        <v>276</v>
      </c>
      <c r="K28">
        <v>69</v>
      </c>
      <c r="L28">
        <v>2</v>
      </c>
      <c r="M28">
        <v>34.5</v>
      </c>
      <c r="O28">
        <v>2</v>
      </c>
      <c r="P28">
        <v>34.5</v>
      </c>
      <c r="R28" s="1">
        <v>1.96E+21</v>
      </c>
      <c r="S28" s="1">
        <v>1.96E+21</v>
      </c>
    </row>
    <row r="29" spans="1:19" x14ac:dyDescent="0.2">
      <c r="A29" t="s">
        <v>21</v>
      </c>
      <c r="B29">
        <v>0</v>
      </c>
      <c r="C29">
        <v>0</v>
      </c>
      <c r="D29" t="s">
        <v>12</v>
      </c>
      <c r="E29">
        <v>1</v>
      </c>
      <c r="F29">
        <v>15</v>
      </c>
      <c r="G29">
        <f t="shared" si="0"/>
        <v>1</v>
      </c>
      <c r="H29">
        <f t="shared" si="1"/>
        <v>0</v>
      </c>
      <c r="I29">
        <f t="shared" si="2"/>
        <v>0</v>
      </c>
      <c r="J29">
        <f t="shared" si="3"/>
        <v>40</v>
      </c>
      <c r="K29">
        <v>40</v>
      </c>
      <c r="L29" t="s">
        <v>12</v>
      </c>
      <c r="O29">
        <v>3</v>
      </c>
      <c r="P29">
        <v>13.33</v>
      </c>
      <c r="S29" s="1">
        <v>3.38E+18</v>
      </c>
    </row>
    <row r="30" spans="1:19" x14ac:dyDescent="0.2">
      <c r="A30" t="s">
        <v>22</v>
      </c>
      <c r="B30">
        <v>2</v>
      </c>
      <c r="C30">
        <v>1</v>
      </c>
      <c r="D30">
        <v>10</v>
      </c>
      <c r="E30">
        <v>1</v>
      </c>
      <c r="F30">
        <v>10</v>
      </c>
      <c r="G30">
        <f t="shared" si="0"/>
        <v>4</v>
      </c>
      <c r="H30">
        <f t="shared" si="1"/>
        <v>3</v>
      </c>
      <c r="I30">
        <f t="shared" si="2"/>
        <v>81</v>
      </c>
      <c r="J30">
        <f t="shared" si="3"/>
        <v>108</v>
      </c>
      <c r="K30">
        <v>27</v>
      </c>
      <c r="L30">
        <v>3</v>
      </c>
      <c r="M30">
        <v>9</v>
      </c>
      <c r="O30">
        <v>3</v>
      </c>
      <c r="P30">
        <v>9</v>
      </c>
      <c r="R30" s="1">
        <v>228000000000</v>
      </c>
      <c r="S30" s="1">
        <v>228000000000</v>
      </c>
    </row>
    <row r="31" spans="1:19" x14ac:dyDescent="0.2">
      <c r="A31" t="s">
        <v>23</v>
      </c>
      <c r="B31">
        <v>1</v>
      </c>
      <c r="C31">
        <v>1</v>
      </c>
      <c r="D31">
        <v>40</v>
      </c>
      <c r="E31">
        <v>0</v>
      </c>
      <c r="F31" t="s">
        <v>12</v>
      </c>
      <c r="G31">
        <f t="shared" si="0"/>
        <v>2</v>
      </c>
      <c r="H31">
        <f t="shared" si="1"/>
        <v>1</v>
      </c>
      <c r="I31">
        <f t="shared" si="2"/>
        <v>72</v>
      </c>
      <c r="J31">
        <f t="shared" si="3"/>
        <v>144</v>
      </c>
      <c r="K31">
        <v>72</v>
      </c>
      <c r="L31">
        <v>2</v>
      </c>
      <c r="M31">
        <v>36</v>
      </c>
      <c r="O31" t="s">
        <v>12</v>
      </c>
      <c r="R31" s="1">
        <v>4.43E+20</v>
      </c>
    </row>
    <row r="32" spans="1:19" x14ac:dyDescent="0.2">
      <c r="A32" t="s">
        <v>24</v>
      </c>
      <c r="B32">
        <v>1</v>
      </c>
      <c r="C32">
        <v>1</v>
      </c>
      <c r="D32">
        <v>25</v>
      </c>
      <c r="E32">
        <v>0</v>
      </c>
      <c r="F32" t="s">
        <v>12</v>
      </c>
      <c r="G32">
        <f t="shared" si="0"/>
        <v>2</v>
      </c>
      <c r="H32">
        <f t="shared" si="1"/>
        <v>1</v>
      </c>
      <c r="I32">
        <f t="shared" si="2"/>
        <v>44</v>
      </c>
      <c r="J32">
        <f t="shared" si="3"/>
        <v>88</v>
      </c>
      <c r="K32">
        <v>44</v>
      </c>
      <c r="L32">
        <v>2</v>
      </c>
      <c r="M32">
        <v>22</v>
      </c>
      <c r="O32" t="s">
        <v>12</v>
      </c>
      <c r="R32" s="1">
        <v>2100000000000</v>
      </c>
    </row>
    <row r="33" spans="1:20" x14ac:dyDescent="0.2">
      <c r="A33" t="s">
        <v>25</v>
      </c>
      <c r="B33">
        <v>1</v>
      </c>
      <c r="C33">
        <v>1</v>
      </c>
      <c r="D33">
        <v>20</v>
      </c>
      <c r="E33">
        <v>0</v>
      </c>
      <c r="F33" t="s">
        <v>12</v>
      </c>
      <c r="G33">
        <f t="shared" si="0"/>
        <v>2</v>
      </c>
      <c r="H33">
        <f t="shared" si="1"/>
        <v>1</v>
      </c>
      <c r="I33">
        <f t="shared" si="2"/>
        <v>32</v>
      </c>
      <c r="J33">
        <f t="shared" si="3"/>
        <v>64</v>
      </c>
      <c r="K33">
        <v>32</v>
      </c>
      <c r="L33">
        <v>2</v>
      </c>
      <c r="M33">
        <v>16</v>
      </c>
      <c r="O33" t="s">
        <v>12</v>
      </c>
      <c r="R33">
        <v>601080390</v>
      </c>
    </row>
    <row r="34" spans="1:20" x14ac:dyDescent="0.2">
      <c r="A34" t="s">
        <v>26</v>
      </c>
      <c r="B34">
        <v>2</v>
      </c>
      <c r="C34">
        <v>1</v>
      </c>
      <c r="D34">
        <v>15</v>
      </c>
      <c r="E34">
        <v>1</v>
      </c>
      <c r="F34">
        <v>15</v>
      </c>
      <c r="G34">
        <f t="shared" si="0"/>
        <v>4</v>
      </c>
      <c r="H34">
        <f t="shared" si="1"/>
        <v>3</v>
      </c>
      <c r="I34">
        <f t="shared" si="2"/>
        <v>63</v>
      </c>
      <c r="J34">
        <f t="shared" si="3"/>
        <v>84</v>
      </c>
      <c r="K34">
        <v>21</v>
      </c>
      <c r="L34">
        <v>2</v>
      </c>
      <c r="M34">
        <v>10.5</v>
      </c>
      <c r="O34">
        <v>2</v>
      </c>
      <c r="P34">
        <v>10.5</v>
      </c>
      <c r="R34">
        <v>3879876</v>
      </c>
      <c r="S34">
        <v>3879876</v>
      </c>
    </row>
    <row r="35" spans="1:20" x14ac:dyDescent="0.2">
      <c r="A35" t="s">
        <v>27</v>
      </c>
      <c r="B35">
        <v>2</v>
      </c>
      <c r="C35">
        <v>0</v>
      </c>
      <c r="D35" t="s">
        <v>12</v>
      </c>
      <c r="E35">
        <v>0</v>
      </c>
      <c r="F35" t="s">
        <v>12</v>
      </c>
      <c r="G35">
        <f t="shared" si="0"/>
        <v>2</v>
      </c>
      <c r="H35">
        <f t="shared" si="1"/>
        <v>1</v>
      </c>
      <c r="I35">
        <f t="shared" si="2"/>
        <v>25</v>
      </c>
      <c r="J35">
        <f t="shared" si="3"/>
        <v>50</v>
      </c>
      <c r="K35">
        <v>25</v>
      </c>
      <c r="L35" t="s">
        <v>12</v>
      </c>
      <c r="O35" t="s">
        <v>12</v>
      </c>
    </row>
    <row r="36" spans="1:20" x14ac:dyDescent="0.2">
      <c r="A36" t="s">
        <v>28</v>
      </c>
      <c r="B36">
        <v>2</v>
      </c>
      <c r="C36">
        <v>0</v>
      </c>
      <c r="D36" t="s">
        <v>12</v>
      </c>
      <c r="E36">
        <v>0</v>
      </c>
      <c r="F36" t="s">
        <v>12</v>
      </c>
      <c r="G36">
        <f t="shared" si="0"/>
        <v>2</v>
      </c>
      <c r="H36">
        <f t="shared" si="1"/>
        <v>1</v>
      </c>
      <c r="I36">
        <f t="shared" si="2"/>
        <v>84</v>
      </c>
      <c r="J36">
        <f t="shared" si="3"/>
        <v>168</v>
      </c>
      <c r="K36">
        <v>84</v>
      </c>
      <c r="L36" t="s">
        <v>12</v>
      </c>
      <c r="O36" t="s">
        <v>12</v>
      </c>
    </row>
    <row r="37" spans="1:20" x14ac:dyDescent="0.2">
      <c r="A37" t="s">
        <v>29</v>
      </c>
      <c r="B37">
        <v>2</v>
      </c>
      <c r="C37">
        <v>0</v>
      </c>
      <c r="D37" t="s">
        <v>12</v>
      </c>
      <c r="E37">
        <v>0</v>
      </c>
      <c r="F37" t="s">
        <v>12</v>
      </c>
      <c r="G37">
        <f t="shared" si="0"/>
        <v>2</v>
      </c>
      <c r="H37">
        <f t="shared" si="1"/>
        <v>1</v>
      </c>
      <c r="I37">
        <f t="shared" si="2"/>
        <v>54</v>
      </c>
      <c r="J37">
        <f t="shared" si="3"/>
        <v>108</v>
      </c>
      <c r="K37">
        <v>54</v>
      </c>
      <c r="L37" t="s">
        <v>12</v>
      </c>
      <c r="O37" t="s">
        <v>12</v>
      </c>
    </row>
    <row r="38" spans="1:20" x14ac:dyDescent="0.2">
      <c r="A38" t="s">
        <v>30</v>
      </c>
      <c r="B38">
        <v>2</v>
      </c>
      <c r="C38">
        <v>0</v>
      </c>
      <c r="D38" t="s">
        <v>12</v>
      </c>
      <c r="E38">
        <v>0</v>
      </c>
      <c r="F38" t="s">
        <v>12</v>
      </c>
      <c r="G38">
        <f t="shared" si="0"/>
        <v>2</v>
      </c>
      <c r="H38">
        <f t="shared" si="1"/>
        <v>1</v>
      </c>
      <c r="I38">
        <f t="shared" si="2"/>
        <v>22</v>
      </c>
      <c r="J38">
        <f t="shared" si="3"/>
        <v>44</v>
      </c>
      <c r="K38">
        <v>22</v>
      </c>
      <c r="L38" t="s">
        <v>12</v>
      </c>
      <c r="O38" t="s">
        <v>12</v>
      </c>
    </row>
    <row r="39" spans="1:20" x14ac:dyDescent="0.2">
      <c r="A39" t="s">
        <v>31</v>
      </c>
      <c r="B39">
        <v>1</v>
      </c>
      <c r="C39">
        <v>1</v>
      </c>
      <c r="D39">
        <v>20</v>
      </c>
      <c r="E39">
        <v>1</v>
      </c>
      <c r="F39">
        <v>20</v>
      </c>
      <c r="G39">
        <f t="shared" si="0"/>
        <v>3</v>
      </c>
      <c r="H39">
        <f t="shared" si="1"/>
        <v>2</v>
      </c>
      <c r="I39">
        <f t="shared" si="2"/>
        <v>108</v>
      </c>
      <c r="J39">
        <f t="shared" si="3"/>
        <v>162</v>
      </c>
      <c r="K39">
        <v>54</v>
      </c>
      <c r="L39">
        <v>3</v>
      </c>
      <c r="M39">
        <v>18</v>
      </c>
      <c r="O39">
        <v>3</v>
      </c>
      <c r="P39">
        <v>18</v>
      </c>
      <c r="R39" s="1">
        <v>8.8000000000000003E+23</v>
      </c>
      <c r="S39" s="1">
        <v>8.8000000000000003E+23</v>
      </c>
    </row>
    <row r="40" spans="1:20" x14ac:dyDescent="0.2">
      <c r="A40" t="s">
        <v>32</v>
      </c>
      <c r="B40">
        <v>0</v>
      </c>
      <c r="C40">
        <v>0</v>
      </c>
      <c r="D40" t="s">
        <v>12</v>
      </c>
      <c r="E40">
        <v>1</v>
      </c>
      <c r="F40">
        <v>20</v>
      </c>
      <c r="G40">
        <f t="shared" si="0"/>
        <v>1</v>
      </c>
      <c r="H40">
        <f t="shared" si="1"/>
        <v>0</v>
      </c>
      <c r="I40">
        <f t="shared" si="2"/>
        <v>0</v>
      </c>
      <c r="J40">
        <f t="shared" si="3"/>
        <v>64</v>
      </c>
      <c r="K40">
        <v>64</v>
      </c>
      <c r="L40" t="s">
        <v>12</v>
      </c>
      <c r="O40">
        <v>4</v>
      </c>
      <c r="P40">
        <v>16</v>
      </c>
      <c r="S40" s="1">
        <v>6.6199999999999999E+35</v>
      </c>
    </row>
    <row r="41" spans="1:20" x14ac:dyDescent="0.2">
      <c r="A41" t="s">
        <v>33</v>
      </c>
      <c r="B41">
        <v>0</v>
      </c>
      <c r="C41">
        <v>0</v>
      </c>
      <c r="D41" t="s">
        <v>12</v>
      </c>
      <c r="E41">
        <v>1</v>
      </c>
      <c r="F41">
        <v>20</v>
      </c>
      <c r="G41">
        <f t="shared" si="0"/>
        <v>1</v>
      </c>
      <c r="H41">
        <f t="shared" si="1"/>
        <v>0</v>
      </c>
      <c r="I41">
        <f t="shared" si="2"/>
        <v>0</v>
      </c>
      <c r="J41">
        <f t="shared" si="3"/>
        <v>110</v>
      </c>
      <c r="K41">
        <v>110</v>
      </c>
      <c r="L41" t="s">
        <v>12</v>
      </c>
      <c r="O41">
        <v>6</v>
      </c>
      <c r="P41">
        <v>18.329999999999998</v>
      </c>
      <c r="T41" s="1">
        <v>2.3099999999999999E+83</v>
      </c>
    </row>
    <row r="42" spans="1:20" x14ac:dyDescent="0.2">
      <c r="A42" t="s">
        <v>34</v>
      </c>
      <c r="B42">
        <v>0</v>
      </c>
      <c r="C42">
        <v>0</v>
      </c>
      <c r="D42" t="s">
        <v>12</v>
      </c>
      <c r="E42">
        <v>1</v>
      </c>
      <c r="F42">
        <v>15</v>
      </c>
      <c r="G42">
        <f t="shared" si="0"/>
        <v>1</v>
      </c>
      <c r="H42">
        <f t="shared" si="1"/>
        <v>0</v>
      </c>
      <c r="I42">
        <f t="shared" si="2"/>
        <v>0</v>
      </c>
      <c r="J42">
        <f t="shared" si="3"/>
        <v>36</v>
      </c>
      <c r="K42">
        <v>36</v>
      </c>
      <c r="L42" t="s">
        <v>12</v>
      </c>
      <c r="O42">
        <v>3</v>
      </c>
      <c r="P42">
        <v>12</v>
      </c>
      <c r="S42" s="1">
        <v>3380000000000000</v>
      </c>
    </row>
    <row r="43" spans="1:20" x14ac:dyDescent="0.2">
      <c r="A43" t="s">
        <v>35</v>
      </c>
      <c r="B43">
        <v>0</v>
      </c>
      <c r="C43">
        <v>0</v>
      </c>
      <c r="D43" t="s">
        <v>12</v>
      </c>
      <c r="E43">
        <v>1</v>
      </c>
      <c r="F43">
        <v>15</v>
      </c>
      <c r="G43">
        <f t="shared" si="0"/>
        <v>1</v>
      </c>
      <c r="H43">
        <f t="shared" si="1"/>
        <v>0</v>
      </c>
      <c r="I43">
        <f t="shared" si="2"/>
        <v>0</v>
      </c>
      <c r="J43">
        <f t="shared" si="3"/>
        <v>44</v>
      </c>
      <c r="K43">
        <v>44</v>
      </c>
      <c r="L43" t="s">
        <v>12</v>
      </c>
      <c r="O43">
        <v>3</v>
      </c>
      <c r="P43">
        <v>14.67</v>
      </c>
      <c r="S43" s="1">
        <v>4.01E+21</v>
      </c>
    </row>
    <row r="44" spans="1:20" x14ac:dyDescent="0.2">
      <c r="A44" t="s">
        <v>36</v>
      </c>
      <c r="B44">
        <v>2</v>
      </c>
      <c r="C44">
        <v>1</v>
      </c>
      <c r="D44">
        <v>20</v>
      </c>
      <c r="E44">
        <v>0</v>
      </c>
      <c r="F44" t="s">
        <v>12</v>
      </c>
      <c r="G44">
        <f t="shared" si="0"/>
        <v>3</v>
      </c>
      <c r="H44">
        <f t="shared" si="1"/>
        <v>2</v>
      </c>
      <c r="I44">
        <f t="shared" si="2"/>
        <v>102</v>
      </c>
      <c r="J44">
        <f t="shared" si="3"/>
        <v>153</v>
      </c>
      <c r="K44">
        <v>51</v>
      </c>
      <c r="L44">
        <v>3</v>
      </c>
      <c r="M44">
        <v>17</v>
      </c>
      <c r="O44" t="s">
        <v>12</v>
      </c>
      <c r="R44" s="1">
        <v>3.4499999999999999E+22</v>
      </c>
    </row>
    <row r="45" spans="1:20" x14ac:dyDescent="0.2">
      <c r="A45" t="s">
        <v>37</v>
      </c>
      <c r="B45">
        <v>1</v>
      </c>
      <c r="C45">
        <v>1</v>
      </c>
      <c r="D45">
        <v>40</v>
      </c>
      <c r="E45">
        <v>1</v>
      </c>
      <c r="F45">
        <v>40</v>
      </c>
      <c r="G45">
        <f t="shared" si="0"/>
        <v>3</v>
      </c>
      <c r="H45">
        <f t="shared" si="1"/>
        <v>2</v>
      </c>
      <c r="I45">
        <f t="shared" si="2"/>
        <v>150</v>
      </c>
      <c r="J45">
        <f t="shared" si="3"/>
        <v>225</v>
      </c>
      <c r="K45">
        <v>75</v>
      </c>
      <c r="L45">
        <v>2</v>
      </c>
      <c r="M45">
        <v>37.5</v>
      </c>
      <c r="O45">
        <v>2</v>
      </c>
      <c r="P45">
        <v>37.5</v>
      </c>
      <c r="R45" s="1">
        <v>1.31E+23</v>
      </c>
      <c r="S45" s="1">
        <v>1.31E+23</v>
      </c>
    </row>
    <row r="46" spans="1:20" x14ac:dyDescent="0.2">
      <c r="A46" t="s">
        <v>38</v>
      </c>
      <c r="B46">
        <v>2</v>
      </c>
      <c r="C46">
        <v>1</v>
      </c>
      <c r="D46">
        <v>20</v>
      </c>
      <c r="E46">
        <v>0</v>
      </c>
      <c r="F46" t="s">
        <v>12</v>
      </c>
      <c r="G46">
        <f t="shared" si="0"/>
        <v>3</v>
      </c>
      <c r="H46">
        <f t="shared" si="1"/>
        <v>2</v>
      </c>
      <c r="I46">
        <f t="shared" si="2"/>
        <v>76</v>
      </c>
      <c r="J46">
        <f t="shared" si="3"/>
        <v>114</v>
      </c>
      <c r="K46">
        <v>38</v>
      </c>
      <c r="L46">
        <v>2</v>
      </c>
      <c r="M46">
        <v>19</v>
      </c>
      <c r="O46" t="s">
        <v>12</v>
      </c>
      <c r="R46">
        <v>35345263800</v>
      </c>
    </row>
    <row r="47" spans="1:20" x14ac:dyDescent="0.2">
      <c r="A47" t="s">
        <v>39</v>
      </c>
      <c r="B47">
        <v>2</v>
      </c>
      <c r="C47">
        <v>1</v>
      </c>
      <c r="D47">
        <v>20</v>
      </c>
      <c r="E47">
        <v>1</v>
      </c>
      <c r="F47">
        <v>20</v>
      </c>
      <c r="G47">
        <f t="shared" si="0"/>
        <v>4</v>
      </c>
      <c r="H47">
        <f t="shared" si="1"/>
        <v>3</v>
      </c>
      <c r="I47">
        <f t="shared" si="2"/>
        <v>117</v>
      </c>
      <c r="J47">
        <f t="shared" si="3"/>
        <v>156</v>
      </c>
      <c r="K47">
        <v>39</v>
      </c>
      <c r="L47">
        <v>2</v>
      </c>
      <c r="M47">
        <v>19.5</v>
      </c>
      <c r="O47">
        <v>2</v>
      </c>
      <c r="P47">
        <v>19.5</v>
      </c>
      <c r="R47" s="1">
        <v>1380000000000</v>
      </c>
      <c r="S47" s="1">
        <v>1380000000000</v>
      </c>
    </row>
    <row r="48" spans="1:20" x14ac:dyDescent="0.2">
      <c r="A48" t="s">
        <v>40</v>
      </c>
      <c r="B48">
        <v>0</v>
      </c>
      <c r="C48">
        <v>0</v>
      </c>
      <c r="D48" t="s">
        <v>12</v>
      </c>
      <c r="E48">
        <v>1</v>
      </c>
      <c r="F48">
        <v>15</v>
      </c>
      <c r="G48">
        <f t="shared" si="0"/>
        <v>1</v>
      </c>
      <c r="H48">
        <f t="shared" si="1"/>
        <v>0</v>
      </c>
      <c r="I48">
        <f t="shared" si="2"/>
        <v>0</v>
      </c>
      <c r="J48">
        <f t="shared" si="3"/>
        <v>42</v>
      </c>
      <c r="K48">
        <v>42</v>
      </c>
      <c r="L48" t="s">
        <v>12</v>
      </c>
      <c r="O48">
        <v>3</v>
      </c>
      <c r="P48">
        <v>14</v>
      </c>
      <c r="S48" s="1">
        <v>2.12E+18</v>
      </c>
    </row>
    <row r="49" spans="1:20" x14ac:dyDescent="0.2">
      <c r="G49">
        <f>SUM(G20:G48)</f>
        <v>72</v>
      </c>
      <c r="H49">
        <f>SUM(H20:H48)</f>
        <v>43</v>
      </c>
      <c r="I49">
        <f>SUM(I20:I48)</f>
        <v>1960</v>
      </c>
      <c r="J49">
        <f>SUM(J20:J48)</f>
        <v>3370</v>
      </c>
      <c r="R49" s="1">
        <f>PRODUCT(R20:R48)</f>
        <v>3.6929298156718841E+301</v>
      </c>
      <c r="S49" s="1">
        <f>PRODUCT(S20:S48)</f>
        <v>6.1858870579680761E+291</v>
      </c>
      <c r="T49" s="1">
        <f>PRODUCT(T20:T48)</f>
        <v>2.3099999999999999E+83</v>
      </c>
    </row>
    <row r="50" spans="1:20" x14ac:dyDescent="0.2">
      <c r="B50">
        <v>39</v>
      </c>
      <c r="I50" t="s">
        <v>44</v>
      </c>
      <c r="J50">
        <v>406</v>
      </c>
      <c r="L50">
        <v>40</v>
      </c>
      <c r="O50">
        <v>50</v>
      </c>
      <c r="Q50">
        <v>129</v>
      </c>
      <c r="R50" s="1"/>
    </row>
    <row r="51" spans="1:20" x14ac:dyDescent="0.2">
      <c r="A51" t="s">
        <v>41</v>
      </c>
      <c r="B51" t="s">
        <v>61</v>
      </c>
      <c r="D51" t="s">
        <v>42</v>
      </c>
      <c r="I51">
        <v>3</v>
      </c>
      <c r="J51">
        <v>241</v>
      </c>
    </row>
    <row r="52" spans="1:20" x14ac:dyDescent="0.2">
      <c r="A52" t="s">
        <v>43</v>
      </c>
      <c r="B52" s="3">
        <v>3.8500000000000001E+238</v>
      </c>
      <c r="D52" s="1">
        <v>6.5499999999999998E+278</v>
      </c>
      <c r="I52">
        <v>4</v>
      </c>
      <c r="J52">
        <v>116</v>
      </c>
    </row>
    <row r="53" spans="1:20" x14ac:dyDescent="0.2">
      <c r="I53">
        <v>5</v>
      </c>
      <c r="J53">
        <v>38</v>
      </c>
      <c r="Q53" t="s">
        <v>51</v>
      </c>
      <c r="R53">
        <v>52.762</v>
      </c>
    </row>
    <row r="54" spans="1:20" x14ac:dyDescent="0.2">
      <c r="B54" t="s">
        <v>62</v>
      </c>
      <c r="C54" t="s">
        <v>63</v>
      </c>
      <c r="D54" t="s">
        <v>64</v>
      </c>
      <c r="J54">
        <f>SUM(J50:J53)</f>
        <v>801</v>
      </c>
      <c r="Q54" t="s">
        <v>52</v>
      </c>
      <c r="R54">
        <v>675</v>
      </c>
    </row>
    <row r="55" spans="1:20" x14ac:dyDescent="0.2">
      <c r="B55">
        <f>H49*-10-I49-(J54-20)-J49</f>
        <v>-6541</v>
      </c>
      <c r="C55">
        <v>1440</v>
      </c>
      <c r="D55">
        <f>-B55+C55</f>
        <v>7981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vakken_edited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2016-11-27T21:41:02Z</dcterms:created>
  <dcterms:modified xsi:type="dcterms:W3CDTF">2016-12-21T14:30:10Z</dcterms:modified>
</cp:coreProperties>
</file>