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UPO A Proyecto ABP y Sistema de Inventario\"/>
    </mc:Choice>
  </mc:AlternateContent>
  <bookViews>
    <workbookView xWindow="0" yWindow="0" windowWidth="15360" windowHeight="7515"/>
  </bookViews>
  <sheets>
    <sheet name="Proyecto ABP_Grupo A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I11" i="1"/>
  <c r="I10" i="1"/>
  <c r="O7" i="1" l="1"/>
  <c r="I9" i="1"/>
  <c r="I8" i="1"/>
  <c r="I7" i="1"/>
  <c r="F7" i="1" l="1"/>
  <c r="O6" i="1"/>
  <c r="I6" i="1"/>
  <c r="K3" i="1" l="1"/>
  <c r="B3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F17" i="1" l="1"/>
  <c r="F13" i="1"/>
  <c r="F9" i="1"/>
  <c r="F21" i="1"/>
  <c r="F24" i="1"/>
  <c r="F20" i="1"/>
  <c r="F16" i="1"/>
  <c r="F12" i="1"/>
  <c r="F8" i="1"/>
  <c r="F23" i="1"/>
  <c r="F19" i="1"/>
  <c r="F15" i="1"/>
  <c r="F11" i="1"/>
  <c r="F6" i="1"/>
  <c r="F22" i="1"/>
  <c r="F18" i="1"/>
  <c r="F14" i="1"/>
  <c r="F10" i="1"/>
</calcChain>
</file>

<file path=xl/sharedStrings.xml><?xml version="1.0" encoding="utf-8"?>
<sst xmlns="http://schemas.openxmlformats.org/spreadsheetml/2006/main" count="33" uniqueCount="27">
  <si>
    <t>Código</t>
  </si>
  <si>
    <t>Descripción</t>
  </si>
  <si>
    <t xml:space="preserve">Entrada </t>
  </si>
  <si>
    <t>Salida</t>
  </si>
  <si>
    <t>Archivador</t>
  </si>
  <si>
    <t>Lápiz pasta-gel</t>
  </si>
  <si>
    <t>Block Apuntes-Dibujo</t>
  </si>
  <si>
    <t>Bolsas regalo</t>
  </si>
  <si>
    <t>Cajas archivos</t>
  </si>
  <si>
    <t xml:space="preserve"> Calculadora básica</t>
  </si>
  <si>
    <t xml:space="preserve">Carpeta básica </t>
  </si>
  <si>
    <t>Cartón forrado</t>
  </si>
  <si>
    <t>Cinta adhesiva</t>
  </si>
  <si>
    <t>Cinta moño regalo</t>
  </si>
  <si>
    <t>Corcheteras</t>
  </si>
  <si>
    <t>Corrector Líquido</t>
  </si>
  <si>
    <t>Cuaderno College</t>
  </si>
  <si>
    <t>Cuaderno Pocket</t>
  </si>
  <si>
    <t>Cuaderno Top Oficio</t>
  </si>
  <si>
    <t>Estuche</t>
  </si>
  <si>
    <t>Etiqueta autoadhesiva</t>
  </si>
  <si>
    <t>Fundas plásticas</t>
  </si>
  <si>
    <t>Fecha</t>
  </si>
  <si>
    <t>Cantidad</t>
  </si>
  <si>
    <t>Totales Cant=</t>
  </si>
  <si>
    <t>Arroz Saco</t>
  </si>
  <si>
    <t>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</si>
</sst>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auto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6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28575</xdr:colOff>
      <xdr:row>3</xdr:row>
      <xdr:rowOff>114301</xdr:rowOff>
    </xdr:to>
    <xdr:grpSp>
      <xdr:nvGrpSpPr>
        <xdr:cNvPr id="11" name="Grupo 10"/>
        <xdr:cNvGrpSpPr/>
      </xdr:nvGrpSpPr>
      <xdr:grpSpPr>
        <a:xfrm>
          <a:off x="291353" y="2252382"/>
          <a:ext cx="4611781" cy="450478"/>
          <a:chOff x="381000" y="342900"/>
          <a:chExt cx="3962400" cy="447676"/>
        </a:xfrm>
        <a:solidFill>
          <a:schemeClr val="accent1"/>
        </a:solidFill>
      </xdr:grpSpPr>
      <xdr:sp macro="" textlink="">
        <xdr:nvSpPr>
          <xdr:cNvPr id="2" name="Rectángulo redondeado 1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p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PRODUCTOS</a:t>
            </a:r>
          </a:p>
        </xdr:txBody>
      </xdr:sp>
      <xdr:sp macro="" textlink="">
        <xdr:nvSpPr>
          <xdr:cNvPr id="6" name="Rectángulo 5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11</xdr:col>
      <xdr:colOff>28575</xdr:colOff>
      <xdr:row>3</xdr:row>
      <xdr:rowOff>114301</xdr:rowOff>
    </xdr:to>
    <xdr:grpSp>
      <xdr:nvGrpSpPr>
        <xdr:cNvPr id="12" name="Grupo 11"/>
        <xdr:cNvGrpSpPr/>
      </xdr:nvGrpSpPr>
      <xdr:grpSpPr>
        <a:xfrm>
          <a:off x="5334000" y="2252382"/>
          <a:ext cx="3636869" cy="450478"/>
          <a:chOff x="381000" y="342900"/>
          <a:chExt cx="3962400" cy="447676"/>
        </a:xfrm>
        <a:solidFill>
          <a:schemeClr val="accent1"/>
        </a:solidFill>
      </xdr:grpSpPr>
      <xdr:sp macro="" textlink="">
        <xdr:nvSpPr>
          <xdr:cNvPr id="13" name="Rectángulo redondeado 12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p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ENTRADAS</a:t>
            </a:r>
          </a:p>
        </xdr:txBody>
      </xdr:sp>
      <xdr:sp macro="" textlink="">
        <xdr:nvSpPr>
          <xdr:cNvPr id="14" name="Rectángulo 13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13</xdr:col>
      <xdr:colOff>19050</xdr:colOff>
      <xdr:row>2</xdr:row>
      <xdr:rowOff>9525</xdr:rowOff>
    </xdr:from>
    <xdr:to>
      <xdr:col>17</xdr:col>
      <xdr:colOff>76200</xdr:colOff>
      <xdr:row>3</xdr:row>
      <xdr:rowOff>123826</xdr:rowOff>
    </xdr:to>
    <xdr:grpSp>
      <xdr:nvGrpSpPr>
        <xdr:cNvPr id="15" name="Grupo 14"/>
        <xdr:cNvGrpSpPr/>
      </xdr:nvGrpSpPr>
      <xdr:grpSpPr>
        <a:xfrm>
          <a:off x="10339668" y="2261907"/>
          <a:ext cx="4203326" cy="450478"/>
          <a:chOff x="1293804" y="352425"/>
          <a:chExt cx="3962400" cy="447676"/>
        </a:xfrm>
      </xdr:grpSpPr>
      <xdr:sp macro="" textlink="">
        <xdr:nvSpPr>
          <xdr:cNvPr id="16" name="Rectángulo redondeado 15"/>
          <xdr:cNvSpPr/>
        </xdr:nvSpPr>
        <xdr:spPr>
          <a:xfrm>
            <a:off x="1293804" y="352425"/>
            <a:ext cx="1704975" cy="428625"/>
          </a:xfrm>
          <a:prstGeom prst="roundRect">
            <a:avLst>
              <a:gd name="adj" fmla="val 3334"/>
            </a:avLst>
          </a:prstGeom>
          <a:solidFill>
            <a:schemeClr val="accent1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SALIDAS</a:t>
            </a:r>
          </a:p>
        </xdr:txBody>
      </xdr:sp>
      <xdr:sp macro="" textlink="">
        <xdr:nvSpPr>
          <xdr:cNvPr id="17" name="Rectángulo 16"/>
          <xdr:cNvSpPr/>
        </xdr:nvSpPr>
        <xdr:spPr>
          <a:xfrm>
            <a:off x="1293804" y="742951"/>
            <a:ext cx="3962400" cy="57150"/>
          </a:xfrm>
          <a:prstGeom prst="rect">
            <a:avLst/>
          </a:prstGeom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638705</xdr:colOff>
      <xdr:row>2</xdr:row>
      <xdr:rowOff>9815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3801005" cy="20767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Productos" displayName="Productos" ref="B5:F24" totalsRowShown="0" headerRowDxfId="31" dataDxfId="29" headerRowBorderDxfId="30" tableBorderDxfId="28" totalsRowBorderDxfId="27">
  <autoFilter ref="B5:F24"/>
  <sortState ref="B6:F24">
    <sortCondition ref="B5:B24"/>
  </sortState>
  <tableColumns count="5">
    <tableColumn id="1" name="Código" dataDxfId="26"/>
    <tableColumn id="2" name="Descripción" dataDxfId="25"/>
    <tableColumn id="3" name="Entrada " dataDxfId="24">
      <calculatedColumnFormula>SUMIF(Entradas[Código],Productos[[#This Row],[Código]],Entradas[Cantidad])</calculatedColumnFormula>
    </tableColumn>
    <tableColumn id="4" name="Salida" dataDxfId="23">
      <calculatedColumnFormula>SUMIF(Salidas[Código],Productos[[#This Row],[Código]],Salidas[Cantidad])</calculatedColumnFormula>
    </tableColumn>
    <tableColumn id="5" name="Existente" dataDxfId="22">
      <calculatedColumnFormula>Productos[[#This Row],[Entrada ]]-Productos[[#This Row],[Salida]]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radas" displayName="Entradas" ref="H5:K11" totalsRowShown="0" headerRowDxfId="21" dataDxfId="19" headerRowBorderDxfId="20" tableBorderDxfId="18">
  <autoFilter ref="H5:K11"/>
  <tableColumns count="4">
    <tableColumn id="1" name="Código" dataDxfId="17"/>
    <tableColumn id="2" name="Descripción" dataDxfId="16">
      <calculatedColumnFormula>VLOOKUP(Entradas[Código],Productos[],2,FALSE)</calculatedColumnFormula>
    </tableColumn>
    <tableColumn id="3" name="Fecha" dataDxfId="15"/>
    <tableColumn id="4" name="Cantidad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Salidas" displayName="Salidas" ref="N5:Q9" totalsRowShown="0" headerRowDxfId="13" dataDxfId="11" headerRowBorderDxfId="12" tableBorderDxfId="10">
  <autoFilter ref="N5:Q9"/>
  <tableColumns count="4">
    <tableColumn id="1" name="Código" dataDxfId="9"/>
    <tableColumn id="2" name="Descripción" dataDxfId="8">
      <calculatedColumnFormula>VLOOKUP(Salidas[Código],Productos[],2,FALSE)</calculatedColumnFormula>
    </tableColumn>
    <tableColumn id="3" name="Fecha" dataDxfId="7"/>
    <tableColumn id="4" name="Cantida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2"/>
  <sheetViews>
    <sheetView tabSelected="1" zoomScale="85" zoomScaleNormal="85" workbookViewId="0">
      <selection activeCell="I13" sqref="I13"/>
    </sheetView>
  </sheetViews>
  <sheetFormatPr baseColWidth="10" defaultRowHeight="15" x14ac:dyDescent="0.25"/>
  <cols>
    <col min="1" max="1" width="4.42578125" customWidth="1"/>
    <col min="2" max="2" width="12.28515625" style="2" bestFit="1" customWidth="1"/>
    <col min="3" max="3" width="16.85546875" bestFit="1" customWidth="1"/>
    <col min="4" max="4" width="13.85546875" bestFit="1" customWidth="1"/>
    <col min="6" max="6" width="14.42578125" bestFit="1" customWidth="1"/>
    <col min="7" max="7" width="6.85546875" customWidth="1"/>
    <col min="8" max="8" width="12.28515625" bestFit="1" customWidth="1"/>
    <col min="9" max="9" width="14.5703125" style="12" bestFit="1" customWidth="1"/>
    <col min="10" max="10" width="12.85546875" bestFit="1" customWidth="1"/>
    <col min="11" max="11" width="14.28515625" bestFit="1" customWidth="1"/>
    <col min="12" max="12" width="8.42578125" customWidth="1"/>
    <col min="13" max="13" width="12.28515625" bestFit="1" customWidth="1"/>
    <col min="14" max="15" width="16.85546875" bestFit="1" customWidth="1"/>
    <col min="16" max="17" width="14.28515625" bestFit="1" customWidth="1"/>
  </cols>
  <sheetData>
    <row r="2" spans="1:17" ht="16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ht="26.25" customHeight="1" x14ac:dyDescent="0.25">
      <c r="B3" s="2" t="e">
        <f>MONTH('Proyecto ABP_Grupo A '!marzo)</f>
        <v>#NAME?</v>
      </c>
      <c r="J3" s="18" t="s">
        <v>24</v>
      </c>
      <c r="K3" s="19">
        <f>SUBTOTAL(9,Entradas[Cantidad])</f>
        <v>95</v>
      </c>
    </row>
    <row r="4" spans="1:17" ht="20.100000000000001" customHeight="1" x14ac:dyDescent="0.25">
      <c r="B4" s="3"/>
    </row>
    <row r="5" spans="1:17" ht="20.100000000000001" customHeight="1" x14ac:dyDescent="0.25">
      <c r="B5" s="16" t="s">
        <v>0</v>
      </c>
      <c r="C5" s="14" t="s">
        <v>1</v>
      </c>
      <c r="D5" s="14" t="s">
        <v>2</v>
      </c>
      <c r="E5" s="14" t="s">
        <v>3</v>
      </c>
      <c r="F5" s="17" t="s">
        <v>26</v>
      </c>
      <c r="H5" s="14" t="s">
        <v>0</v>
      </c>
      <c r="I5" s="15" t="s">
        <v>1</v>
      </c>
      <c r="J5" s="14" t="s">
        <v>22</v>
      </c>
      <c r="K5" s="14" t="s">
        <v>23</v>
      </c>
      <c r="N5" s="14" t="s">
        <v>0</v>
      </c>
      <c r="O5" s="14" t="s">
        <v>1</v>
      </c>
      <c r="P5" s="14" t="s">
        <v>22</v>
      </c>
      <c r="Q5" s="14" t="s">
        <v>23</v>
      </c>
    </row>
    <row r="6" spans="1:17" ht="20.100000000000001" customHeight="1" x14ac:dyDescent="0.25">
      <c r="B6" s="6">
        <v>10</v>
      </c>
      <c r="C6" s="4" t="s">
        <v>4</v>
      </c>
      <c r="D6" s="4">
        <f>SUMIF(Entradas[Código],Productos[[#This Row],[Código]],Entradas[Cantidad])</f>
        <v>5</v>
      </c>
      <c r="E6" s="4">
        <f>SUMIF(Salidas[Código],Productos[[#This Row],[Código]],Salidas[Cantidad])</f>
        <v>2</v>
      </c>
      <c r="F6" s="7">
        <f>Productos[[#This Row],[Entrada ]]-Productos[[#This Row],[Salida]]</f>
        <v>3</v>
      </c>
      <c r="H6" s="2">
        <v>10</v>
      </c>
      <c r="I6" s="11" t="str">
        <f>VLOOKUP(Entradas[Código],Productos[],2,FALSE)</f>
        <v>Archivador</v>
      </c>
      <c r="J6" s="13">
        <v>44806</v>
      </c>
      <c r="K6" s="2">
        <v>5</v>
      </c>
      <c r="N6" s="2">
        <v>10</v>
      </c>
      <c r="O6" s="2" t="str">
        <f>VLOOKUP(Salidas[Código],Productos[],2,FALSE)</f>
        <v>Archivador</v>
      </c>
      <c r="P6" s="13">
        <v>44806</v>
      </c>
      <c r="Q6" s="2">
        <v>2</v>
      </c>
    </row>
    <row r="7" spans="1:17" ht="20.100000000000001" customHeight="1" x14ac:dyDescent="0.25">
      <c r="B7" s="20">
        <v>11</v>
      </c>
      <c r="C7" s="4" t="s">
        <v>25</v>
      </c>
      <c r="D7" s="21">
        <v>10</v>
      </c>
      <c r="E7" s="21">
        <v>2</v>
      </c>
      <c r="F7" s="22">
        <f>Productos[[#This Row],[Entrada ]]-Productos[[#This Row],[Salida]]</f>
        <v>8</v>
      </c>
      <c r="H7" s="2">
        <v>50</v>
      </c>
      <c r="I7" s="11" t="str">
        <f>VLOOKUP(Entradas[Código],Productos[],2,FALSE)</f>
        <v>Cajas archivos</v>
      </c>
      <c r="J7" s="13">
        <v>44806</v>
      </c>
      <c r="K7" s="2">
        <v>15</v>
      </c>
      <c r="N7" s="2">
        <v>11</v>
      </c>
      <c r="O7" s="2" t="str">
        <f>VLOOKUP(Salidas[Código],Productos[],2,FALSE)</f>
        <v>Arroz Saco</v>
      </c>
      <c r="P7" s="13">
        <v>44806</v>
      </c>
      <c r="Q7" s="2">
        <v>3</v>
      </c>
    </row>
    <row r="8" spans="1:17" ht="20.100000000000001" customHeight="1" x14ac:dyDescent="0.25">
      <c r="B8" s="6">
        <v>20</v>
      </c>
      <c r="C8" s="4" t="s">
        <v>5</v>
      </c>
      <c r="D8" s="4">
        <f>SUMIF(Entradas[Código],Productos[[#This Row],[Código]],Entradas[Cantidad])</f>
        <v>50</v>
      </c>
      <c r="E8" s="4">
        <f>SUMIF(Salidas[Código],Productos[[#This Row],[Código]],Salidas[Cantidad])</f>
        <v>1</v>
      </c>
      <c r="F8" s="7">
        <f>Productos[[#This Row],[Entrada ]]-Productos[[#This Row],[Salida]]</f>
        <v>49</v>
      </c>
      <c r="H8" s="2">
        <v>20</v>
      </c>
      <c r="I8" s="11" t="str">
        <f>VLOOKUP(Entradas[Código],Productos[],2,FALSE)</f>
        <v>Lápiz pasta-gel</v>
      </c>
      <c r="J8" s="13">
        <v>44806</v>
      </c>
      <c r="K8" s="2">
        <v>50</v>
      </c>
      <c r="N8" s="2">
        <v>20</v>
      </c>
      <c r="O8" s="2" t="str">
        <f>VLOOKUP(Salidas[Código],Productos[],2,FALSE)</f>
        <v>Lápiz pasta-gel</v>
      </c>
      <c r="P8" s="13">
        <v>44808</v>
      </c>
      <c r="Q8" s="2">
        <v>1</v>
      </c>
    </row>
    <row r="9" spans="1:17" ht="20.100000000000001" customHeight="1" x14ac:dyDescent="0.25">
      <c r="B9" s="6">
        <v>30</v>
      </c>
      <c r="C9" s="4" t="s">
        <v>6</v>
      </c>
      <c r="D9" s="4">
        <f>SUMIF(Entradas[Código],Productos[[#This Row],[Código]],Entradas[Cantidad])</f>
        <v>0</v>
      </c>
      <c r="E9" s="4">
        <f>SUMIF(Salidas[Código],Productos[[#This Row],[Código]],Salidas[Cantidad])</f>
        <v>0</v>
      </c>
      <c r="F9" s="7">
        <f>Productos[[#This Row],[Entrada ]]-Productos[[#This Row],[Salida]]</f>
        <v>0</v>
      </c>
      <c r="H9" s="2">
        <v>120</v>
      </c>
      <c r="I9" s="11" t="str">
        <f>VLOOKUP(Entradas[Código],Productos[],2,FALSE)</f>
        <v>Corrector Líquido</v>
      </c>
      <c r="J9" s="13">
        <v>44807</v>
      </c>
      <c r="K9" s="2">
        <v>5</v>
      </c>
      <c r="N9" s="2">
        <v>50</v>
      </c>
      <c r="O9" s="2" t="str">
        <f>VLOOKUP(Salidas[Código],Productos[],2,FALSE)</f>
        <v>Cajas archivos</v>
      </c>
      <c r="P9" s="13">
        <v>44807</v>
      </c>
      <c r="Q9" s="2">
        <v>12</v>
      </c>
    </row>
    <row r="10" spans="1:17" ht="20.100000000000001" customHeight="1" x14ac:dyDescent="0.25">
      <c r="B10" s="6">
        <v>40</v>
      </c>
      <c r="C10" s="4" t="s">
        <v>7</v>
      </c>
      <c r="D10" s="4">
        <f>SUMIF(Entradas[Código],Productos[[#This Row],[Código]],Entradas[Cantidad])</f>
        <v>10</v>
      </c>
      <c r="E10" s="4">
        <f>SUMIF(Salidas[Código],Productos[[#This Row],[Código]],Salidas[Cantidad])</f>
        <v>0</v>
      </c>
      <c r="F10" s="7">
        <f>Productos[[#This Row],[Entrada ]]-Productos[[#This Row],[Salida]]</f>
        <v>10</v>
      </c>
      <c r="H10" s="2">
        <v>40</v>
      </c>
      <c r="I10" s="11" t="str">
        <f>VLOOKUP(Entradas[Código],Productos[],2,FALSE)</f>
        <v>Bolsas regalo</v>
      </c>
      <c r="J10" s="13">
        <v>44807</v>
      </c>
      <c r="K10" s="2">
        <v>10</v>
      </c>
    </row>
    <row r="11" spans="1:17" ht="20.100000000000001" customHeight="1" x14ac:dyDescent="0.25">
      <c r="B11" s="6">
        <v>50</v>
      </c>
      <c r="C11" s="4" t="s">
        <v>8</v>
      </c>
      <c r="D11" s="4">
        <f>SUMIF(Entradas[Código],Productos[[#This Row],[Código]],Entradas[Cantidad])</f>
        <v>15</v>
      </c>
      <c r="E11" s="4">
        <f>SUMIF(Salidas[Código],Productos[[#This Row],[Código]],Salidas[Cantidad])</f>
        <v>12</v>
      </c>
      <c r="F11" s="7">
        <f>Productos[[#This Row],[Entrada ]]-Productos[[#This Row],[Salida]]</f>
        <v>3</v>
      </c>
      <c r="H11" s="2">
        <v>90</v>
      </c>
      <c r="I11" s="11" t="str">
        <f>VLOOKUP(Entradas[Código],Productos[],2,FALSE)</f>
        <v>Cinta adhesiva</v>
      </c>
      <c r="J11" s="13">
        <v>44807</v>
      </c>
      <c r="K11" s="2">
        <v>10</v>
      </c>
    </row>
    <row r="12" spans="1:17" ht="20.100000000000001" customHeight="1" x14ac:dyDescent="0.25">
      <c r="B12" s="6">
        <v>60</v>
      </c>
      <c r="C12" s="4" t="s">
        <v>9</v>
      </c>
      <c r="D12" s="4">
        <f>SUMIF(Entradas[Código],Productos[[#This Row],[Código]],Entradas[Cantidad])</f>
        <v>0</v>
      </c>
      <c r="E12" s="4">
        <f>SUMIF(Salidas[Código],Productos[[#This Row],[Código]],Salidas[Cantidad])</f>
        <v>0</v>
      </c>
      <c r="F12" s="7">
        <f>Productos[[#This Row],[Entrada ]]-Productos[[#This Row],[Salida]]</f>
        <v>0</v>
      </c>
    </row>
    <row r="13" spans="1:17" ht="20.100000000000001" customHeight="1" x14ac:dyDescent="0.25">
      <c r="B13" s="6">
        <v>70</v>
      </c>
      <c r="C13" s="5" t="s">
        <v>10</v>
      </c>
      <c r="D13" s="4">
        <f>SUMIF(Entradas[Código],Productos[[#This Row],[Código]],Entradas[Cantidad])</f>
        <v>0</v>
      </c>
      <c r="E13" s="4">
        <f>SUMIF(Salidas[Código],Productos[[#This Row],[Código]],Salidas[Cantidad])</f>
        <v>0</v>
      </c>
      <c r="F13" s="7">
        <f>Productos[[#This Row],[Entrada ]]-Productos[[#This Row],[Salida]]</f>
        <v>0</v>
      </c>
    </row>
    <row r="14" spans="1:17" ht="20.100000000000001" customHeight="1" x14ac:dyDescent="0.25">
      <c r="B14" s="6">
        <v>80</v>
      </c>
      <c r="C14" s="4" t="s">
        <v>11</v>
      </c>
      <c r="D14" s="4">
        <f>SUMIF(Entradas[Código],Productos[[#This Row],[Código]],Entradas[Cantidad])</f>
        <v>0</v>
      </c>
      <c r="E14" s="4">
        <f>SUMIF(Salidas[Código],Productos[[#This Row],[Código]],Salidas[Cantidad])</f>
        <v>0</v>
      </c>
      <c r="F14" s="7">
        <f>Productos[[#This Row],[Entrada ]]-Productos[[#This Row],[Salida]]</f>
        <v>0</v>
      </c>
    </row>
    <row r="15" spans="1:17" ht="20.100000000000001" customHeight="1" x14ac:dyDescent="0.25">
      <c r="B15" s="6">
        <v>90</v>
      </c>
      <c r="C15" s="4" t="s">
        <v>12</v>
      </c>
      <c r="D15" s="4">
        <f>SUMIF(Entradas[Código],Productos[[#This Row],[Código]],Entradas[Cantidad])</f>
        <v>10</v>
      </c>
      <c r="E15" s="4">
        <f>SUMIF(Salidas[Código],Productos[[#This Row],[Código]],Salidas[Cantidad])</f>
        <v>0</v>
      </c>
      <c r="F15" s="7">
        <f>Productos[[#This Row],[Entrada ]]-Productos[[#This Row],[Salida]]</f>
        <v>10</v>
      </c>
    </row>
    <row r="16" spans="1:17" ht="20.100000000000001" customHeight="1" x14ac:dyDescent="0.25">
      <c r="B16" s="6">
        <v>100</v>
      </c>
      <c r="C16" s="4" t="s">
        <v>13</v>
      </c>
      <c r="D16" s="4">
        <f>SUMIF(Entradas[Código],Productos[[#This Row],[Código]],Entradas[Cantidad])</f>
        <v>0</v>
      </c>
      <c r="E16" s="4">
        <f>SUMIF(Salidas[Código],Productos[[#This Row],[Código]],Salidas[Cantidad])</f>
        <v>0</v>
      </c>
      <c r="F16" s="7">
        <f>Productos[[#This Row],[Entrada ]]-Productos[[#This Row],[Salida]]</f>
        <v>0</v>
      </c>
    </row>
    <row r="17" spans="1:6" ht="20.100000000000001" customHeight="1" x14ac:dyDescent="0.25">
      <c r="B17" s="6">
        <v>110</v>
      </c>
      <c r="C17" s="4" t="s">
        <v>14</v>
      </c>
      <c r="D17" s="4">
        <f>SUMIF(Entradas[Código],Productos[[#This Row],[Código]],Entradas[Cantidad])</f>
        <v>0</v>
      </c>
      <c r="E17" s="4">
        <f>SUMIF(Salidas[Código],Productos[[#This Row],[Código]],Salidas[Cantidad])</f>
        <v>0</v>
      </c>
      <c r="F17" s="7">
        <f>Productos[[#This Row],[Entrada ]]-Productos[[#This Row],[Salida]]</f>
        <v>0</v>
      </c>
    </row>
    <row r="18" spans="1:6" ht="20.100000000000001" customHeight="1" x14ac:dyDescent="0.25">
      <c r="B18" s="6">
        <v>120</v>
      </c>
      <c r="C18" s="4" t="s">
        <v>15</v>
      </c>
      <c r="D18" s="4">
        <f>SUMIF(Entradas[Código],Productos[[#This Row],[Código]],Entradas[Cantidad])</f>
        <v>5</v>
      </c>
      <c r="E18" s="4">
        <f>SUMIF(Salidas[Código],Productos[[#This Row],[Código]],Salidas[Cantidad])</f>
        <v>0</v>
      </c>
      <c r="F18" s="7">
        <f>Productos[[#This Row],[Entrada ]]-Productos[[#This Row],[Salida]]</f>
        <v>5</v>
      </c>
    </row>
    <row r="19" spans="1:6" ht="20.100000000000001" customHeight="1" x14ac:dyDescent="0.25">
      <c r="B19" s="6">
        <v>130</v>
      </c>
      <c r="C19" s="4" t="s">
        <v>16</v>
      </c>
      <c r="D19" s="4">
        <f>SUMIF(Entradas[Código],Productos[[#This Row],[Código]],Entradas[Cantidad])</f>
        <v>0</v>
      </c>
      <c r="E19" s="4">
        <f>SUMIF(Salidas[Código],Productos[[#This Row],[Código]],Salidas[Cantidad])</f>
        <v>0</v>
      </c>
      <c r="F19" s="7">
        <f>Productos[[#This Row],[Entrada ]]-Productos[[#This Row],[Salida]]</f>
        <v>0</v>
      </c>
    </row>
    <row r="20" spans="1:6" ht="20.100000000000001" customHeight="1" x14ac:dyDescent="0.25">
      <c r="B20" s="6">
        <v>140</v>
      </c>
      <c r="C20" s="4" t="s">
        <v>17</v>
      </c>
      <c r="D20" s="4">
        <f>SUMIF(Entradas[Código],Productos[[#This Row],[Código]],Entradas[Cantidad])</f>
        <v>0</v>
      </c>
      <c r="E20" s="4">
        <f>SUMIF(Salidas[Código],Productos[[#This Row],[Código]],Salidas[Cantidad])</f>
        <v>0</v>
      </c>
      <c r="F20" s="7">
        <f>Productos[[#This Row],[Entrada ]]-Productos[[#This Row],[Salida]]</f>
        <v>0</v>
      </c>
    </row>
    <row r="21" spans="1:6" ht="20.100000000000001" customHeight="1" x14ac:dyDescent="0.25">
      <c r="B21" s="6">
        <v>150</v>
      </c>
      <c r="C21" s="4" t="s">
        <v>18</v>
      </c>
      <c r="D21" s="4">
        <f>SUMIF(Entradas[Código],Productos[[#This Row],[Código]],Entradas[Cantidad])</f>
        <v>0</v>
      </c>
      <c r="E21" s="4">
        <f>SUMIF(Salidas[Código],Productos[[#This Row],[Código]],Salidas[Cantidad])</f>
        <v>0</v>
      </c>
      <c r="F21" s="7">
        <f>Productos[[#This Row],[Entrada ]]-Productos[[#This Row],[Salida]]</f>
        <v>0</v>
      </c>
    </row>
    <row r="22" spans="1:6" ht="20.100000000000001" customHeight="1" x14ac:dyDescent="0.25">
      <c r="B22" s="6">
        <v>160</v>
      </c>
      <c r="C22" s="4" t="s">
        <v>19</v>
      </c>
      <c r="D22" s="4">
        <f>SUMIF(Entradas[Código],Productos[[#This Row],[Código]],Entradas[Cantidad])</f>
        <v>0</v>
      </c>
      <c r="E22" s="4">
        <f>SUMIF(Salidas[Código],Productos[[#This Row],[Código]],Salidas[Cantidad])</f>
        <v>0</v>
      </c>
      <c r="F22" s="7">
        <f>Productos[[#This Row],[Entrada ]]-Productos[[#This Row],[Salida]]</f>
        <v>0</v>
      </c>
    </row>
    <row r="23" spans="1:6" ht="20.100000000000001" customHeight="1" x14ac:dyDescent="0.25">
      <c r="A23" s="1"/>
      <c r="B23" s="8">
        <v>170</v>
      </c>
      <c r="C23" s="9" t="s">
        <v>20</v>
      </c>
      <c r="D23" s="9">
        <f>SUMIF(Entradas[Código],Productos[[#This Row],[Código]],Entradas[Cantidad])</f>
        <v>0</v>
      </c>
      <c r="E23" s="9">
        <f>SUMIF(Salidas[Código],Productos[[#This Row],[Código]],Salidas[Cantidad])</f>
        <v>0</v>
      </c>
      <c r="F23" s="10">
        <f>Productos[[#This Row],[Entrada ]]-Productos[[#This Row],[Salida]]</f>
        <v>0</v>
      </c>
    </row>
    <row r="24" spans="1:6" ht="20.100000000000001" customHeight="1" x14ac:dyDescent="0.25">
      <c r="A24" s="1"/>
      <c r="B24" s="8">
        <v>180</v>
      </c>
      <c r="C24" s="9" t="s">
        <v>21</v>
      </c>
      <c r="D24" s="9">
        <f>SUMIF(Entradas[Código],Productos[[#This Row],[Código]],Entradas[Cantidad])</f>
        <v>0</v>
      </c>
      <c r="E24" s="9">
        <f>SUMIF(Salidas[Código],Productos[[#This Row],[Código]],Salidas[Cantidad])</f>
        <v>0</v>
      </c>
      <c r="F24" s="10">
        <f>Productos[[#This Row],[Entrada ]]-Productos[[#This Row],[Salida]]</f>
        <v>0</v>
      </c>
    </row>
    <row r="25" spans="1:6" ht="20.100000000000001" customHeight="1" x14ac:dyDescent="0.25">
      <c r="A25" s="1"/>
      <c r="B25" s="3"/>
      <c r="C25" s="1"/>
    </row>
    <row r="26" spans="1:6" ht="20.100000000000001" customHeight="1" x14ac:dyDescent="0.25"/>
    <row r="27" spans="1:6" ht="20.100000000000001" customHeight="1" x14ac:dyDescent="0.25"/>
    <row r="28" spans="1:6" ht="20.100000000000001" customHeight="1" x14ac:dyDescent="0.25"/>
    <row r="29" spans="1:6" ht="20.100000000000001" customHeight="1" x14ac:dyDescent="0.25"/>
    <row r="30" spans="1:6" ht="20.100000000000001" customHeight="1" x14ac:dyDescent="0.25"/>
    <row r="31" spans="1:6" ht="20.100000000000001" customHeight="1" x14ac:dyDescent="0.25"/>
    <row r="32" spans="1:6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</sheetData>
  <mergeCells count="1">
    <mergeCell ref="A2:P2"/>
  </mergeCells>
  <conditionalFormatting sqref="F6:F24">
    <cfRule type="cellIs" dxfId="0" priority="3" operator="lessThan">
      <formula>2</formula>
    </cfRule>
    <cfRule type="cellIs" dxfId="1" priority="2" operator="greaterThan">
      <formula>2</formula>
    </cfRule>
    <cfRule type="cellIs" dxfId="2" priority="1" operator="greaterThan">
      <formula>5</formula>
    </cfRule>
  </conditionalFormatting>
  <dataValidations count="1">
    <dataValidation type="list" allowBlank="1" showInputMessage="1" showErrorMessage="1" sqref="N6:N9 H6:H11">
      <formula1>$B$6:$B$24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ABP_Grupo 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Dibujo</cp:lastModifiedBy>
  <cp:lastPrinted>2022-09-05T22:30:48Z</cp:lastPrinted>
  <dcterms:created xsi:type="dcterms:W3CDTF">2017-03-20T01:52:56Z</dcterms:created>
  <dcterms:modified xsi:type="dcterms:W3CDTF">2022-09-06T22:38:24Z</dcterms:modified>
</cp:coreProperties>
</file>