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0" documentId="8_{B56A51AA-50FA-4C9D-AB47-82D4884805D3}" xr6:coauthVersionLast="36" xr6:coauthVersionMax="36" xr10:uidLastSave="{00000000-0000-0000-0000-000000000000}"/>
  <bookViews>
    <workbookView xWindow="0" yWindow="0" windowWidth="28800" windowHeight="12225" xr2:uid="{DC352586-ADA0-4AD7-82F2-DE5D0063D3D4}"/>
  </bookViews>
  <sheets>
    <sheet name="Sheet1" sheetId="1" r:id="rId1"/>
  </sheets>
  <definedNames>
    <definedName name="dt">Sheet1!$D$7</definedName>
    <definedName name="dx">Sheet1!$D$6</definedName>
    <definedName name="L">Sheet1!$D$4</definedName>
    <definedName name="mi">Sheet1!$D$8</definedName>
    <definedName name="n">Sheet1!$D$5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3" i="1"/>
  <c r="V13" i="1"/>
  <c r="V12" i="1"/>
  <c r="V11" i="1"/>
  <c r="V10" i="1"/>
  <c r="V9" i="1"/>
  <c r="V8" i="1"/>
  <c r="V7" i="1"/>
  <c r="V6" i="1"/>
  <c r="V5" i="1"/>
  <c r="V4" i="1"/>
  <c r="V3" i="1"/>
  <c r="U58" i="1"/>
  <c r="U55" i="1"/>
  <c r="U52" i="1"/>
  <c r="U49" i="1"/>
  <c r="U46" i="1"/>
  <c r="U43" i="1"/>
  <c r="U40" i="1"/>
  <c r="U37" i="1"/>
  <c r="U34" i="1"/>
  <c r="U31" i="1"/>
  <c r="U28" i="1"/>
  <c r="T5" i="1"/>
  <c r="T6" i="1" s="1"/>
  <c r="T7" i="1" s="1"/>
  <c r="T8" i="1" s="1"/>
  <c r="T9" i="1" s="1"/>
  <c r="T10" i="1" s="1"/>
  <c r="T11" i="1" s="1"/>
  <c r="T12" i="1" s="1"/>
  <c r="T13" i="1" s="1"/>
  <c r="T4" i="1"/>
  <c r="U13" i="1"/>
  <c r="U12" i="1"/>
  <c r="U11" i="1"/>
  <c r="U10" i="1"/>
  <c r="U9" i="1"/>
  <c r="U8" i="1"/>
  <c r="U7" i="1"/>
  <c r="U6" i="1"/>
  <c r="U5" i="1"/>
  <c r="U4" i="1"/>
  <c r="U3" i="1"/>
  <c r="T59" i="1"/>
  <c r="T56" i="1"/>
  <c r="T53" i="1"/>
  <c r="T50" i="1"/>
  <c r="T47" i="1"/>
  <c r="T44" i="1"/>
  <c r="T41" i="1"/>
  <c r="T38" i="1"/>
  <c r="T35" i="1"/>
  <c r="T32" i="1"/>
  <c r="T29" i="1"/>
  <c r="D8" i="1"/>
  <c r="N60" i="1"/>
  <c r="M60" i="1"/>
  <c r="L60" i="1"/>
  <c r="K60" i="1"/>
  <c r="J60" i="1"/>
  <c r="I60" i="1"/>
  <c r="Q59" i="1"/>
  <c r="P59" i="1"/>
  <c r="O59" i="1"/>
  <c r="N59" i="1"/>
  <c r="M59" i="1"/>
  <c r="L59" i="1"/>
  <c r="K59" i="1"/>
  <c r="J59" i="1"/>
  <c r="I59" i="1"/>
  <c r="Q58" i="1"/>
  <c r="Q60" i="1" s="1"/>
  <c r="P58" i="1"/>
  <c r="O60" i="1" s="1"/>
  <c r="O58" i="1"/>
  <c r="N58" i="1"/>
  <c r="M58" i="1"/>
  <c r="L58" i="1"/>
  <c r="K58" i="1"/>
  <c r="J58" i="1"/>
  <c r="I58" i="1"/>
  <c r="N57" i="1"/>
  <c r="M57" i="1"/>
  <c r="I57" i="1"/>
  <c r="Q56" i="1"/>
  <c r="P56" i="1"/>
  <c r="O56" i="1"/>
  <c r="N56" i="1"/>
  <c r="M56" i="1"/>
  <c r="L56" i="1"/>
  <c r="K56" i="1"/>
  <c r="J56" i="1"/>
  <c r="I56" i="1"/>
  <c r="Q55" i="1"/>
  <c r="Q57" i="1" s="1"/>
  <c r="P55" i="1"/>
  <c r="O57" i="1" s="1"/>
  <c r="O55" i="1"/>
  <c r="N55" i="1"/>
  <c r="M55" i="1"/>
  <c r="L55" i="1"/>
  <c r="K55" i="1"/>
  <c r="L57" i="1" s="1"/>
  <c r="J55" i="1"/>
  <c r="I55" i="1"/>
  <c r="N54" i="1"/>
  <c r="M54" i="1"/>
  <c r="L54" i="1"/>
  <c r="K54" i="1"/>
  <c r="J54" i="1"/>
  <c r="I54" i="1"/>
  <c r="Q53" i="1"/>
  <c r="P53" i="1"/>
  <c r="O53" i="1"/>
  <c r="N53" i="1"/>
  <c r="M53" i="1"/>
  <c r="L53" i="1"/>
  <c r="K53" i="1"/>
  <c r="J53" i="1"/>
  <c r="I53" i="1"/>
  <c r="Q52" i="1"/>
  <c r="Q54" i="1" s="1"/>
  <c r="P52" i="1"/>
  <c r="O54" i="1" s="1"/>
  <c r="O52" i="1"/>
  <c r="N52" i="1"/>
  <c r="M52" i="1"/>
  <c r="L52" i="1"/>
  <c r="K52" i="1"/>
  <c r="J52" i="1"/>
  <c r="I52" i="1"/>
  <c r="N51" i="1"/>
  <c r="M51" i="1"/>
  <c r="L51" i="1"/>
  <c r="K51" i="1"/>
  <c r="J51" i="1"/>
  <c r="I51" i="1"/>
  <c r="Q50" i="1"/>
  <c r="P50" i="1"/>
  <c r="O50" i="1"/>
  <c r="N50" i="1"/>
  <c r="M50" i="1"/>
  <c r="L50" i="1"/>
  <c r="K50" i="1"/>
  <c r="J50" i="1"/>
  <c r="I50" i="1"/>
  <c r="Q49" i="1"/>
  <c r="Q51" i="1" s="1"/>
  <c r="P49" i="1"/>
  <c r="O51" i="1" s="1"/>
  <c r="O49" i="1"/>
  <c r="N49" i="1"/>
  <c r="M49" i="1"/>
  <c r="L49" i="1"/>
  <c r="K49" i="1"/>
  <c r="J49" i="1"/>
  <c r="I49" i="1"/>
  <c r="N48" i="1"/>
  <c r="M48" i="1"/>
  <c r="I48" i="1"/>
  <c r="Q47" i="1"/>
  <c r="P47" i="1"/>
  <c r="O47" i="1"/>
  <c r="N47" i="1"/>
  <c r="M47" i="1"/>
  <c r="L47" i="1"/>
  <c r="K47" i="1"/>
  <c r="J47" i="1"/>
  <c r="I47" i="1"/>
  <c r="Q46" i="1"/>
  <c r="Q48" i="1" s="1"/>
  <c r="P46" i="1"/>
  <c r="O48" i="1" s="1"/>
  <c r="O46" i="1"/>
  <c r="N46" i="1"/>
  <c r="M46" i="1"/>
  <c r="L46" i="1"/>
  <c r="K46" i="1"/>
  <c r="K48" i="1" s="1"/>
  <c r="J46" i="1"/>
  <c r="I46" i="1"/>
  <c r="N45" i="1"/>
  <c r="M45" i="1"/>
  <c r="L45" i="1"/>
  <c r="K45" i="1"/>
  <c r="J45" i="1"/>
  <c r="I45" i="1"/>
  <c r="Q44" i="1"/>
  <c r="P44" i="1"/>
  <c r="O44" i="1"/>
  <c r="N44" i="1"/>
  <c r="M44" i="1"/>
  <c r="L44" i="1"/>
  <c r="K44" i="1"/>
  <c r="J44" i="1"/>
  <c r="I44" i="1"/>
  <c r="Q43" i="1"/>
  <c r="Q45" i="1" s="1"/>
  <c r="P43" i="1"/>
  <c r="O45" i="1" s="1"/>
  <c r="O43" i="1"/>
  <c r="N43" i="1"/>
  <c r="M43" i="1"/>
  <c r="L43" i="1"/>
  <c r="K43" i="1"/>
  <c r="J43" i="1"/>
  <c r="I43" i="1"/>
  <c r="N42" i="1"/>
  <c r="M42" i="1"/>
  <c r="L42" i="1"/>
  <c r="K42" i="1"/>
  <c r="J42" i="1"/>
  <c r="I42" i="1"/>
  <c r="Q41" i="1"/>
  <c r="P41" i="1"/>
  <c r="O41" i="1"/>
  <c r="N41" i="1"/>
  <c r="M41" i="1"/>
  <c r="L41" i="1"/>
  <c r="K41" i="1"/>
  <c r="J41" i="1"/>
  <c r="I41" i="1"/>
  <c r="Q40" i="1"/>
  <c r="Q42" i="1" s="1"/>
  <c r="P40" i="1"/>
  <c r="O42" i="1" s="1"/>
  <c r="O40" i="1"/>
  <c r="N40" i="1"/>
  <c r="M40" i="1"/>
  <c r="L40" i="1"/>
  <c r="K40" i="1"/>
  <c r="J40" i="1"/>
  <c r="I40" i="1"/>
  <c r="N39" i="1"/>
  <c r="M39" i="1"/>
  <c r="L39" i="1"/>
  <c r="K39" i="1"/>
  <c r="J39" i="1"/>
  <c r="I39" i="1"/>
  <c r="Q38" i="1"/>
  <c r="P38" i="1"/>
  <c r="O38" i="1"/>
  <c r="N38" i="1"/>
  <c r="M38" i="1"/>
  <c r="L38" i="1"/>
  <c r="K38" i="1"/>
  <c r="J38" i="1"/>
  <c r="I38" i="1"/>
  <c r="Q37" i="1"/>
  <c r="Q39" i="1" s="1"/>
  <c r="P37" i="1"/>
  <c r="O39" i="1" s="1"/>
  <c r="O37" i="1"/>
  <c r="N37" i="1"/>
  <c r="M37" i="1"/>
  <c r="L37" i="1"/>
  <c r="K37" i="1"/>
  <c r="J37" i="1"/>
  <c r="I37" i="1"/>
  <c r="N36" i="1"/>
  <c r="M36" i="1"/>
  <c r="L36" i="1"/>
  <c r="K36" i="1"/>
  <c r="I36" i="1"/>
  <c r="Q35" i="1"/>
  <c r="P35" i="1"/>
  <c r="O35" i="1"/>
  <c r="N35" i="1"/>
  <c r="M35" i="1"/>
  <c r="L35" i="1"/>
  <c r="K35" i="1"/>
  <c r="J35" i="1"/>
  <c r="I35" i="1"/>
  <c r="Q34" i="1"/>
  <c r="Q36" i="1" s="1"/>
  <c r="P34" i="1"/>
  <c r="O36" i="1" s="1"/>
  <c r="O34" i="1"/>
  <c r="N34" i="1"/>
  <c r="M34" i="1"/>
  <c r="L34" i="1"/>
  <c r="K34" i="1"/>
  <c r="J34" i="1"/>
  <c r="I34" i="1"/>
  <c r="J36" i="1" s="1"/>
  <c r="J33" i="1"/>
  <c r="K33" i="1"/>
  <c r="L33" i="1"/>
  <c r="M33" i="1"/>
  <c r="N33" i="1"/>
  <c r="O33" i="1"/>
  <c r="P33" i="1"/>
  <c r="Q33" i="1"/>
  <c r="I33" i="1"/>
  <c r="J32" i="1"/>
  <c r="K32" i="1"/>
  <c r="L32" i="1"/>
  <c r="M32" i="1"/>
  <c r="N32" i="1"/>
  <c r="O32" i="1"/>
  <c r="P32" i="1"/>
  <c r="Q32" i="1"/>
  <c r="I32" i="1"/>
  <c r="J31" i="1"/>
  <c r="K31" i="1"/>
  <c r="L31" i="1"/>
  <c r="M31" i="1"/>
  <c r="N31" i="1"/>
  <c r="O31" i="1"/>
  <c r="P31" i="1"/>
  <c r="Q31" i="1"/>
  <c r="I31" i="1"/>
  <c r="J30" i="1"/>
  <c r="K30" i="1"/>
  <c r="L30" i="1"/>
  <c r="M30" i="1"/>
  <c r="N30" i="1"/>
  <c r="O30" i="1"/>
  <c r="P30" i="1"/>
  <c r="Q30" i="1"/>
  <c r="I30" i="1"/>
  <c r="J28" i="1"/>
  <c r="K28" i="1"/>
  <c r="L28" i="1"/>
  <c r="M28" i="1"/>
  <c r="N28" i="1"/>
  <c r="O28" i="1"/>
  <c r="P28" i="1"/>
  <c r="Q28" i="1"/>
  <c r="I28" i="1"/>
  <c r="J27" i="1"/>
  <c r="K27" i="1"/>
  <c r="L27" i="1"/>
  <c r="M27" i="1"/>
  <c r="N27" i="1"/>
  <c r="O27" i="1"/>
  <c r="P27" i="1"/>
  <c r="Q27" i="1"/>
  <c r="R27" i="1"/>
  <c r="I27" i="1"/>
  <c r="D6" i="1"/>
  <c r="D4" i="1"/>
  <c r="P60" i="1" l="1"/>
  <c r="J57" i="1"/>
  <c r="K57" i="1"/>
  <c r="P57" i="1"/>
  <c r="P54" i="1"/>
  <c r="P51" i="1"/>
  <c r="L48" i="1"/>
  <c r="P48" i="1"/>
  <c r="J48" i="1"/>
  <c r="P45" i="1"/>
  <c r="P42" i="1"/>
  <c r="P39" i="1"/>
  <c r="P36" i="1"/>
</calcChain>
</file>

<file path=xl/sharedStrings.xml><?xml version="1.0" encoding="utf-8"?>
<sst xmlns="http://schemas.openxmlformats.org/spreadsheetml/2006/main" count="49" uniqueCount="47">
  <si>
    <t>L</t>
  </si>
  <si>
    <t>n</t>
  </si>
  <si>
    <t>dx</t>
  </si>
  <si>
    <t>dt</t>
  </si>
  <si>
    <t>i</t>
  </si>
  <si>
    <t>xi</t>
  </si>
  <si>
    <t>f(xi,t0)</t>
  </si>
  <si>
    <t>v(xi,t0)</t>
  </si>
  <si>
    <t>a(xi,t0)</t>
  </si>
  <si>
    <t>f(xi,t1)</t>
  </si>
  <si>
    <t>v(xi,t1)</t>
  </si>
  <si>
    <t>a(xi,t1)</t>
  </si>
  <si>
    <t>f(xi,t2)</t>
  </si>
  <si>
    <t>v(xi,t2)</t>
  </si>
  <si>
    <t>a(xi,t2)</t>
  </si>
  <si>
    <t>f(xi,t3)</t>
  </si>
  <si>
    <t>v(xi,t3)</t>
  </si>
  <si>
    <t>a(xi,t3)</t>
  </si>
  <si>
    <t>f(xi,t4)</t>
  </si>
  <si>
    <t>v(xi,t4)</t>
  </si>
  <si>
    <t>a(xi,t4)</t>
  </si>
  <si>
    <t>f(xi,t5)</t>
  </si>
  <si>
    <t>v(xi,t5)</t>
  </si>
  <si>
    <t>a(xi,t5)</t>
  </si>
  <si>
    <t>f(xi,t6)</t>
  </si>
  <si>
    <t>v(xi,t6)</t>
  </si>
  <si>
    <t>a(xi,t6)</t>
  </si>
  <si>
    <t>f(xi,t7)</t>
  </si>
  <si>
    <t>v(xi,t7)</t>
  </si>
  <si>
    <t>a(xi,t7)</t>
  </si>
  <si>
    <t>f(xi,t8)</t>
  </si>
  <si>
    <t>v(xi,t8)</t>
  </si>
  <si>
    <t>a(xi,t8)</t>
  </si>
  <si>
    <t>f(xi,t9)</t>
  </si>
  <si>
    <t>v(xi,t9)</t>
  </si>
  <si>
    <t>a(xi,t9)</t>
  </si>
  <si>
    <t>f(xi,t10)</t>
  </si>
  <si>
    <t>v(xi,t10)</t>
  </si>
  <si>
    <t>a(xi,t10)</t>
  </si>
  <si>
    <t>Ek</t>
  </si>
  <si>
    <t>mi</t>
  </si>
  <si>
    <t>t</t>
  </si>
  <si>
    <t>Ep</t>
  </si>
  <si>
    <t>Ec</t>
  </si>
  <si>
    <t>v(xi,t0+dt/2)=v(xi,t0)+a(xi,t0)*dt/2</t>
  </si>
  <si>
    <t>f(xi,t0+dt/2)=f(xi,t0)+v(xi,t0)*dt/2</t>
  </si>
  <si>
    <t>a(xi,t0+dt/2)=[f(xi+1,t0+dt/2)-2*f(xi,t0+dt/2)+f(xi-1,t0+dt/2)]/dx^2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</si>
</sst>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Sheet1!$H$28:$R$28</c:f>
              <c:numCache>
                <c:formatCode>General</c:formatCode>
                <c:ptCount val="11"/>
                <c:pt idx="0">
                  <c:v>0</c:v>
                </c:pt>
                <c:pt idx="1">
                  <c:v>3.0901699437494739E-7</c:v>
                </c:pt>
                <c:pt idx="2">
                  <c:v>5.8778525229247315E-7</c:v>
                </c:pt>
                <c:pt idx="3">
                  <c:v>8.0901699437494742E-7</c:v>
                </c:pt>
                <c:pt idx="4">
                  <c:v>9.5105651629515351E-7</c:v>
                </c:pt>
                <c:pt idx="5">
                  <c:v>9.9999999999999995E-7</c:v>
                </c:pt>
                <c:pt idx="6">
                  <c:v>9.5105651629515362E-7</c:v>
                </c:pt>
                <c:pt idx="7">
                  <c:v>8.0901699437494742E-7</c:v>
                </c:pt>
                <c:pt idx="8">
                  <c:v>5.8778525229247326E-7</c:v>
                </c:pt>
                <c:pt idx="9">
                  <c:v>3.090169943749475E-7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A-4855-A44B-9402CD51F2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Sheet1!$H$34:$R$34</c:f>
              <c:numCache>
                <c:formatCode>General</c:formatCode>
                <c:ptCount val="11"/>
                <c:pt idx="0">
                  <c:v>0</c:v>
                </c:pt>
                <c:pt idx="1">
                  <c:v>2.8143345434098755E-7</c:v>
                </c:pt>
                <c:pt idx="2">
                  <c:v>5.3531824130890135E-7</c:v>
                </c:pt>
                <c:pt idx="3">
                  <c:v>7.3680234903599681E-7</c:v>
                </c:pt>
                <c:pt idx="4">
                  <c:v>8.6616310923562061E-7</c:v>
                </c:pt>
                <c:pt idx="5">
                  <c:v>9.1073778939001885E-7</c:v>
                </c:pt>
                <c:pt idx="6">
                  <c:v>8.661631092356205E-7</c:v>
                </c:pt>
                <c:pt idx="7">
                  <c:v>7.3680234903599703E-7</c:v>
                </c:pt>
                <c:pt idx="8">
                  <c:v>5.3531824130890146E-7</c:v>
                </c:pt>
                <c:pt idx="9">
                  <c:v>2.8143345434098755E-7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A-4855-A44B-9402CD51F2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Sheet1!$H$37:$R$37</c:f>
              <c:numCache>
                <c:formatCode>General</c:formatCode>
                <c:ptCount val="11"/>
                <c:pt idx="0">
                  <c:v>0</c:v>
                </c:pt>
                <c:pt idx="1">
                  <c:v>2.2626637427306783E-7</c:v>
                </c:pt>
                <c:pt idx="2">
                  <c:v>4.3038421934175786E-7</c:v>
                </c:pt>
                <c:pt idx="3">
                  <c:v>5.923730583580956E-7</c:v>
                </c:pt>
                <c:pt idx="4">
                  <c:v>6.963762951165547E-7</c:v>
                </c:pt>
                <c:pt idx="5">
                  <c:v>7.3221336817005664E-7</c:v>
                </c:pt>
                <c:pt idx="6">
                  <c:v>6.9637629511655427E-7</c:v>
                </c:pt>
                <c:pt idx="7">
                  <c:v>5.9237305835809623E-7</c:v>
                </c:pt>
                <c:pt idx="8">
                  <c:v>4.3038421934175786E-7</c:v>
                </c:pt>
                <c:pt idx="9">
                  <c:v>2.2626637427306765E-7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A-4855-A44B-9402CD51F2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Sheet1!$H$40:$R$40</c:f>
              <c:numCache>
                <c:formatCode>General</c:formatCode>
                <c:ptCount val="11"/>
                <c:pt idx="0">
                  <c:v>0</c:v>
                </c:pt>
                <c:pt idx="1">
                  <c:v>1.4597792193106816E-7</c:v>
                </c:pt>
                <c:pt idx="2">
                  <c:v>2.7766650777553464E-7</c:v>
                </c:pt>
                <c:pt idx="3">
                  <c:v>3.8217516122261447E-7</c:v>
                </c:pt>
                <c:pt idx="4">
                  <c:v>4.4927384711830258E-7</c:v>
                </c:pt>
                <c:pt idx="5">
                  <c:v>4.7239447858309383E-7</c:v>
                </c:pt>
                <c:pt idx="6">
                  <c:v>4.4927384711830216E-7</c:v>
                </c:pt>
                <c:pt idx="7">
                  <c:v>3.8217516122261516E-7</c:v>
                </c:pt>
                <c:pt idx="8">
                  <c:v>2.7766650777553453E-7</c:v>
                </c:pt>
                <c:pt idx="9">
                  <c:v>1.459779219310679E-7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A-4855-A44B-9402CD51F2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Sheet1!$H$43:$R$43</c:f>
              <c:numCache>
                <c:formatCode>General</c:formatCode>
                <c:ptCount val="11"/>
                <c:pt idx="0">
                  <c:v>0</c:v>
                </c:pt>
                <c:pt idx="1">
                  <c:v>4.5492432834748495E-8</c:v>
                </c:pt>
                <c:pt idx="2">
                  <c:v>8.6531749379215472E-8</c:v>
                </c:pt>
                <c:pt idx="3">
                  <c:v>1.1910073539229465E-7</c:v>
                </c:pt>
                <c:pt idx="4">
                  <c:v>1.4001131160155781E-7</c:v>
                </c:pt>
                <c:pt idx="5">
                  <c:v>1.4721660511509117E-7</c:v>
                </c:pt>
                <c:pt idx="6">
                  <c:v>1.4001131160155876E-7</c:v>
                </c:pt>
                <c:pt idx="7">
                  <c:v>1.1910073539229385E-7</c:v>
                </c:pt>
                <c:pt idx="8">
                  <c:v>8.6531749379215631E-8</c:v>
                </c:pt>
                <c:pt idx="9">
                  <c:v>4.5492432834748455E-8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A-4855-A44B-9402CD51F2B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-6.8023368273390046E-8</c:v>
                </c:pt>
                <c:pt idx="2">
                  <c:v>-1.2938813531350111E-7</c:v>
                </c:pt>
                <c:pt idx="3">
                  <c:v>-1.7808749016898125E-7</c:v>
                </c:pt>
                <c:pt idx="4">
                  <c:v>-2.0935440067821757E-7</c:v>
                </c:pt>
                <c:pt idx="5">
                  <c:v>-2.2012824379118847E-7</c:v>
                </c:pt>
                <c:pt idx="6">
                  <c:v>-2.0935440067821391E-7</c:v>
                </c:pt>
                <c:pt idx="7">
                  <c:v>-1.7808749016898533E-7</c:v>
                </c:pt>
                <c:pt idx="8">
                  <c:v>-1.2938813531350014E-7</c:v>
                </c:pt>
                <c:pt idx="9">
                  <c:v>-6.8023368273389477E-8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A-4855-A44B-9402CD51F2B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Sheet1!$H$49:$R$49</c:f>
              <c:numCache>
                <c:formatCode>General</c:formatCode>
                <c:ptCount val="11"/>
                <c:pt idx="0">
                  <c:v>0</c:v>
                </c:pt>
                <c:pt idx="1">
                  <c:v>-1.855999245023833E-7</c:v>
                </c:pt>
                <c:pt idx="2">
                  <c:v>-3.5303203524375607E-7</c:v>
                </c:pt>
                <c:pt idx="3">
                  <c:v>-4.8590691065664784E-7</c:v>
                </c:pt>
                <c:pt idx="4">
                  <c:v>-5.7121783214195068E-7</c:v>
                </c:pt>
                <c:pt idx="5">
                  <c:v>-6.0061397230853714E-7</c:v>
                </c:pt>
                <c:pt idx="6">
                  <c:v>-5.7121783214194676E-7</c:v>
                </c:pt>
                <c:pt idx="7">
                  <c:v>-4.8590691065665271E-7</c:v>
                </c:pt>
                <c:pt idx="8">
                  <c:v>-3.5303203524375533E-7</c:v>
                </c:pt>
                <c:pt idx="9">
                  <c:v>-1.8559992450238189E-7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A-4855-A44B-9402CD51F2B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Sheet1!$H$52:$R$52</c:f>
              <c:numCache>
                <c:formatCode>General</c:formatCode>
                <c:ptCount val="11"/>
                <c:pt idx="0">
                  <c:v>0</c:v>
                </c:pt>
                <c:pt idx="1">
                  <c:v>-2.9710456450615313E-7</c:v>
                </c:pt>
                <c:pt idx="2">
                  <c:v>-5.6512646418922702E-7</c:v>
                </c:pt>
                <c:pt idx="3">
                  <c:v>-7.7782984808984907E-7</c:v>
                </c:pt>
                <c:pt idx="4">
                  <c:v>-9.1439382700021751E-7</c:v>
                </c:pt>
                <c:pt idx="5">
                  <c:v>-9.6145056716738744E-7</c:v>
                </c:pt>
                <c:pt idx="6">
                  <c:v>-9.1439382700022365E-7</c:v>
                </c:pt>
                <c:pt idx="7">
                  <c:v>-7.7782984808984293E-7</c:v>
                </c:pt>
                <c:pt idx="8">
                  <c:v>-5.6512646418923146E-7</c:v>
                </c:pt>
                <c:pt idx="9">
                  <c:v>-2.9710456450615102E-7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EEA-4855-A44B-9402CD51F2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Sheet1!$H$55:$R$55</c:f>
              <c:numCache>
                <c:formatCode>General</c:formatCode>
                <c:ptCount val="11"/>
                <c:pt idx="0">
                  <c:v>0</c:v>
                </c:pt>
                <c:pt idx="1">
                  <c:v>-3.9204214495979072E-7</c:v>
                </c:pt>
                <c:pt idx="2">
                  <c:v>-7.4570847325270142E-7</c:v>
                </c:pt>
                <c:pt idx="3">
                  <c:v>-1.0263796605271738E-6</c:v>
                </c:pt>
                <c:pt idx="4">
                  <c:v>-1.206581655421651E-6</c:v>
                </c:pt>
                <c:pt idx="5">
                  <c:v>-1.2686750311347312E-6</c:v>
                </c:pt>
                <c:pt idx="6">
                  <c:v>-1.2065816554216787E-6</c:v>
                </c:pt>
                <c:pt idx="7">
                  <c:v>-1.0263796605271437E-6</c:v>
                </c:pt>
                <c:pt idx="8">
                  <c:v>-7.4570847325271561E-7</c:v>
                </c:pt>
                <c:pt idx="9">
                  <c:v>-3.9204214495978982E-7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EEA-4855-A44B-9402CD51F2B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Sheet1!$H$26:$R$26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Sheet1!$H$58:$R$58</c:f>
              <c:numCache>
                <c:formatCode>General</c:formatCode>
                <c:ptCount val="11"/>
                <c:pt idx="0">
                  <c:v>0</c:v>
                </c:pt>
                <c:pt idx="1">
                  <c:v>-4.6045951520329836E-7</c:v>
                </c:pt>
                <c:pt idx="2">
                  <c:v>-8.7584604484843753E-7</c:v>
                </c:pt>
                <c:pt idx="3">
                  <c:v>-1.2054986612455763E-6</c:v>
                </c:pt>
                <c:pt idx="4">
                  <c:v>-1.4171486694769208E-6</c:v>
                </c:pt>
                <c:pt idx="5">
                  <c:v>-1.4900782920845038E-6</c:v>
                </c:pt>
                <c:pt idx="6">
                  <c:v>-1.4171486694769532E-6</c:v>
                </c:pt>
                <c:pt idx="7">
                  <c:v>-1.205498661245543E-6</c:v>
                </c:pt>
                <c:pt idx="8">
                  <c:v>-8.7584604484844579E-7</c:v>
                </c:pt>
                <c:pt idx="9">
                  <c:v>-4.6045951520330662E-7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EEA-4855-A44B-9402CD51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3808"/>
        <c:axId val="305416000"/>
      </c:scatterChart>
      <c:valAx>
        <c:axId val="5658738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416000"/>
        <c:crosses val="autoZero"/>
        <c:crossBetween val="midCat"/>
      </c:valAx>
      <c:valAx>
        <c:axId val="3054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8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Sheet1!$T$3:$T$13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Sheet1!$U$3:$U$13</c:f>
              <c:numCache>
                <c:formatCode>General</c:formatCode>
                <c:ptCount val="11"/>
                <c:pt idx="0">
                  <c:v>0</c:v>
                </c:pt>
                <c:pt idx="1">
                  <c:v>6.9531668045125113E-14</c:v>
                </c:pt>
                <c:pt idx="2">
                  <c:v>2.7812667218050045E-13</c:v>
                </c:pt>
                <c:pt idx="3">
                  <c:v>5.8909972043219054E-13</c:v>
                </c:pt>
                <c:pt idx="4">
                  <c:v>9.2276124255389836E-13</c:v>
                </c:pt>
                <c:pt idx="5">
                  <c:v>1.1775931767117798E-12</c:v>
                </c:pt>
                <c:pt idx="6">
                  <c:v>1.2633512523581439E-12</c:v>
                </c:pt>
                <c:pt idx="7">
                  <c:v>1.1362359435183491E-12</c:v>
                </c:pt>
                <c:pt idx="8">
                  <c:v>8.2368083707173871E-13</c:v>
                </c:pt>
                <c:pt idx="9">
                  <c:v>4.2777499822652453E-13</c:v>
                </c:pt>
                <c:pt idx="10">
                  <c:v>1.0208663032422343E-13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3-4884-80AE-EA9CC436C91E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Sheet1!$T$3:$T$13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Sheet1!$V$3:$V$13</c:f>
              <c:numCache>
                <c:formatCode>General</c:formatCode>
                <c:ptCount val="11"/>
                <c:pt idx="0">
                  <c:v>7.7895973637639418E-13</c:v>
                </c:pt>
                <c:pt idx="1">
                  <c:v>7.7895973637639418E-13</c:v>
                </c:pt>
                <c:pt idx="2">
                  <c:v>6.4610295068325101E-13</c:v>
                </c:pt>
                <c:pt idx="3">
                  <c:v>4.1762868167960871E-13</c:v>
                </c:pt>
                <c:pt idx="4">
                  <c:v>1.7382996221425409E-13</c:v>
                </c:pt>
                <c:pt idx="5">
                  <c:v>1.6882183129440508E-14</c:v>
                </c:pt>
                <c:pt idx="6">
                  <c:v>3.7745618621656482E-14</c:v>
                </c:pt>
                <c:pt idx="7">
                  <c:v>2.8099971038283784E-13</c:v>
                </c:pt>
                <c:pt idx="8">
                  <c:v>7.2006040425195048E-13</c:v>
                </c:pt>
                <c:pt idx="9">
                  <c:v>1.2537639989075133E-12</c:v>
                </c:pt>
                <c:pt idx="10">
                  <c:v>1.7295502549208898E-12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3-4884-80AE-EA9CC436C91E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Sheet1!$T$3:$T$13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Sheet1!$W$3:$W$13</c:f>
              <c:numCache>
                <c:formatCode>General</c:formatCode>
                <c:ptCount val="11"/>
                <c:pt idx="0">
                  <c:v>7.7895973637639418E-13</c:v>
                </c:pt>
                <c:pt idx="1">
                  <c:v>8.4849140442151933E-13</c:v>
                </c:pt>
                <c:pt idx="2">
                  <c:v>9.2422962286375152E-13</c:v>
                </c:pt>
                <c:pt idx="3">
                  <c:v>1.0067284021117994E-12</c:v>
                </c:pt>
                <c:pt idx="4">
                  <c:v>1.0965912047681523E-12</c:v>
                </c:pt>
                <c:pt idx="5">
                  <c:v>1.1944753598412203E-12</c:v>
                </c:pt>
                <c:pt idx="6">
                  <c:v>1.3010968709798004E-12</c:v>
                </c:pt>
                <c:pt idx="7">
                  <c:v>1.417235653901187E-12</c:v>
                </c:pt>
                <c:pt idx="8">
                  <c:v>1.5437412413236892E-12</c:v>
                </c:pt>
                <c:pt idx="9">
                  <c:v>1.6815389971340378E-12</c:v>
                </c:pt>
                <c:pt idx="10">
                  <c:v>1.8316368852451132E-12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3-4884-80AE-EA9CC436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48320"/>
        <c:axId val="504966480"/>
      </c:scatterChart>
      <c:valAx>
        <c:axId val="5137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966480"/>
        <c:crosses val="autoZero"/>
        <c:crossBetween val="midCat"/>
      </c:valAx>
      <c:valAx>
        <c:axId val="5049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400049</xdr:colOff>
      <xdr:row>18</xdr:row>
      <xdr:rowOff>180975</xdr:rowOff>
    </xdr:from>
    <xdr:to>
      <xdr:col>35</xdr:col>
      <xdr:colOff>409574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3432C-9818-4EED-84DE-6D64B972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509923</xdr:colOff>
      <xdr:row>27</xdr:row>
      <xdr:rowOff>12891</xdr:rowOff>
    </xdr:from>
    <xdr:to>
      <xdr:col>33</xdr:col>
      <xdr:colOff>457006</xdr:colOff>
      <xdr:row>55</xdr:row>
      <xdr:rowOff>61575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504FAC-FA8D-4F23-991B-552464E5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A296-422F-475A-AC8F-D76FDF908C47}">
  <dimension ref="A2:W60"/>
  <sheetViews>
    <sheetView tabSelected="1" topLeftCell="A5" zoomScale="110" zoomScaleNormal="110" workbookViewId="0">
      <selection activeCell="R26" sqref="R26"/>
    </sheetView>
  </sheetViews>
  <sheetFormatPr defaultRowHeight="15" x14ac:dyDescent="0.25"/>
  <cols>
    <col min="1" max="1" width="32" bestFit="1" customWidth="1"/>
    <col min="9" max="9" width="12.7109375" bestFit="1" customWidth="1"/>
    <col min="21" max="21" width="12.5703125" bestFit="1" customWidth="1"/>
    <col min="22" max="22" width="13" bestFit="1" customWidth="1"/>
    <col min="23" max="23" width="11.85546875" bestFit="1" customWidth="1"/>
  </cols>
  <sheetData>
    <row r="2" spans="3:23" x14ac:dyDescent="0.25">
      <c r="T2" t="s">
        <v>41</v>
      </c>
      <c r="U2" t="s">
        <v>39</v>
      </c>
      <c r="V2" t="s">
        <v>42</v>
      </c>
      <c r="W2" t="s">
        <v>43</v>
      </c>
    </row>
    <row r="3" spans="3:23" x14ac:dyDescent="0.25">
      <c r="T3">
        <v>0</v>
      </c>
      <c r="U3">
        <f>T29</f>
        <v>0</v>
      </c>
      <c r="V3">
        <f>U28</f>
        <v>7.7895973637639418E-13</v>
      </c>
      <c r="W3">
        <f>U3+V3</f>
        <v>7.7895973637639418E-13</v>
      </c>
    </row>
    <row r="4" spans="3:23" x14ac:dyDescent="0.25">
      <c r="C4" t="s">
        <v>0</v>
      </c>
      <c r="D4">
        <f>PI()</f>
        <v>3.1415926535897931</v>
      </c>
      <c r="T4">
        <f>T3+dt</f>
        <v>0.3</v>
      </c>
      <c r="U4">
        <f>T32</f>
        <v>6.9531668045125113E-14</v>
      </c>
      <c r="V4">
        <f>U31</f>
        <v>7.7895973637639418E-13</v>
      </c>
      <c r="W4">
        <f t="shared" ref="W4:W13" si="0">U4+V4</f>
        <v>8.4849140442151933E-13</v>
      </c>
    </row>
    <row r="5" spans="3:23" x14ac:dyDescent="0.25">
      <c r="C5" t="s">
        <v>1</v>
      </c>
      <c r="D5">
        <v>10</v>
      </c>
      <c r="T5">
        <f>T4+dt</f>
        <v>0.6</v>
      </c>
      <c r="U5">
        <f>T35</f>
        <v>2.7812667218050045E-13</v>
      </c>
      <c r="V5">
        <f>U34</f>
        <v>6.4610295068325101E-13</v>
      </c>
      <c r="W5">
        <f t="shared" si="0"/>
        <v>9.2422962286375152E-13</v>
      </c>
    </row>
    <row r="6" spans="3:23" x14ac:dyDescent="0.25">
      <c r="C6" t="s">
        <v>2</v>
      </c>
      <c r="D6">
        <f>L/n</f>
        <v>0.31415926535897931</v>
      </c>
      <c r="T6">
        <f>T5+dt</f>
        <v>0.89999999999999991</v>
      </c>
      <c r="U6">
        <f>T38</f>
        <v>5.8909972043219054E-13</v>
      </c>
      <c r="V6">
        <f>U37</f>
        <v>4.1762868167960871E-13</v>
      </c>
      <c r="W6">
        <f t="shared" si="0"/>
        <v>1.0067284021117994E-12</v>
      </c>
    </row>
    <row r="7" spans="3:23" x14ac:dyDescent="0.25">
      <c r="C7" t="s">
        <v>3</v>
      </c>
      <c r="D7">
        <v>0.3</v>
      </c>
      <c r="T7">
        <f>T6+dt</f>
        <v>1.2</v>
      </c>
      <c r="U7">
        <f>T41</f>
        <v>9.2276124255389836E-13</v>
      </c>
      <c r="V7">
        <f>U40</f>
        <v>1.7382996221425409E-13</v>
      </c>
      <c r="W7">
        <f t="shared" si="0"/>
        <v>1.0965912047681523E-12</v>
      </c>
    </row>
    <row r="8" spans="3:23" x14ac:dyDescent="0.25">
      <c r="C8" t="s">
        <v>40</v>
      </c>
      <c r="D8">
        <f>L/n</f>
        <v>0.31415926535897931</v>
      </c>
      <c r="T8">
        <f>T7+dt</f>
        <v>1.5</v>
      </c>
      <c r="U8">
        <f>T44</f>
        <v>1.1775931767117798E-12</v>
      </c>
      <c r="V8">
        <f>U43</f>
        <v>1.6882183129440508E-14</v>
      </c>
      <c r="W8">
        <f t="shared" si="0"/>
        <v>1.1944753598412203E-12</v>
      </c>
    </row>
    <row r="9" spans="3:23" x14ac:dyDescent="0.25">
      <c r="T9">
        <f>T8+dt</f>
        <v>1.8</v>
      </c>
      <c r="U9">
        <f>T47</f>
        <v>1.2633512523581439E-12</v>
      </c>
      <c r="V9">
        <f>U46</f>
        <v>3.7745618621656482E-14</v>
      </c>
      <c r="W9">
        <f t="shared" si="0"/>
        <v>1.3010968709798004E-12</v>
      </c>
    </row>
    <row r="10" spans="3:23" x14ac:dyDescent="0.25">
      <c r="T10">
        <f>T9+dt</f>
        <v>2.1</v>
      </c>
      <c r="U10">
        <f>T50</f>
        <v>1.1362359435183491E-12</v>
      </c>
      <c r="V10">
        <f>U49</f>
        <v>2.8099971038283784E-13</v>
      </c>
      <c r="W10">
        <f t="shared" si="0"/>
        <v>1.417235653901187E-12</v>
      </c>
    </row>
    <row r="11" spans="3:23" x14ac:dyDescent="0.25">
      <c r="T11">
        <f>T10+dt</f>
        <v>2.4</v>
      </c>
      <c r="U11">
        <f>T53</f>
        <v>8.2368083707173871E-13</v>
      </c>
      <c r="V11">
        <f>U52</f>
        <v>7.2006040425195048E-13</v>
      </c>
      <c r="W11">
        <f t="shared" si="0"/>
        <v>1.5437412413236892E-12</v>
      </c>
    </row>
    <row r="12" spans="3:23" x14ac:dyDescent="0.25">
      <c r="T12">
        <f>T11+dt</f>
        <v>2.6999999999999997</v>
      </c>
      <c r="U12">
        <f>T56</f>
        <v>4.2777499822652453E-13</v>
      </c>
      <c r="V12">
        <f>U55</f>
        <v>1.2537639989075133E-12</v>
      </c>
      <c r="W12">
        <f t="shared" si="0"/>
        <v>1.6815389971340378E-12</v>
      </c>
    </row>
    <row r="13" spans="3:23" x14ac:dyDescent="0.25">
      <c r="T13">
        <f>T12+dt</f>
        <v>2.9999999999999996</v>
      </c>
      <c r="U13">
        <f>T59</f>
        <v>1.0208663032422343E-13</v>
      </c>
      <c r="V13">
        <f>U58</f>
        <v>1.7295502549208898E-12</v>
      </c>
      <c r="W13">
        <f t="shared" si="0"/>
        <v>1.8316368852451132E-12</v>
      </c>
    </row>
    <row r="24" spans="1:21" x14ac:dyDescent="0.25">
      <c r="T24" t="s">
        <v>39</v>
      </c>
      <c r="U24" t="s">
        <v>42</v>
      </c>
    </row>
    <row r="26" spans="1:21" x14ac:dyDescent="0.25">
      <c r="G26" t="s">
        <v>4</v>
      </c>
      <c r="H26">
        <v>0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>
        <v>8</v>
      </c>
      <c r="Q26">
        <v>9</v>
      </c>
      <c r="R26">
        <v>10</v>
      </c>
    </row>
    <row r="27" spans="1:21" x14ac:dyDescent="0.25">
      <c r="G27" t="s">
        <v>5</v>
      </c>
      <c r="H27">
        <v>0</v>
      </c>
      <c r="I27">
        <f>H27+dx</f>
        <v>0.31415926535897931</v>
      </c>
      <c r="J27">
        <f>I27+dx</f>
        <v>0.62831853071795862</v>
      </c>
      <c r="K27">
        <f>J27+dx</f>
        <v>0.94247779607693793</v>
      </c>
      <c r="L27">
        <f>K27+dx</f>
        <v>1.2566370614359172</v>
      </c>
      <c r="M27">
        <f>L27+dx</f>
        <v>1.5707963267948966</v>
      </c>
      <c r="N27">
        <f>M27+dx</f>
        <v>1.8849555921538759</v>
      </c>
      <c r="O27">
        <f>N27+dx</f>
        <v>2.1991148575128552</v>
      </c>
      <c r="P27">
        <f>O27+dx</f>
        <v>2.5132741228718345</v>
      </c>
      <c r="Q27">
        <f>P27+dx</f>
        <v>2.8274333882308138</v>
      </c>
      <c r="R27">
        <f>Q27+dx</f>
        <v>3.1415926535897931</v>
      </c>
    </row>
    <row r="28" spans="1:21" x14ac:dyDescent="0.25">
      <c r="G28" t="s">
        <v>6</v>
      </c>
      <c r="H28">
        <v>0</v>
      </c>
      <c r="I28">
        <f>SIN(I27)/1000000</f>
        <v>3.0901699437494739E-7</v>
      </c>
      <c r="J28">
        <f t="shared" ref="J28:Q28" si="1">SIN(J27)/1000000</f>
        <v>5.8778525229247315E-7</v>
      </c>
      <c r="K28">
        <f t="shared" si="1"/>
        <v>8.0901699437494742E-7</v>
      </c>
      <c r="L28">
        <f t="shared" si="1"/>
        <v>9.5105651629515351E-7</v>
      </c>
      <c r="M28">
        <f t="shared" si="1"/>
        <v>9.9999999999999995E-7</v>
      </c>
      <c r="N28">
        <f t="shared" si="1"/>
        <v>9.5105651629515362E-7</v>
      </c>
      <c r="O28">
        <f t="shared" si="1"/>
        <v>8.0901699437494742E-7</v>
      </c>
      <c r="P28">
        <f t="shared" si="1"/>
        <v>5.8778525229247326E-7</v>
      </c>
      <c r="Q28">
        <f t="shared" si="1"/>
        <v>3.090169943749475E-7</v>
      </c>
      <c r="R28">
        <v>0</v>
      </c>
      <c r="U28">
        <f>1/(2*dx)*((I28-H28)^2+(J28-I28)^2+(K28-J28)^2+(L28-K28)^2+(M28-L28)^2+(N28-M28)^2+(O28-N28)^2+(P28-O28)^2+(Q28-P28)^2+(R28-Q28)^2)</f>
        <v>7.7895973637639418E-13</v>
      </c>
    </row>
    <row r="29" spans="1:21" x14ac:dyDescent="0.25">
      <c r="G29" t="s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f>mi/2*(I29^2+J29^2+K29^2+L29^2+M29^2+N29^2+O29^2+P29^2+Q29^2)</f>
        <v>0</v>
      </c>
    </row>
    <row r="30" spans="1:21" x14ac:dyDescent="0.25">
      <c r="G30" t="s">
        <v>8</v>
      </c>
      <c r="H30">
        <v>0</v>
      </c>
      <c r="I30">
        <f>(J28-2*I28+H28)/dx^2</f>
        <v>-3.0648377815510949E-7</v>
      </c>
      <c r="J30">
        <f>(K28-2*J28+I28)/dx^2</f>
        <v>-5.8296678870635283E-7</v>
      </c>
      <c r="K30">
        <f>(L28-2*K28+J28)/dx^2</f>
        <v>-8.0238494821056198E-7</v>
      </c>
      <c r="L30">
        <f>(M28-2*L28+K28)/dx^2</f>
        <v>-9.4326007843925504E-7</v>
      </c>
      <c r="M30">
        <f>(N28-2*M28+L28)/dx^2</f>
        <v>-9.9180234011090159E-7</v>
      </c>
      <c r="N30">
        <f>(O28-2*N28+M28)/dx^2</f>
        <v>-9.4326007843925716E-7</v>
      </c>
      <c r="O30">
        <f>(P28-2*O28+N28)/dx^2</f>
        <v>-8.0238494821055976E-7</v>
      </c>
      <c r="P30">
        <f>(Q28-2*P28+O28)/dx^2</f>
        <v>-5.8296678870635335E-7</v>
      </c>
      <c r="Q30">
        <f>(R28-2*Q28+P28)/dx^2</f>
        <v>-3.064837781551106E-7</v>
      </c>
      <c r="R30">
        <v>0</v>
      </c>
    </row>
    <row r="31" spans="1:21" x14ac:dyDescent="0.25">
      <c r="A31" t="s">
        <v>44</v>
      </c>
      <c r="G31" t="s">
        <v>9</v>
      </c>
      <c r="H31">
        <v>0</v>
      </c>
      <c r="I31">
        <f>I28+I29*dt</f>
        <v>3.0901699437494739E-7</v>
      </c>
      <c r="J31">
        <f>J28+J29*dt</f>
        <v>5.8778525229247315E-7</v>
      </c>
      <c r="K31">
        <f>K28+K29*dt</f>
        <v>8.0901699437494742E-7</v>
      </c>
      <c r="L31">
        <f>L28+L29*dt</f>
        <v>9.5105651629515351E-7</v>
      </c>
      <c r="M31">
        <f>M28+M29*dt</f>
        <v>9.9999999999999995E-7</v>
      </c>
      <c r="N31">
        <f>N28+N29*dt</f>
        <v>9.5105651629515362E-7</v>
      </c>
      <c r="O31">
        <f>O28+O29*dt</f>
        <v>8.0901699437494742E-7</v>
      </c>
      <c r="P31">
        <f>P28+P29*dt</f>
        <v>5.8778525229247326E-7</v>
      </c>
      <c r="Q31">
        <f>Q28+Q29*dt</f>
        <v>3.090169943749475E-7</v>
      </c>
      <c r="R31">
        <v>0</v>
      </c>
      <c r="U31">
        <f>1/(2*dx)*((I31-H31)^2+(J31-I31)^2+(K31-J31)^2+(L31-K31)^2+(M31-L31)^2+(N31-M31)^2+(O31-N31)^2+(P31-O31)^2+(Q31-P31)^2+(R31-Q31)^2)</f>
        <v>7.7895973637639418E-13</v>
      </c>
    </row>
    <row r="32" spans="1:21" x14ac:dyDescent="0.25">
      <c r="A32" t="s">
        <v>45</v>
      </c>
      <c r="G32" t="s">
        <v>10</v>
      </c>
      <c r="H32">
        <v>0</v>
      </c>
      <c r="I32">
        <f>I29+I30*dt</f>
        <v>-9.1945133446532847E-8</v>
      </c>
      <c r="J32">
        <f>J29+J30*dt</f>
        <v>-1.7489003661190584E-7</v>
      </c>
      <c r="K32">
        <f>K29+K30*dt</f>
        <v>-2.407154844631686E-7</v>
      </c>
      <c r="L32">
        <f>L29+L30*dt</f>
        <v>-2.8297802353177648E-7</v>
      </c>
      <c r="M32">
        <f>M29+M30*dt</f>
        <v>-2.9754070203327046E-7</v>
      </c>
      <c r="N32">
        <f>N29+N30*dt</f>
        <v>-2.8297802353177712E-7</v>
      </c>
      <c r="O32">
        <f>O29+O30*dt</f>
        <v>-2.4071548446316792E-7</v>
      </c>
      <c r="P32">
        <f>P29+P30*dt</f>
        <v>-1.74890036611906E-7</v>
      </c>
      <c r="Q32">
        <f>Q29+Q30*dt</f>
        <v>-9.1945133446533178E-8</v>
      </c>
      <c r="R32">
        <v>0</v>
      </c>
      <c r="T32">
        <f>mi/2*(I32^2+J32^2+K32^2+L32^2+M32^2+N32^2+O32^2+P32^2+Q32^2)</f>
        <v>6.9531668045125113E-14</v>
      </c>
    </row>
    <row r="33" spans="1:21" x14ac:dyDescent="0.25">
      <c r="A33" t="s">
        <v>46</v>
      </c>
      <c r="G33" t="s">
        <v>11</v>
      </c>
      <c r="H33">
        <v>0</v>
      </c>
      <c r="I33">
        <f>(J31-2*I31+H31)/dx^2</f>
        <v>-3.0648377815510949E-7</v>
      </c>
      <c r="J33">
        <f>(K31-2*J31+I31)/dx^2</f>
        <v>-5.8296678870635283E-7</v>
      </c>
      <c r="K33">
        <f>(L31-2*K31+J31)/dx^2</f>
        <v>-8.0238494821056198E-7</v>
      </c>
      <c r="L33">
        <f>(M31-2*L31+K31)/dx^2</f>
        <v>-9.4326007843925504E-7</v>
      </c>
      <c r="M33">
        <f>(N31-2*M31+L31)/dx^2</f>
        <v>-9.9180234011090159E-7</v>
      </c>
      <c r="N33">
        <f>(O31-2*N31+M31)/dx^2</f>
        <v>-9.4326007843925716E-7</v>
      </c>
      <c r="O33">
        <f>(P31-2*O31+N31)/dx^2</f>
        <v>-8.0238494821055976E-7</v>
      </c>
      <c r="P33">
        <f>(Q31-2*P31+O31)/dx^2</f>
        <v>-5.8296678870635335E-7</v>
      </c>
      <c r="Q33">
        <f>(R31-2*Q31+P31)/dx^2</f>
        <v>-3.064837781551106E-7</v>
      </c>
      <c r="R33">
        <v>0</v>
      </c>
    </row>
    <row r="34" spans="1:21" x14ac:dyDescent="0.25">
      <c r="G34" t="s">
        <v>12</v>
      </c>
      <c r="H34">
        <v>0</v>
      </c>
      <c r="I34">
        <f>I31+I32*dt</f>
        <v>2.8143345434098755E-7</v>
      </c>
      <c r="J34">
        <f>J31+J32*dt</f>
        <v>5.3531824130890135E-7</v>
      </c>
      <c r="K34">
        <f>K31+K32*dt</f>
        <v>7.3680234903599681E-7</v>
      </c>
      <c r="L34">
        <f>L31+L32*dt</f>
        <v>8.6616310923562061E-7</v>
      </c>
      <c r="M34">
        <f>M31+M32*dt</f>
        <v>9.1073778939001885E-7</v>
      </c>
      <c r="N34">
        <f>N31+N32*dt</f>
        <v>8.661631092356205E-7</v>
      </c>
      <c r="O34">
        <f>O31+O32*dt</f>
        <v>7.3680234903599703E-7</v>
      </c>
      <c r="P34">
        <f>P31+P32*dt</f>
        <v>5.3531824130890146E-7</v>
      </c>
      <c r="Q34">
        <f>Q31+Q32*dt</f>
        <v>2.8143345434098755E-7</v>
      </c>
      <c r="R34">
        <v>0</v>
      </c>
      <c r="U34">
        <f>1/(2*dx)*((I34-H34)^2+(J34-I34)^2+(K34-J34)^2+(L34-K34)^2+(M34-L34)^2+(N34-M34)^2+(O34-N34)^2+(P34-O34)^2+(Q34-P34)^2+(R34-Q34)^2)</f>
        <v>6.4610295068325101E-13</v>
      </c>
    </row>
    <row r="35" spans="1:21" x14ac:dyDescent="0.25">
      <c r="G35" t="s">
        <v>13</v>
      </c>
      <c r="H35">
        <v>0</v>
      </c>
      <c r="I35">
        <f>I32+I33*dt</f>
        <v>-1.8389026689306569E-7</v>
      </c>
      <c r="J35">
        <f>J32+J33*dt</f>
        <v>-3.4978007322381167E-7</v>
      </c>
      <c r="K35">
        <f>K32+K33*dt</f>
        <v>-4.8143096892633721E-7</v>
      </c>
      <c r="L35">
        <f>L32+L33*dt</f>
        <v>-5.6595604706355296E-7</v>
      </c>
      <c r="M35">
        <f>M32+M33*dt</f>
        <v>-5.9508140406654091E-7</v>
      </c>
      <c r="N35">
        <f>N32+N33*dt</f>
        <v>-5.6595604706355423E-7</v>
      </c>
      <c r="O35">
        <f>O32+O33*dt</f>
        <v>-4.8143096892633583E-7</v>
      </c>
      <c r="P35">
        <f>P32+P33*dt</f>
        <v>-3.4978007322381199E-7</v>
      </c>
      <c r="Q35">
        <f>Q32+Q33*dt</f>
        <v>-1.8389026689306636E-7</v>
      </c>
      <c r="R35">
        <v>0</v>
      </c>
      <c r="T35">
        <f>mi/2*(I35^2+J35^2+K35^2+L35^2+M35^2+N35^2+O35^2+P35^2+Q35^2)</f>
        <v>2.7812667218050045E-13</v>
      </c>
    </row>
    <row r="36" spans="1:21" x14ac:dyDescent="0.25">
      <c r="G36" t="s">
        <v>14</v>
      </c>
      <c r="H36">
        <v>0</v>
      </c>
      <c r="I36">
        <f>(J34-2*I34+H34)/dx^2</f>
        <v>-2.7912635860088841E-7</v>
      </c>
      <c r="J36">
        <f>(K34-2*J34+I34)/dx^2</f>
        <v>-5.3092988443421922E-7</v>
      </c>
      <c r="K36">
        <f>(L34-2*K34+J34)/dx^2</f>
        <v>-7.3076229397311059E-7</v>
      </c>
      <c r="L36">
        <f>(M34-2*L34+K34)/dx^2</f>
        <v>-8.5906259865762496E-7</v>
      </c>
      <c r="M36">
        <f>(N34-2*M34+L34)/dx^2</f>
        <v>-9.0327187074445071E-7</v>
      </c>
      <c r="N36">
        <f>(O34-2*N34+M34)/dx^2</f>
        <v>-8.5906259865762062E-7</v>
      </c>
      <c r="O36">
        <f>(P34-2*O34+N34)/dx^2</f>
        <v>-7.3076229397311483E-7</v>
      </c>
      <c r="P36">
        <f>(Q34-2*P34+O34)/dx^2</f>
        <v>-5.3092988443421975E-7</v>
      </c>
      <c r="Q36">
        <f>(R34-2*Q34+P34)/dx^2</f>
        <v>-2.791263586008873E-7</v>
      </c>
      <c r="R36">
        <v>0</v>
      </c>
    </row>
    <row r="37" spans="1:21" x14ac:dyDescent="0.25">
      <c r="G37" t="s">
        <v>15</v>
      </c>
      <c r="H37">
        <v>0</v>
      </c>
      <c r="I37">
        <f>I34+I35*dt</f>
        <v>2.2626637427306783E-7</v>
      </c>
      <c r="J37">
        <f>J34+J35*dt</f>
        <v>4.3038421934175786E-7</v>
      </c>
      <c r="K37">
        <f>K34+K35*dt</f>
        <v>5.923730583580956E-7</v>
      </c>
      <c r="L37">
        <f>L34+L35*dt</f>
        <v>6.963762951165547E-7</v>
      </c>
      <c r="M37">
        <f>M34+M35*dt</f>
        <v>7.3221336817005664E-7</v>
      </c>
      <c r="N37">
        <f>N34+N35*dt</f>
        <v>6.9637629511655427E-7</v>
      </c>
      <c r="O37">
        <f>O34+O35*dt</f>
        <v>5.9237305835809623E-7</v>
      </c>
      <c r="P37">
        <f>P34+P35*dt</f>
        <v>4.3038421934175786E-7</v>
      </c>
      <c r="Q37">
        <f>Q34+Q35*dt</f>
        <v>2.2626637427306765E-7</v>
      </c>
      <c r="R37">
        <v>0</v>
      </c>
      <c r="U37">
        <f>1/(2*dx)*((I37-H37)^2+(J37-I37)^2+(K37-J37)^2+(L37-K37)^2+(M37-L37)^2+(N37-M37)^2+(O37-N37)^2+(P37-O37)^2+(Q37-P37)^2+(R37-Q37)^2)</f>
        <v>4.1762868167960871E-13</v>
      </c>
    </row>
    <row r="38" spans="1:21" x14ac:dyDescent="0.25">
      <c r="G38" t="s">
        <v>16</v>
      </c>
      <c r="H38">
        <v>0</v>
      </c>
      <c r="I38">
        <f>I35+I36*dt</f>
        <v>-2.6762817447333219E-7</v>
      </c>
      <c r="J38">
        <f>J35+J36*dt</f>
        <v>-5.0905903855407748E-7</v>
      </c>
      <c r="K38">
        <f>K35+K36*dt</f>
        <v>-7.0065965711827037E-7</v>
      </c>
      <c r="L38">
        <f>L35+L36*dt</f>
        <v>-8.2367482666084049E-7</v>
      </c>
      <c r="M38">
        <f>M35+M36*dt</f>
        <v>-8.6606296528987614E-7</v>
      </c>
      <c r="N38">
        <f>N35+N36*dt</f>
        <v>-8.2367482666084039E-7</v>
      </c>
      <c r="O38">
        <f>O35+O36*dt</f>
        <v>-7.0065965711827026E-7</v>
      </c>
      <c r="P38">
        <f>P35+P36*dt</f>
        <v>-5.0905903855407791E-7</v>
      </c>
      <c r="Q38">
        <f>Q35+Q36*dt</f>
        <v>-2.6762817447333256E-7</v>
      </c>
      <c r="R38">
        <v>0</v>
      </c>
      <c r="T38">
        <f>mi/2*(I38^2+J38^2+K38^2+L38^2+M38^2+N38^2+O38^2+P38^2+Q38^2)</f>
        <v>5.8909972043219054E-13</v>
      </c>
    </row>
    <row r="39" spans="1:21" x14ac:dyDescent="0.25">
      <c r="G39" t="s">
        <v>17</v>
      </c>
      <c r="H39">
        <v>0</v>
      </c>
      <c r="I39">
        <f>(J37-2*I37+H37)/dx^2</f>
        <v>-2.2441151949244453E-7</v>
      </c>
      <c r="J39">
        <f>(K37-2*J37+I37)/dx^2</f>
        <v>-4.268560758899546E-7</v>
      </c>
      <c r="K39">
        <f>(L37-2*K37+J37)/dx^2</f>
        <v>-5.8751698549820782E-7</v>
      </c>
      <c r="L39">
        <f>(M37-2*L37+K37)/dx^2</f>
        <v>-6.9066763909436248E-7</v>
      </c>
      <c r="M39">
        <f>(N37-2*M37+L37)/dx^2</f>
        <v>-7.262109320115533E-7</v>
      </c>
      <c r="N39">
        <f>(O37-2*N37+M37)/dx^2</f>
        <v>-6.9066763909434744E-7</v>
      </c>
      <c r="O39">
        <f>(P37-2*O37+N37)/dx^2</f>
        <v>-5.8751698549822497E-7</v>
      </c>
      <c r="P39">
        <f>(Q37-2*P37+O37)/dx^2</f>
        <v>-4.2685607588995057E-7</v>
      </c>
      <c r="Q39">
        <f>(R37-2*Q37+P37)/dx^2</f>
        <v>-2.2441151949244078E-7</v>
      </c>
      <c r="R39">
        <v>0</v>
      </c>
    </row>
    <row r="40" spans="1:21" x14ac:dyDescent="0.25">
      <c r="G40" t="s">
        <v>18</v>
      </c>
      <c r="H40">
        <v>0</v>
      </c>
      <c r="I40">
        <f>I37+I38*dt</f>
        <v>1.4597792193106816E-7</v>
      </c>
      <c r="J40">
        <f>J37+J38*dt</f>
        <v>2.7766650777553464E-7</v>
      </c>
      <c r="K40">
        <f>K37+K38*dt</f>
        <v>3.8217516122261447E-7</v>
      </c>
      <c r="L40">
        <f>L37+L38*dt</f>
        <v>4.4927384711830258E-7</v>
      </c>
      <c r="M40">
        <f>M37+M38*dt</f>
        <v>4.7239447858309383E-7</v>
      </c>
      <c r="N40">
        <f>N37+N38*dt</f>
        <v>4.4927384711830216E-7</v>
      </c>
      <c r="O40">
        <f>O37+O38*dt</f>
        <v>3.8217516122261516E-7</v>
      </c>
      <c r="P40">
        <f>P37+P38*dt</f>
        <v>2.7766650777553453E-7</v>
      </c>
      <c r="Q40">
        <f>Q37+Q38*dt</f>
        <v>1.459779219310679E-7</v>
      </c>
      <c r="R40">
        <v>0</v>
      </c>
      <c r="U40">
        <f>1/(2*dx)*((I40-H40)^2+(J40-I40)^2+(K40-J40)^2+(L40-K40)^2+(M40-L40)^2+(N40-M40)^2+(O40-N40)^2+(P40-O40)^2+(Q40-P40)^2+(R40-Q40)^2)</f>
        <v>1.7382996221425409E-13</v>
      </c>
    </row>
    <row r="41" spans="1:21" x14ac:dyDescent="0.25">
      <c r="G41" t="s">
        <v>19</v>
      </c>
      <c r="H41">
        <v>0</v>
      </c>
      <c r="I41">
        <f>I38+I39*dt</f>
        <v>-3.3495163032106556E-7</v>
      </c>
      <c r="J41">
        <f>J38+J39*dt</f>
        <v>-6.3711586132106387E-7</v>
      </c>
      <c r="K41">
        <f>K38+K39*dt</f>
        <v>-8.7691475276773273E-7</v>
      </c>
      <c r="L41">
        <f>L38+L39*dt</f>
        <v>-1.0308751183891493E-6</v>
      </c>
      <c r="M41">
        <f>M38+M39*dt</f>
        <v>-1.0839262448933422E-6</v>
      </c>
      <c r="N41">
        <f>N38+N39*dt</f>
        <v>-1.0308751183891446E-6</v>
      </c>
      <c r="O41">
        <f>O38+O39*dt</f>
        <v>-8.7691475276773771E-7</v>
      </c>
      <c r="P41">
        <f>P38+P39*dt</f>
        <v>-6.3711586132106302E-7</v>
      </c>
      <c r="Q41">
        <f>Q38+Q39*dt</f>
        <v>-3.3495163032106482E-7</v>
      </c>
      <c r="R41">
        <v>0</v>
      </c>
      <c r="T41">
        <f>mi/2*(I41^2+J41^2+K41^2+L41^2+M41^2+N41^2+O41^2+P41^2+Q41^2)</f>
        <v>9.2276124255389836E-13</v>
      </c>
    </row>
    <row r="42" spans="1:21" x14ac:dyDescent="0.25">
      <c r="G42" t="s">
        <v>20</v>
      </c>
      <c r="H42">
        <v>0</v>
      </c>
      <c r="I42">
        <f>(J40-2*I40+H40)/dx^2</f>
        <v>-1.4478124457576537E-7</v>
      </c>
      <c r="J42">
        <f>(K40-2*J40+I40)/dx^2</f>
        <v>-2.7539029218219386E-7</v>
      </c>
      <c r="K42">
        <f>(L40-2*K40+J40)/dx^2</f>
        <v>-3.7904221923284574E-7</v>
      </c>
      <c r="L42">
        <f>(M40-2*L40+K40)/dx^2</f>
        <v>-4.455908529225628E-7</v>
      </c>
      <c r="M42">
        <f>(N40-2*M40+L40)/dx^2</f>
        <v>-4.6852194931418923E-7</v>
      </c>
      <c r="N42">
        <f>(O40-2*N40+M40)/dx^2</f>
        <v>-4.4559085292254782E-7</v>
      </c>
      <c r="O42">
        <f>(P40-2*O40+N40)/dx^2</f>
        <v>-3.7904221923286507E-7</v>
      </c>
      <c r="P42">
        <f>(Q40-2*P40+O40)/dx^2</f>
        <v>-2.7539029218218745E-7</v>
      </c>
      <c r="Q42">
        <f>(R40-2*Q40+P40)/dx^2</f>
        <v>-1.4478124457576108E-7</v>
      </c>
      <c r="R42">
        <v>0</v>
      </c>
    </row>
    <row r="43" spans="1:21" x14ac:dyDescent="0.25">
      <c r="G43" t="s">
        <v>21</v>
      </c>
      <c r="H43">
        <v>0</v>
      </c>
      <c r="I43">
        <f>I40+I41*dt</f>
        <v>4.5492432834748495E-8</v>
      </c>
      <c r="J43">
        <f>J40+J41*dt</f>
        <v>8.6531749379215472E-8</v>
      </c>
      <c r="K43">
        <f>K40+K41*dt</f>
        <v>1.1910073539229465E-7</v>
      </c>
      <c r="L43">
        <f>L40+L41*dt</f>
        <v>1.4001131160155781E-7</v>
      </c>
      <c r="M43">
        <f>M40+M41*dt</f>
        <v>1.4721660511509117E-7</v>
      </c>
      <c r="N43">
        <f>N40+N41*dt</f>
        <v>1.4001131160155876E-7</v>
      </c>
      <c r="O43">
        <f>O40+O41*dt</f>
        <v>1.1910073539229385E-7</v>
      </c>
      <c r="P43">
        <f>P40+P41*dt</f>
        <v>8.6531749379215631E-8</v>
      </c>
      <c r="Q43">
        <f>Q40+Q41*dt</f>
        <v>4.5492432834748455E-8</v>
      </c>
      <c r="R43">
        <v>0</v>
      </c>
      <c r="U43">
        <f>1/(2*dx)*((I43-H43)^2+(J43-I43)^2+(K43-J43)^2+(L43-K43)^2+(M43-L43)^2+(N43-M43)^2+(O43-N43)^2+(P43-O43)^2+(Q43-P43)^2+(R43-Q43)^2)</f>
        <v>1.6882183129440508E-14</v>
      </c>
    </row>
    <row r="44" spans="1:21" x14ac:dyDescent="0.25">
      <c r="G44" t="s">
        <v>22</v>
      </c>
      <c r="H44">
        <v>0</v>
      </c>
      <c r="I44">
        <f>I41+I42*dt</f>
        <v>-3.7838600369379515E-7</v>
      </c>
      <c r="J44">
        <f>J41+J42*dt</f>
        <v>-7.1973294897572197E-7</v>
      </c>
      <c r="K44">
        <f>K41+K42*dt</f>
        <v>-9.9062741853758643E-7</v>
      </c>
      <c r="L44">
        <f>L41+L42*dt</f>
        <v>-1.164552374265918E-6</v>
      </c>
      <c r="M44">
        <f>M41+M42*dt</f>
        <v>-1.2244828296875989E-6</v>
      </c>
      <c r="N44">
        <f>N41+N42*dt</f>
        <v>-1.1645523742659089E-6</v>
      </c>
      <c r="O44">
        <f>O41+O42*dt</f>
        <v>-9.9062741853759723E-7</v>
      </c>
      <c r="P44">
        <f>P41+P42*dt</f>
        <v>-7.1973294897571922E-7</v>
      </c>
      <c r="Q44">
        <f>Q41+Q42*dt</f>
        <v>-3.7838600369379314E-7</v>
      </c>
      <c r="R44">
        <v>0</v>
      </c>
      <c r="T44">
        <f>mi/2*(I44^2+J44^2+K44^2+L44^2+M44^2+N44^2+O44^2+P44^2+Q44^2)</f>
        <v>1.1775931767117798E-12</v>
      </c>
    </row>
    <row r="45" spans="1:21" x14ac:dyDescent="0.25">
      <c r="G45" t="s">
        <v>23</v>
      </c>
      <c r="H45">
        <v>0</v>
      </c>
      <c r="I45">
        <f>(J43-2*I43+H43)/dx^2</f>
        <v>-4.5119501342829954E-8</v>
      </c>
      <c r="J45">
        <f>(K43-2*J43+I43)/dx^2</f>
        <v>-8.58223915282044E-8</v>
      </c>
      <c r="K45">
        <f>(L43-2*K43+J43)/dx^2</f>
        <v>-1.1812438807100736E-7</v>
      </c>
      <c r="L45">
        <f>(M43-2*L43+K43)/dx^2</f>
        <v>-1.3886354648841933E-7</v>
      </c>
      <c r="M45">
        <f>(N43-2*M43+L43)/dx^2</f>
        <v>-1.460097734563221E-7</v>
      </c>
      <c r="N45">
        <f>(O43-2*N43+M43)/dx^2</f>
        <v>-1.388635464884467E-7</v>
      </c>
      <c r="O45">
        <f>(P43-2*O43+N43)/dx^2</f>
        <v>-1.1812438807098001E-7</v>
      </c>
      <c r="P45">
        <f>(Q43-2*P43+O43)/dx^2</f>
        <v>-8.5822391528216074E-8</v>
      </c>
      <c r="Q45">
        <f>(R43-2*Q43+P43)/dx^2</f>
        <v>-4.5119501342827545E-8</v>
      </c>
      <c r="R45">
        <v>0</v>
      </c>
    </row>
    <row r="46" spans="1:21" x14ac:dyDescent="0.25">
      <c r="G46" t="s">
        <v>24</v>
      </c>
      <c r="H46">
        <v>0</v>
      </c>
      <c r="I46">
        <f>I43+I44*dt</f>
        <v>-6.8023368273390046E-8</v>
      </c>
      <c r="J46">
        <f>J43+J44*dt</f>
        <v>-1.2938813531350111E-7</v>
      </c>
      <c r="K46">
        <f>K43+K44*dt</f>
        <v>-1.7808749016898125E-7</v>
      </c>
      <c r="L46">
        <f>L43+L44*dt</f>
        <v>-2.0935440067821757E-7</v>
      </c>
      <c r="M46">
        <f>M43+M44*dt</f>
        <v>-2.2012824379118847E-7</v>
      </c>
      <c r="N46">
        <f>N43+N44*dt</f>
        <v>-2.0935440067821391E-7</v>
      </c>
      <c r="O46">
        <f>O43+O44*dt</f>
        <v>-1.7808749016898533E-7</v>
      </c>
      <c r="P46">
        <f>P43+P44*dt</f>
        <v>-1.2938813531350014E-7</v>
      </c>
      <c r="Q46">
        <f>Q43+Q44*dt</f>
        <v>-6.8023368273389477E-8</v>
      </c>
      <c r="R46">
        <v>0</v>
      </c>
      <c r="U46">
        <f>1/(2*dx)*((I46-H46)^2+(J46-I46)^2+(K46-J46)^2+(L46-K46)^2+(M46-L46)^2+(N46-M46)^2+(O46-N46)^2+(P46-O46)^2+(Q46-P46)^2+(R46-Q46)^2)</f>
        <v>3.7745618621656482E-14</v>
      </c>
    </row>
    <row r="47" spans="1:21" x14ac:dyDescent="0.25">
      <c r="G47" t="s">
        <v>25</v>
      </c>
      <c r="H47">
        <v>0</v>
      </c>
      <c r="I47">
        <f>I44+I45*dt</f>
        <v>-3.9192185409664416E-7</v>
      </c>
      <c r="J47">
        <f>J44+J45*dt</f>
        <v>-7.454796664341833E-7</v>
      </c>
      <c r="K47">
        <f>K44+K45*dt</f>
        <v>-1.0260647349588887E-6</v>
      </c>
      <c r="L47">
        <f>L44+L45*dt</f>
        <v>-1.2062114382124439E-6</v>
      </c>
      <c r="M47">
        <f>M44+M45*dt</f>
        <v>-1.2682857617244956E-6</v>
      </c>
      <c r="N47">
        <f>N44+N45*dt</f>
        <v>-1.2062114382124428E-6</v>
      </c>
      <c r="O47">
        <f>O44+O45*dt</f>
        <v>-1.0260647349588913E-6</v>
      </c>
      <c r="P47">
        <f>P44+P45*dt</f>
        <v>-7.4547966643418404E-7</v>
      </c>
      <c r="Q47">
        <f>Q44+Q45*dt</f>
        <v>-3.9192185409664141E-7</v>
      </c>
      <c r="R47">
        <v>0</v>
      </c>
      <c r="T47">
        <f>mi/2*(I47^2+J47^2+K47^2+L47^2+M47^2+N47^2+O47^2+P47^2+Q47^2)</f>
        <v>1.2633512523581439E-12</v>
      </c>
    </row>
    <row r="48" spans="1:21" x14ac:dyDescent="0.25">
      <c r="G48" t="s">
        <v>26</v>
      </c>
      <c r="H48">
        <v>0</v>
      </c>
      <c r="I48">
        <f>(J46-2*I46+H46)/dx^2</f>
        <v>6.7465735835815606E-8</v>
      </c>
      <c r="J48">
        <f>(K46-2*J46+I46)/dx^2</f>
        <v>1.2832745538648935E-7</v>
      </c>
      <c r="K48">
        <f>(L46-2*K46+J46)/dx^2</f>
        <v>1.7662758949406029E-7</v>
      </c>
      <c r="L48">
        <f>(M46-2*L46+K46)/dx^2</f>
        <v>2.076381845051813E-7</v>
      </c>
      <c r="M48">
        <f>(N46-2*M46+L46)/dx^2</f>
        <v>2.183237073166492E-7</v>
      </c>
      <c r="N48">
        <f>(O46-2*N46+M46)/dx^2</f>
        <v>2.0763818450506598E-7</v>
      </c>
      <c r="O48">
        <f>(P46-2*O46+N46)/dx^2</f>
        <v>1.7662758949418984E-7</v>
      </c>
      <c r="P48">
        <f>(Q46-2*P46+O46)/dx^2</f>
        <v>1.2832745538643397E-7</v>
      </c>
      <c r="Q48">
        <f>(R46-2*Q46+P46)/dx^2</f>
        <v>6.7465735835814004E-8</v>
      </c>
      <c r="R48">
        <v>0</v>
      </c>
    </row>
    <row r="49" spans="7:21" x14ac:dyDescent="0.25">
      <c r="G49" t="s">
        <v>27</v>
      </c>
      <c r="H49">
        <v>0</v>
      </c>
      <c r="I49">
        <f>I46+I47*dt</f>
        <v>-1.855999245023833E-7</v>
      </c>
      <c r="J49">
        <f>J46+J47*dt</f>
        <v>-3.5303203524375607E-7</v>
      </c>
      <c r="K49">
        <f>K46+K47*dt</f>
        <v>-4.8590691065664784E-7</v>
      </c>
      <c r="L49">
        <f>L46+L47*dt</f>
        <v>-5.7121783214195068E-7</v>
      </c>
      <c r="M49">
        <f>M46+M47*dt</f>
        <v>-6.0061397230853714E-7</v>
      </c>
      <c r="N49">
        <f>N46+N47*dt</f>
        <v>-5.7121783214194676E-7</v>
      </c>
      <c r="O49">
        <f>O46+O47*dt</f>
        <v>-4.8590691065665271E-7</v>
      </c>
      <c r="P49">
        <f>P46+P47*dt</f>
        <v>-3.5303203524375533E-7</v>
      </c>
      <c r="Q49">
        <f>Q46+Q47*dt</f>
        <v>-1.8559992450238189E-7</v>
      </c>
      <c r="R49">
        <v>0</v>
      </c>
      <c r="U49">
        <f>1/(2*dx)*((I49-H49)^2+(J49-I49)^2+(K49-J49)^2+(L49-K49)^2+(M49-L49)^2+(N49-M49)^2+(O49-N49)^2+(P49-O49)^2+(Q49-P49)^2+(R49-Q49)^2)</f>
        <v>2.8099971038283784E-13</v>
      </c>
    </row>
    <row r="50" spans="7:21" x14ac:dyDescent="0.25">
      <c r="G50" t="s">
        <v>28</v>
      </c>
      <c r="H50">
        <v>0</v>
      </c>
      <c r="I50">
        <f>I47+I48*dt</f>
        <v>-3.7168213334589947E-7</v>
      </c>
      <c r="J50">
        <f>J47+J48*dt</f>
        <v>-7.0698142981823652E-7</v>
      </c>
      <c r="K50">
        <f>K47+K48*dt</f>
        <v>-9.7307645811067056E-7</v>
      </c>
      <c r="L50">
        <f>L47+L48*dt</f>
        <v>-1.1439199828608896E-6</v>
      </c>
      <c r="M50">
        <f>M47+M48*dt</f>
        <v>-1.2027886495295008E-6</v>
      </c>
      <c r="N50">
        <f>N47+N48*dt</f>
        <v>-1.143919982860923E-6</v>
      </c>
      <c r="O50">
        <f>O47+O48*dt</f>
        <v>-9.7307645811063435E-7</v>
      </c>
      <c r="P50">
        <f>P47+P48*dt</f>
        <v>-7.0698142981825388E-7</v>
      </c>
      <c r="Q50">
        <f>Q47+Q48*dt</f>
        <v>-3.7168213334589719E-7</v>
      </c>
      <c r="R50">
        <v>0</v>
      </c>
      <c r="T50">
        <f>mi/2*(I50^2+J50^2+K50^2+L50^2+M50^2+N50^2+O50^2+P50^2+Q50^2)</f>
        <v>1.1362359435183491E-12</v>
      </c>
    </row>
    <row r="51" spans="7:21" x14ac:dyDescent="0.25">
      <c r="G51" t="s">
        <v>29</v>
      </c>
      <c r="H51">
        <v>0</v>
      </c>
      <c r="I51">
        <f>(J49-2*I49+H49)/dx^2</f>
        <v>1.8407843944591387E-7</v>
      </c>
      <c r="J51">
        <f>(K49-2*J49+I49)/dx^2</f>
        <v>3.5013799868885074E-7</v>
      </c>
      <c r="K51">
        <f>(L49-2*K49+J49)/dx^2</f>
        <v>4.819236110652932E-7</v>
      </c>
      <c r="L51">
        <f>(M49-2*L49+K49)/dx^2</f>
        <v>5.6653518263148205E-7</v>
      </c>
      <c r="M51">
        <f>(N49-2*M49+L49)/dx^2</f>
        <v>5.9569034323896142E-7</v>
      </c>
      <c r="N51">
        <f>(O49-2*N49+M49)/dx^2</f>
        <v>5.665351826313533E-7</v>
      </c>
      <c r="O51">
        <f>(P49-2*O49+N49)/dx^2</f>
        <v>4.8192361106543911E-7</v>
      </c>
      <c r="P51">
        <f>(Q49-2*P49+O49)/dx^2</f>
        <v>3.5013799868880029E-7</v>
      </c>
      <c r="Q51">
        <f>(R49-2*Q49+P49)/dx^2</f>
        <v>1.8407843944589293E-7</v>
      </c>
      <c r="R51">
        <v>0</v>
      </c>
    </row>
    <row r="52" spans="7:21" x14ac:dyDescent="0.25">
      <c r="G52" t="s">
        <v>30</v>
      </c>
      <c r="H52">
        <v>0</v>
      </c>
      <c r="I52">
        <f>I49+I50*dt</f>
        <v>-2.9710456450615313E-7</v>
      </c>
      <c r="J52">
        <f>J49+J50*dt</f>
        <v>-5.6512646418922702E-7</v>
      </c>
      <c r="K52">
        <f>K49+K50*dt</f>
        <v>-7.7782984808984907E-7</v>
      </c>
      <c r="L52">
        <f>L49+L50*dt</f>
        <v>-9.1439382700021751E-7</v>
      </c>
      <c r="M52">
        <f>M49+M50*dt</f>
        <v>-9.6145056716738744E-7</v>
      </c>
      <c r="N52">
        <f>N49+N50*dt</f>
        <v>-9.1439382700022365E-7</v>
      </c>
      <c r="O52">
        <f>O49+O50*dt</f>
        <v>-7.7782984808984293E-7</v>
      </c>
      <c r="P52">
        <f>P49+P50*dt</f>
        <v>-5.6512646418923146E-7</v>
      </c>
      <c r="Q52">
        <f>Q49+Q50*dt</f>
        <v>-2.9710456450615102E-7</v>
      </c>
      <c r="R52">
        <v>0</v>
      </c>
      <c r="U52">
        <f>1/(2*dx)*((I52-H52)^2+(J52-I52)^2+(K52-J52)^2+(L52-K52)^2+(M52-L52)^2+(N52-M52)^2+(O52-N52)^2+(P52-O52)^2+(Q52-P52)^2+(R52-Q52)^2)</f>
        <v>7.2006040425195048E-13</v>
      </c>
    </row>
    <row r="53" spans="7:21" x14ac:dyDescent="0.25">
      <c r="G53" t="s">
        <v>31</v>
      </c>
      <c r="H53">
        <v>0</v>
      </c>
      <c r="I53">
        <f>I50+I51*dt</f>
        <v>-3.164586015121253E-7</v>
      </c>
      <c r="J53">
        <f>J50+J51*dt</f>
        <v>-6.0194003021158126E-7</v>
      </c>
      <c r="K53">
        <f>K50+K51*dt</f>
        <v>-8.2849937479108266E-7</v>
      </c>
      <c r="L53">
        <f>L50+L51*dt</f>
        <v>-9.7395942807144502E-7</v>
      </c>
      <c r="M53">
        <f>M50+M51*dt</f>
        <v>-1.0240815465578123E-6</v>
      </c>
      <c r="N53">
        <f>N50+N51*dt</f>
        <v>-9.7395942807151701E-7</v>
      </c>
      <c r="O53">
        <f>O50+O51*dt</f>
        <v>-8.2849937479100261E-7</v>
      </c>
      <c r="P53">
        <f>P50+P51*dt</f>
        <v>-6.0194003021161377E-7</v>
      </c>
      <c r="Q53">
        <f>Q50+Q51*dt</f>
        <v>-3.1645860151212933E-7</v>
      </c>
      <c r="R53">
        <v>0</v>
      </c>
      <c r="T53">
        <f>mi/2*(I53^2+J53^2+K53^2+L53^2+M53^2+N53^2+O53^2+P53^2+Q53^2)</f>
        <v>8.2368083707173871E-13</v>
      </c>
    </row>
    <row r="54" spans="7:21" x14ac:dyDescent="0.25">
      <c r="G54" t="s">
        <v>32</v>
      </c>
      <c r="H54">
        <v>0</v>
      </c>
      <c r="I54">
        <f>(J52-2*I52+H52)/dx^2</f>
        <v>2.9466900233477697E-7</v>
      </c>
      <c r="J54">
        <f>(K52-2*J52+I52)/dx^2</f>
        <v>5.6049374964153625E-7</v>
      </c>
      <c r="K54">
        <f>(L52-2*K52+J52)/dx^2</f>
        <v>7.714534635435817E-7</v>
      </c>
      <c r="L54">
        <f>(M52-2*L52+K52)/dx^2</f>
        <v>9.0689793740181875E-7</v>
      </c>
      <c r="M54">
        <f>(N52-2*M52+L52)/dx^2</f>
        <v>9.5356892241745711E-7</v>
      </c>
      <c r="N54">
        <f>(O52-2*N52+M52)/dx^2</f>
        <v>9.0689793740200542E-7</v>
      </c>
      <c r="O54">
        <f>(P52-2*O52+N52)/dx^2</f>
        <v>7.7145346354334888E-7</v>
      </c>
      <c r="P54">
        <f>(Q52-2*P52+O52)/dx^2</f>
        <v>5.604937496417101E-7</v>
      </c>
      <c r="Q54">
        <f>(R52-2*Q52+P52)/dx^2</f>
        <v>2.9466900233468899E-7</v>
      </c>
      <c r="R54">
        <v>0</v>
      </c>
    </row>
    <row r="55" spans="7:21" x14ac:dyDescent="0.25">
      <c r="G55" t="s">
        <v>33</v>
      </c>
      <c r="H55">
        <v>0</v>
      </c>
      <c r="I55">
        <f>I52+I53*dt</f>
        <v>-3.9204214495979072E-7</v>
      </c>
      <c r="J55">
        <f>J52+J53*dt</f>
        <v>-7.4570847325270142E-7</v>
      </c>
      <c r="K55">
        <f>K52+K53*dt</f>
        <v>-1.0263796605271738E-6</v>
      </c>
      <c r="L55">
        <f>L52+L53*dt</f>
        <v>-1.206581655421651E-6</v>
      </c>
      <c r="M55">
        <f>M52+M53*dt</f>
        <v>-1.2686750311347312E-6</v>
      </c>
      <c r="N55">
        <f>N52+N53*dt</f>
        <v>-1.2065816554216787E-6</v>
      </c>
      <c r="O55">
        <f>O52+O53*dt</f>
        <v>-1.0263796605271437E-6</v>
      </c>
      <c r="P55">
        <f>P52+P53*dt</f>
        <v>-7.4570847325271561E-7</v>
      </c>
      <c r="Q55">
        <f>Q52+Q53*dt</f>
        <v>-3.9204214495978982E-7</v>
      </c>
      <c r="R55">
        <v>0</v>
      </c>
      <c r="U55">
        <f>1/(2*dx)*((I55-H55)^2+(J55-I55)^2+(K55-J55)^2+(L55-K55)^2+(M55-L55)^2+(N55-M55)^2+(O55-N55)^2+(P55-O55)^2+(Q55-P55)^2+(R55-Q55)^2)</f>
        <v>1.2537639989075133E-12</v>
      </c>
    </row>
    <row r="56" spans="7:21" x14ac:dyDescent="0.25">
      <c r="G56" t="s">
        <v>34</v>
      </c>
      <c r="H56">
        <v>0</v>
      </c>
      <c r="I56">
        <f>I53+I54*dt</f>
        <v>-2.2805790081169222E-7</v>
      </c>
      <c r="J56">
        <f>J53+J54*dt</f>
        <v>-4.337919053191204E-7</v>
      </c>
      <c r="K56">
        <f>K53+K54*dt</f>
        <v>-5.9706333572800814E-7</v>
      </c>
      <c r="L56">
        <f>L53+L54*dt</f>
        <v>-7.0189004685089934E-7</v>
      </c>
      <c r="M56">
        <f>M53+M54*dt</f>
        <v>-7.3801086983257526E-7</v>
      </c>
      <c r="N56">
        <f>N53+N54*dt</f>
        <v>-7.0189004685091543E-7</v>
      </c>
      <c r="O56">
        <f>O53+O54*dt</f>
        <v>-5.9706333572799798E-7</v>
      </c>
      <c r="P56">
        <f>P53+P54*dt</f>
        <v>-4.3379190531910076E-7</v>
      </c>
      <c r="Q56">
        <f>Q53+Q54*dt</f>
        <v>-2.2805790081172263E-7</v>
      </c>
      <c r="R56">
        <v>0</v>
      </c>
      <c r="T56">
        <f>mi/2*(I56^2+J56^2+K56^2+L56^2+M56^2+N56^2+O56^2+P56^2+Q56^2)</f>
        <v>4.2777499822652453E-13</v>
      </c>
    </row>
    <row r="57" spans="7:21" x14ac:dyDescent="0.25">
      <c r="G57" t="s">
        <v>35</v>
      </c>
      <c r="H57">
        <v>0</v>
      </c>
      <c r="I57">
        <f>(J55-2*I55+H55)/dx^2</f>
        <v>3.8882831679296371E-7</v>
      </c>
      <c r="J57">
        <f>(K55-2*J55+I55)/dx^2</f>
        <v>7.3959540881275357E-7</v>
      </c>
      <c r="K57">
        <f>(L55-2*K55+J55)/dx^2</f>
        <v>1.0179657491530853E-6</v>
      </c>
      <c r="L57">
        <f>(M55-2*L55+K55)/dx^2</f>
        <v>1.1966905093821263E-6</v>
      </c>
      <c r="M57">
        <f>(N55-2*M55+L55)/dx^2</f>
        <v>1.2582748647192542E-6</v>
      </c>
      <c r="N57">
        <f>(O55-2*N55+M55)/dx^2</f>
        <v>1.196690509382993E-6</v>
      </c>
      <c r="O57">
        <f>(P55-2*O55+N55)/dx^2</f>
        <v>1.01796574915205E-6</v>
      </c>
      <c r="P57">
        <f>(Q55-2*P55+O55)/dx^2</f>
        <v>7.3959540881335539E-7</v>
      </c>
      <c r="Q57">
        <f>(R55-2*Q55+P55)/dx^2</f>
        <v>3.8882831679280172E-7</v>
      </c>
      <c r="R57">
        <v>0</v>
      </c>
    </row>
    <row r="58" spans="7:21" x14ac:dyDescent="0.25">
      <c r="G58" t="s">
        <v>36</v>
      </c>
      <c r="H58">
        <v>0</v>
      </c>
      <c r="I58">
        <f>I55+I56*dt</f>
        <v>-4.6045951520329836E-7</v>
      </c>
      <c r="J58">
        <f>J55+J56*dt</f>
        <v>-8.7584604484843753E-7</v>
      </c>
      <c r="K58">
        <f>K55+K56*dt</f>
        <v>-1.2054986612455763E-6</v>
      </c>
      <c r="L58">
        <f>L55+L56*dt</f>
        <v>-1.4171486694769208E-6</v>
      </c>
      <c r="M58">
        <f>M55+M56*dt</f>
        <v>-1.4900782920845038E-6</v>
      </c>
      <c r="N58">
        <f>N55+N56*dt</f>
        <v>-1.4171486694769532E-6</v>
      </c>
      <c r="O58">
        <f>O55+O56*dt</f>
        <v>-1.205498661245543E-6</v>
      </c>
      <c r="P58">
        <f>P55+P56*dt</f>
        <v>-8.7584604484844579E-7</v>
      </c>
      <c r="Q58">
        <f>Q55+Q56*dt</f>
        <v>-4.6045951520330662E-7</v>
      </c>
      <c r="R58">
        <v>0</v>
      </c>
      <c r="U58">
        <f>1/(2*dx)*((I58-H58)^2+(J58-I58)^2+(K58-J58)^2+(L58-K58)^2+(M58-L58)^2+(N58-M58)^2+(O58-N58)^2+(P58-O58)^2+(Q58-P58)^2+(R58-Q58)^2)</f>
        <v>1.7295502549208898E-12</v>
      </c>
    </row>
    <row r="59" spans="7:21" x14ac:dyDescent="0.25">
      <c r="G59" t="s">
        <v>37</v>
      </c>
      <c r="H59">
        <v>0</v>
      </c>
      <c r="I59">
        <f>I56+I57*dt</f>
        <v>-1.1140940577380311E-7</v>
      </c>
      <c r="J59">
        <f>J56+J57*dt</f>
        <v>-2.1191328267529433E-7</v>
      </c>
      <c r="K59">
        <f>K56+K57*dt</f>
        <v>-2.9167361098208254E-7</v>
      </c>
      <c r="L59">
        <f>L56+L57*dt</f>
        <v>-3.4288289403626145E-7</v>
      </c>
      <c r="M59">
        <f>M56+M57*dt</f>
        <v>-3.6052841041679904E-7</v>
      </c>
      <c r="N59">
        <f>N56+N57*dt</f>
        <v>-3.4288289403601751E-7</v>
      </c>
      <c r="O59">
        <f>O56+O57*dt</f>
        <v>-2.9167361098238297E-7</v>
      </c>
      <c r="P59">
        <f>P56+P57*dt</f>
        <v>-2.1191328267509414E-7</v>
      </c>
      <c r="Q59">
        <f>Q56+Q57*dt</f>
        <v>-1.1140940577388213E-7</v>
      </c>
      <c r="R59">
        <v>0</v>
      </c>
      <c r="T59">
        <f>mi/2*(I59^2+J59^2+K59^2+L59^2+M59^2+N59^2+O59^2+P59^2+Q59^2)</f>
        <v>1.0208663032422343E-13</v>
      </c>
    </row>
    <row r="60" spans="7:21" x14ac:dyDescent="0.25">
      <c r="G60" t="s">
        <v>38</v>
      </c>
      <c r="H60">
        <v>0</v>
      </c>
      <c r="I60">
        <f>(J58-2*I58+H58)/dx^2</f>
        <v>4.5668482470466853E-7</v>
      </c>
      <c r="J60">
        <f>(K58-2*J58+I58)/dx^2</f>
        <v>8.6866615685769062E-7</v>
      </c>
      <c r="K60">
        <f>(L58-2*K58+J58)/dx^2</f>
        <v>1.1956163932241263E-6</v>
      </c>
      <c r="L60">
        <f>(M58-2*L58+K58)/dx^2</f>
        <v>1.4055313666721064E-6</v>
      </c>
      <c r="M60">
        <f>(N58-2*M58+L58)/dx^2</f>
        <v>1.4778631370375317E-6</v>
      </c>
      <c r="N60">
        <f>(O58-2*N58+M58)/dx^2</f>
        <v>1.4055313666730998E-6</v>
      </c>
      <c r="O60">
        <f>(P58-2*O58+N58)/dx^2</f>
        <v>1.1956163932230419E-6</v>
      </c>
      <c r="P60">
        <f>(Q58-2*P58+O58)/dx^2</f>
        <v>8.6866615685811117E-7</v>
      </c>
      <c r="Q60">
        <f>(R58-2*Q58+P58)/dx^2</f>
        <v>4.5668482470475223E-7</v>
      </c>
      <c r="R60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BA504F8737C947878B1B160AAEAA1A" ma:contentTypeVersion="3" ma:contentTypeDescription="Utwórz nowy dokument." ma:contentTypeScope="" ma:versionID="7e11c06148bbb7215b66efb8a7f386c7">
  <xsd:schema xmlns:xsd="http://www.w3.org/2001/XMLSchema" xmlns:xs="http://www.w3.org/2001/XMLSchema" xmlns:p="http://schemas.microsoft.com/office/2006/metadata/properties" xmlns:ns2="ba7da543-45a8-4a34-b553-c0a1786a97cb" targetNamespace="http://schemas.microsoft.com/office/2006/metadata/properties" ma:root="true" ma:fieldsID="172314ba9e3910ee240ca2c140a9e7c5" ns2:_="">
    <xsd:import namespace="ba7da543-45a8-4a34-b553-c0a1786a9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a543-45a8-4a34-b553-c0a1786a9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6803FA-0B4D-4D83-A047-A1E5AB96509D}"/>
</file>

<file path=customXml/itemProps2.xml><?xml version="1.0" encoding="utf-8"?>
<ds:datastoreItem xmlns:ds="http://schemas.openxmlformats.org/officeDocument/2006/customXml" ds:itemID="{4912ECF9-6002-404A-8179-467C80A65FF6}"/>
</file>

<file path=customXml/itemProps3.xml><?xml version="1.0" encoding="utf-8"?>
<ds:datastoreItem xmlns:ds="http://schemas.openxmlformats.org/officeDocument/2006/customXml" ds:itemID="{9F8C9A5D-DAF8-4CE9-9D8A-B7EEDE0363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dt</vt:lpstr>
      <vt:lpstr>dx</vt:lpstr>
      <vt:lpstr>L</vt:lpstr>
      <vt:lpstr>mi</vt:lpstr>
      <vt:lpstr>n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Piotr Tronczyk</cp:lastModifiedBy>
  <dcterms:created xsi:type="dcterms:W3CDTF">2023-04-13T12:29:43Z</dcterms:created>
  <dcterms:modified xsi:type="dcterms:W3CDTF">2023-04-13T13:15:21Z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0x01010099BA504F8737C947878B1B160AAEAA1A</vt:lpwstr>
  </property>
</Properties>
</file>