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hristophegittens/Desktop/my docs/U.W.I. YEAR 4/U.W.I. YEAR 4 - SEMESTER II/COMP 3610/Assignments/Election-Project/csvs/"/>
    </mc:Choice>
  </mc:AlternateContent>
  <xr:revisionPtr revIDLastSave="0" documentId="13_ncr:1_{17771DCF-D6DE-7B4D-BB20-C2890109FDCC}" xr6:coauthVersionLast="47" xr6:coauthVersionMax="47" xr10:uidLastSave="{00000000-0000-0000-0000-000000000000}"/>
  <bookViews>
    <workbookView xWindow="0" yWindow="500" windowWidth="28800" windowHeight="17500" activeTab="5" xr2:uid="{00CD0EB4-DA0B-AB45-875C-9354388CE2C5}"/>
  </bookViews>
  <sheets>
    <sheet name="2007" sheetId="1" r:id="rId1"/>
    <sheet name="2010" sheetId="2" r:id="rId2"/>
    <sheet name="2015" sheetId="3" r:id="rId3"/>
    <sheet name="2020" sheetId="4" r:id="rId4"/>
    <sheet name="2025" sheetId="5" r:id="rId5"/>
    <sheet name="ELECTORAL_ELASTICITY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8" i="5" l="1"/>
  <c r="J44" i="4"/>
  <c r="J45" i="4"/>
  <c r="I48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5" i="1"/>
  <c r="J44" i="1"/>
  <c r="F7" i="4"/>
  <c r="Z7" i="4" s="1"/>
  <c r="AS48" i="4"/>
  <c r="AQ48" i="4"/>
  <c r="AO48" i="4"/>
  <c r="AM48" i="4"/>
  <c r="AK48" i="4"/>
  <c r="AI48" i="4"/>
  <c r="AG48" i="4"/>
  <c r="AE48" i="4"/>
  <c r="AC48" i="4"/>
  <c r="AA48" i="4"/>
  <c r="Y48" i="4"/>
  <c r="W48" i="4"/>
  <c r="U48" i="4"/>
  <c r="S48" i="4"/>
  <c r="Q48" i="4"/>
  <c r="O48" i="4"/>
  <c r="M48" i="4"/>
  <c r="K48" i="4"/>
  <c r="I48" i="4"/>
  <c r="G48" i="4"/>
  <c r="E48" i="4"/>
  <c r="C48" i="4"/>
  <c r="B48" i="4"/>
  <c r="F47" i="4"/>
  <c r="AD47" i="4" s="1"/>
  <c r="D47" i="4"/>
  <c r="F46" i="4"/>
  <c r="L46" i="4" s="1"/>
  <c r="D46" i="4"/>
  <c r="F45" i="4"/>
  <c r="D45" i="4"/>
  <c r="F44" i="4"/>
  <c r="H44" i="4" s="1"/>
  <c r="D44" i="4"/>
  <c r="F43" i="4"/>
  <c r="L43" i="4" s="1"/>
  <c r="D43" i="4"/>
  <c r="F42" i="4"/>
  <c r="T42" i="4" s="1"/>
  <c r="D42" i="4"/>
  <c r="F41" i="4"/>
  <c r="J41" i="4" s="1"/>
  <c r="D41" i="4"/>
  <c r="F40" i="4"/>
  <c r="L40" i="4" s="1"/>
  <c r="D40" i="4"/>
  <c r="F39" i="4"/>
  <c r="J39" i="4" s="1"/>
  <c r="D39" i="4"/>
  <c r="F38" i="4"/>
  <c r="J38" i="4" s="1"/>
  <c r="D38" i="4"/>
  <c r="F37" i="4"/>
  <c r="H37" i="4" s="1"/>
  <c r="D37" i="4"/>
  <c r="F36" i="4"/>
  <c r="L36" i="4" s="1"/>
  <c r="D36" i="4"/>
  <c r="F35" i="4"/>
  <c r="H35" i="4" s="1"/>
  <c r="D35" i="4"/>
  <c r="F34" i="4"/>
  <c r="AR34" i="4" s="1"/>
  <c r="D34" i="4"/>
  <c r="F33" i="4"/>
  <c r="L33" i="4" s="1"/>
  <c r="D33" i="4"/>
  <c r="F32" i="4"/>
  <c r="X32" i="4" s="1"/>
  <c r="D32" i="4"/>
  <c r="J31" i="4"/>
  <c r="F31" i="4"/>
  <c r="H31" i="4" s="1"/>
  <c r="D31" i="4"/>
  <c r="F30" i="4"/>
  <c r="J30" i="4" s="1"/>
  <c r="D30" i="4"/>
  <c r="F29" i="4"/>
  <c r="H29" i="4" s="1"/>
  <c r="D29" i="4"/>
  <c r="F28" i="4"/>
  <c r="T28" i="4" s="1"/>
  <c r="D28" i="4"/>
  <c r="F27" i="4"/>
  <c r="L27" i="4" s="1"/>
  <c r="D27" i="4"/>
  <c r="F26" i="4"/>
  <c r="L26" i="4" s="1"/>
  <c r="D26" i="4"/>
  <c r="F25" i="4"/>
  <c r="L25" i="4" s="1"/>
  <c r="D25" i="4"/>
  <c r="F24" i="4"/>
  <c r="H24" i="4" s="1"/>
  <c r="D24" i="4"/>
  <c r="F23" i="4"/>
  <c r="L23" i="4" s="1"/>
  <c r="D23" i="4"/>
  <c r="F22" i="4"/>
  <c r="AB22" i="4" s="1"/>
  <c r="D22" i="4"/>
  <c r="F21" i="4"/>
  <c r="L21" i="4" s="1"/>
  <c r="D21" i="4"/>
  <c r="F20" i="4"/>
  <c r="H20" i="4" s="1"/>
  <c r="D20" i="4"/>
  <c r="F19" i="4"/>
  <c r="V19" i="4" s="1"/>
  <c r="D19" i="4"/>
  <c r="F18" i="4"/>
  <c r="AB18" i="4" s="1"/>
  <c r="D18" i="4"/>
  <c r="F17" i="4"/>
  <c r="H17" i="4" s="1"/>
  <c r="D17" i="4"/>
  <c r="F16" i="4"/>
  <c r="L16" i="4" s="1"/>
  <c r="D16" i="4"/>
  <c r="AN15" i="4"/>
  <c r="F15" i="4"/>
  <c r="J15" i="4" s="1"/>
  <c r="D15" i="4"/>
  <c r="F14" i="4"/>
  <c r="N14" i="4" s="1"/>
  <c r="D14" i="4"/>
  <c r="F13" i="4"/>
  <c r="AB13" i="4" s="1"/>
  <c r="D13" i="4"/>
  <c r="F12" i="4"/>
  <c r="H12" i="4" s="1"/>
  <c r="D12" i="4"/>
  <c r="F11" i="4"/>
  <c r="H11" i="4" s="1"/>
  <c r="D11" i="4"/>
  <c r="F10" i="4"/>
  <c r="L10" i="4" s="1"/>
  <c r="D10" i="4"/>
  <c r="F9" i="4"/>
  <c r="H9" i="4" s="1"/>
  <c r="D9" i="4"/>
  <c r="F8" i="4"/>
  <c r="J8" i="4" s="1"/>
  <c r="D8" i="4"/>
  <c r="D7" i="4"/>
  <c r="J9" i="4" l="1"/>
  <c r="J12" i="4"/>
  <c r="H15" i="4"/>
  <c r="AF44" i="4"/>
  <c r="J7" i="4"/>
  <c r="L9" i="4"/>
  <c r="L12" i="4"/>
  <c r="AL48" i="4"/>
  <c r="L7" i="4"/>
  <c r="AN48" i="4"/>
  <c r="AN28" i="4"/>
  <c r="L31" i="4"/>
  <c r="T12" i="4"/>
  <c r="H47" i="4"/>
  <c r="H18" i="4"/>
  <c r="N25" i="4"/>
  <c r="J47" i="4"/>
  <c r="AN20" i="4"/>
  <c r="AT48" i="4"/>
  <c r="J20" i="4"/>
  <c r="H19" i="4"/>
  <c r="AR48" i="4"/>
  <c r="L19" i="4"/>
  <c r="H28" i="4"/>
  <c r="L35" i="4"/>
  <c r="AT45" i="4"/>
  <c r="AN47" i="4"/>
  <c r="V20" i="4"/>
  <c r="AN42" i="4"/>
  <c r="J18" i="4"/>
  <c r="L47" i="4"/>
  <c r="L38" i="4"/>
  <c r="AN16" i="4"/>
  <c r="N19" i="4"/>
  <c r="J24" i="4"/>
  <c r="AB35" i="4"/>
  <c r="L41" i="4"/>
  <c r="X18" i="4"/>
  <c r="L24" i="4"/>
  <c r="R28" i="4"/>
  <c r="T45" i="4"/>
  <c r="AP48" i="4"/>
  <c r="J19" i="4"/>
  <c r="AB25" i="4"/>
  <c r="J29" i="4"/>
  <c r="J35" i="4"/>
  <c r="L18" i="4"/>
  <c r="AD25" i="4"/>
  <c r="AL32" i="4"/>
  <c r="V18" i="4"/>
  <c r="J28" i="4"/>
  <c r="AJ38" i="4"/>
  <c r="X21" i="4"/>
  <c r="AP38" i="4"/>
  <c r="N41" i="4"/>
  <c r="AB24" i="4"/>
  <c r="P26" i="4"/>
  <c r="AN41" i="4"/>
  <c r="D48" i="4"/>
  <c r="F48" i="4"/>
  <c r="Z48" i="4" s="1"/>
  <c r="H14" i="4"/>
  <c r="H23" i="4"/>
  <c r="J11" i="4"/>
  <c r="L34" i="4"/>
  <c r="J37" i="4"/>
  <c r="H46" i="4"/>
  <c r="H32" i="4"/>
  <c r="H34" i="4"/>
  <c r="J34" i="4"/>
  <c r="J40" i="4"/>
  <c r="J14" i="4"/>
  <c r="H22" i="4"/>
  <c r="H27" i="4"/>
  <c r="H30" i="4"/>
  <c r="H33" i="4"/>
  <c r="H43" i="4"/>
  <c r="L11" i="4"/>
  <c r="L14" i="4"/>
  <c r="J17" i="4"/>
  <c r="J33" i="4"/>
  <c r="J46" i="4"/>
  <c r="H10" i="4"/>
  <c r="H13" i="4"/>
  <c r="H16" i="4"/>
  <c r="Z17" i="4"/>
  <c r="H21" i="4"/>
  <c r="L22" i="4"/>
  <c r="H25" i="4"/>
  <c r="J13" i="4"/>
  <c r="X22" i="4"/>
  <c r="J26" i="4"/>
  <c r="X33" i="4"/>
  <c r="J36" i="4"/>
  <c r="H41" i="4"/>
  <c r="H40" i="4"/>
  <c r="J23" i="4"/>
  <c r="J22" i="4"/>
  <c r="J27" i="4"/>
  <c r="J43" i="4"/>
  <c r="H26" i="4"/>
  <c r="J32" i="4"/>
  <c r="H36" i="4"/>
  <c r="H39" i="4"/>
  <c r="H42" i="4"/>
  <c r="H45" i="4"/>
  <c r="J10" i="4"/>
  <c r="J16" i="4"/>
  <c r="J21" i="4"/>
  <c r="J25" i="4"/>
  <c r="L32" i="4"/>
  <c r="H38" i="4"/>
  <c r="J42" i="4"/>
  <c r="AB48" i="4" l="1"/>
  <c r="R48" i="4"/>
  <c r="V48" i="4"/>
  <c r="T48" i="4"/>
  <c r="J48" i="4"/>
  <c r="P48" i="4"/>
  <c r="AJ48" i="4"/>
  <c r="L48" i="4"/>
  <c r="H48" i="4"/>
  <c r="X48" i="4"/>
  <c r="AH48" i="4"/>
  <c r="AD48" i="4"/>
  <c r="N48" i="4"/>
  <c r="AF48" i="4"/>
  <c r="AO48" i="3"/>
  <c r="AM48" i="3"/>
  <c r="AK48" i="3"/>
  <c r="AI48" i="3"/>
  <c r="AG48" i="3"/>
  <c r="AE48" i="3"/>
  <c r="AC48" i="3"/>
  <c r="AA48" i="3"/>
  <c r="Y48" i="3"/>
  <c r="W48" i="3"/>
  <c r="U48" i="3"/>
  <c r="S48" i="3"/>
  <c r="Q48" i="3"/>
  <c r="O48" i="3"/>
  <c r="M48" i="3"/>
  <c r="K48" i="3"/>
  <c r="G48" i="3"/>
  <c r="E48" i="3"/>
  <c r="B48" i="3"/>
  <c r="F47" i="3"/>
  <c r="AH47" i="3" s="1"/>
  <c r="D47" i="3"/>
  <c r="N46" i="3"/>
  <c r="J46" i="3"/>
  <c r="H46" i="3"/>
  <c r="F46" i="3"/>
  <c r="D46" i="3"/>
  <c r="F45" i="3"/>
  <c r="AL45" i="3" s="1"/>
  <c r="D45" i="3"/>
  <c r="F44" i="3"/>
  <c r="AL44" i="3" s="1"/>
  <c r="D44" i="3"/>
  <c r="F43" i="3"/>
  <c r="D43" i="3"/>
  <c r="V42" i="3"/>
  <c r="H42" i="3"/>
  <c r="F42" i="3"/>
  <c r="D42" i="3"/>
  <c r="F41" i="3"/>
  <c r="H41" i="3" s="1"/>
  <c r="D41" i="3"/>
  <c r="F40" i="3"/>
  <c r="N40" i="3" s="1"/>
  <c r="D40" i="3"/>
  <c r="F39" i="3"/>
  <c r="D39" i="3"/>
  <c r="F38" i="3"/>
  <c r="T38" i="3" s="1"/>
  <c r="D38" i="3"/>
  <c r="N37" i="3"/>
  <c r="F37" i="3"/>
  <c r="H37" i="3" s="1"/>
  <c r="D37" i="3"/>
  <c r="F36" i="3"/>
  <c r="H36" i="3" s="1"/>
  <c r="D36" i="3"/>
  <c r="F35" i="3"/>
  <c r="AP35" i="3" s="1"/>
  <c r="D35" i="3"/>
  <c r="F34" i="3"/>
  <c r="H34" i="3" s="1"/>
  <c r="D34" i="3"/>
  <c r="F33" i="3"/>
  <c r="N33" i="3" s="1"/>
  <c r="D33" i="3"/>
  <c r="F32" i="3"/>
  <c r="D32" i="3"/>
  <c r="F31" i="3"/>
  <c r="D31" i="3"/>
  <c r="H30" i="3"/>
  <c r="F30" i="3"/>
  <c r="D30" i="3"/>
  <c r="F29" i="3"/>
  <c r="D29" i="3"/>
  <c r="F28" i="3"/>
  <c r="N28" i="3" s="1"/>
  <c r="D28" i="3"/>
  <c r="F27" i="3"/>
  <c r="N27" i="3" s="1"/>
  <c r="D27" i="3"/>
  <c r="V26" i="3"/>
  <c r="N26" i="3"/>
  <c r="H26" i="3"/>
  <c r="D26" i="3"/>
  <c r="X25" i="3"/>
  <c r="N25" i="3"/>
  <c r="H25" i="3"/>
  <c r="D25" i="3"/>
  <c r="X24" i="3"/>
  <c r="N24" i="3"/>
  <c r="H24" i="3"/>
  <c r="D24" i="3"/>
  <c r="F23" i="3"/>
  <c r="AJ23" i="3" s="1"/>
  <c r="D23" i="3"/>
  <c r="F22" i="3"/>
  <c r="N22" i="3" s="1"/>
  <c r="D22" i="3"/>
  <c r="F21" i="3"/>
  <c r="H21" i="3" s="1"/>
  <c r="D21" i="3"/>
  <c r="F20" i="3"/>
  <c r="AH20" i="3" s="1"/>
  <c r="D20" i="3"/>
  <c r="F19" i="3"/>
  <c r="AB19" i="3" s="1"/>
  <c r="D19" i="3"/>
  <c r="AB18" i="3"/>
  <c r="N18" i="3"/>
  <c r="H18" i="3"/>
  <c r="F18" i="3"/>
  <c r="D18" i="3"/>
  <c r="F17" i="3"/>
  <c r="H17" i="3" s="1"/>
  <c r="D17" i="3"/>
  <c r="V16" i="3"/>
  <c r="N16" i="3"/>
  <c r="J16" i="3"/>
  <c r="H16" i="3"/>
  <c r="D16" i="3"/>
  <c r="F15" i="3"/>
  <c r="N15" i="3" s="1"/>
  <c r="D15" i="3"/>
  <c r="F14" i="3"/>
  <c r="H14" i="3" s="1"/>
  <c r="D14" i="3"/>
  <c r="F13" i="3"/>
  <c r="N13" i="3" s="1"/>
  <c r="D13" i="3"/>
  <c r="N12" i="3"/>
  <c r="J12" i="3"/>
  <c r="H12" i="3"/>
  <c r="D12" i="3"/>
  <c r="F11" i="3"/>
  <c r="N11" i="3" s="1"/>
  <c r="D11" i="3"/>
  <c r="F10" i="3"/>
  <c r="N10" i="3" s="1"/>
  <c r="D10" i="3"/>
  <c r="F9" i="3"/>
  <c r="H9" i="3" s="1"/>
  <c r="D9" i="3"/>
  <c r="D8" i="3"/>
  <c r="C8" i="3"/>
  <c r="C7" i="3"/>
  <c r="D7" i="3" s="1"/>
  <c r="H45" i="3" l="1"/>
  <c r="H32" i="3"/>
  <c r="H27" i="3"/>
  <c r="H44" i="3"/>
  <c r="N45" i="3"/>
  <c r="N44" i="3"/>
  <c r="AD45" i="3"/>
  <c r="H15" i="3"/>
  <c r="H22" i="3"/>
  <c r="J15" i="3"/>
  <c r="AD44" i="3"/>
  <c r="J10" i="3"/>
  <c r="C48" i="3"/>
  <c r="D48" i="3" s="1"/>
  <c r="V44" i="3"/>
  <c r="H10" i="3"/>
  <c r="J9" i="3"/>
  <c r="J14" i="3"/>
  <c r="H31" i="3"/>
  <c r="H33" i="3"/>
  <c r="H38" i="3"/>
  <c r="F48" i="3"/>
  <c r="AH48" i="3" s="1"/>
  <c r="AN9" i="3"/>
  <c r="N14" i="3"/>
  <c r="R17" i="3"/>
  <c r="N21" i="3"/>
  <c r="H23" i="3"/>
  <c r="N29" i="3"/>
  <c r="H43" i="3"/>
  <c r="H47" i="3"/>
  <c r="J11" i="3"/>
  <c r="H13" i="3"/>
  <c r="H19" i="3"/>
  <c r="V20" i="3"/>
  <c r="H28" i="3"/>
  <c r="N38" i="3"/>
  <c r="H40" i="3"/>
  <c r="J47" i="3"/>
  <c r="H39" i="3"/>
  <c r="H20" i="3"/>
  <c r="H29" i="3"/>
  <c r="N17" i="3"/>
  <c r="H11" i="3"/>
  <c r="H35" i="3"/>
  <c r="Z41" i="3"/>
  <c r="J13" i="3"/>
  <c r="AB20" i="3"/>
  <c r="X35" i="3"/>
  <c r="N20" i="3"/>
  <c r="H48" i="3" l="1"/>
  <c r="V48" i="3"/>
  <c r="R48" i="3"/>
  <c r="AL48" i="3"/>
  <c r="X48" i="3"/>
  <c r="Z48" i="3"/>
  <c r="J48" i="3"/>
  <c r="AJ48" i="3"/>
  <c r="T48" i="3"/>
  <c r="AN48" i="3"/>
  <c r="AF48" i="3"/>
  <c r="P48" i="3"/>
  <c r="AD48" i="3"/>
  <c r="N48" i="3"/>
  <c r="AP48" i="3"/>
  <c r="L48" i="3"/>
  <c r="AB48" i="3"/>
  <c r="U48" i="2" l="1"/>
  <c r="S48" i="2"/>
  <c r="Q48" i="2"/>
  <c r="O48" i="2"/>
  <c r="M48" i="2"/>
  <c r="K48" i="2"/>
  <c r="I48" i="2"/>
  <c r="G48" i="2"/>
  <c r="E48" i="2"/>
  <c r="B48" i="2"/>
  <c r="F47" i="2"/>
  <c r="J47" i="2" s="1"/>
  <c r="F46" i="2"/>
  <c r="C46" i="2" s="1"/>
  <c r="D46" i="2" s="1"/>
  <c r="F45" i="2"/>
  <c r="C45" i="2" s="1"/>
  <c r="D45" i="2" s="1"/>
  <c r="F44" i="2"/>
  <c r="F43" i="2"/>
  <c r="J43" i="2" s="1"/>
  <c r="F42" i="2"/>
  <c r="J42" i="2" s="1"/>
  <c r="F41" i="2"/>
  <c r="F40" i="2"/>
  <c r="C40" i="2" s="1"/>
  <c r="D40" i="2" s="1"/>
  <c r="F39" i="2"/>
  <c r="J39" i="2" s="1"/>
  <c r="F38" i="2"/>
  <c r="J38" i="2" s="1"/>
  <c r="F37" i="2"/>
  <c r="F36" i="2"/>
  <c r="J36" i="2" s="1"/>
  <c r="F35" i="2"/>
  <c r="N35" i="2" s="1"/>
  <c r="F34" i="2"/>
  <c r="F33" i="2"/>
  <c r="J33" i="2" s="1"/>
  <c r="C33" i="2"/>
  <c r="D33" i="2" s="1"/>
  <c r="F32" i="2"/>
  <c r="H32" i="2" s="1"/>
  <c r="F31" i="2"/>
  <c r="J31" i="2" s="1"/>
  <c r="F30" i="2"/>
  <c r="J30" i="2" s="1"/>
  <c r="F29" i="2"/>
  <c r="F28" i="2"/>
  <c r="J28" i="2" s="1"/>
  <c r="F27" i="2"/>
  <c r="F26" i="2"/>
  <c r="F25" i="2"/>
  <c r="J25" i="2" s="1"/>
  <c r="F24" i="2"/>
  <c r="C24" i="2" s="1"/>
  <c r="D24" i="2" s="1"/>
  <c r="V23" i="2"/>
  <c r="F23" i="2"/>
  <c r="T23" i="2" s="1"/>
  <c r="F22" i="2"/>
  <c r="C22" i="2" s="1"/>
  <c r="D22" i="2" s="1"/>
  <c r="F21" i="2"/>
  <c r="J21" i="2" s="1"/>
  <c r="F20" i="2"/>
  <c r="C20" i="2" s="1"/>
  <c r="D20" i="2" s="1"/>
  <c r="F19" i="2"/>
  <c r="F18" i="2"/>
  <c r="F17" i="2"/>
  <c r="J17" i="2" s="1"/>
  <c r="F16" i="2"/>
  <c r="C16" i="2" s="1"/>
  <c r="D16" i="2" s="1"/>
  <c r="F15" i="2"/>
  <c r="J15" i="2" s="1"/>
  <c r="F14" i="2"/>
  <c r="J14" i="2" s="1"/>
  <c r="C14" i="2"/>
  <c r="D14" i="2" s="1"/>
  <c r="F13" i="2"/>
  <c r="C13" i="2" s="1"/>
  <c r="D13" i="2" s="1"/>
  <c r="F12" i="2"/>
  <c r="J12" i="2" s="1"/>
  <c r="F11" i="2"/>
  <c r="J11" i="2" s="1"/>
  <c r="F10" i="2"/>
  <c r="C10" i="2" s="1"/>
  <c r="D10" i="2" s="1"/>
  <c r="F9" i="2"/>
  <c r="J9" i="2" s="1"/>
  <c r="V8" i="2"/>
  <c r="F8" i="2"/>
  <c r="F7" i="2"/>
  <c r="F44" i="1"/>
  <c r="C44" i="1" s="1"/>
  <c r="F43" i="1"/>
  <c r="L43" i="1" s="1"/>
  <c r="R44" i="1"/>
  <c r="R7" i="1"/>
  <c r="C46" i="1"/>
  <c r="F28" i="1"/>
  <c r="L28" i="1" s="1"/>
  <c r="F8" i="1"/>
  <c r="C8" i="1" s="1"/>
  <c r="F9" i="1"/>
  <c r="F10" i="1"/>
  <c r="L10" i="1" s="1"/>
  <c r="F11" i="1"/>
  <c r="L11" i="1" s="1"/>
  <c r="F12" i="1"/>
  <c r="L12" i="1" s="1"/>
  <c r="F13" i="1"/>
  <c r="F14" i="1"/>
  <c r="L14" i="1" s="1"/>
  <c r="F15" i="1"/>
  <c r="L15" i="1" s="1"/>
  <c r="F16" i="1"/>
  <c r="F17" i="1"/>
  <c r="L17" i="1" s="1"/>
  <c r="F18" i="1"/>
  <c r="L18" i="1" s="1"/>
  <c r="F19" i="1"/>
  <c r="L19" i="1" s="1"/>
  <c r="F20" i="1"/>
  <c r="J20" i="1" s="1"/>
  <c r="F21" i="1"/>
  <c r="L21" i="1" s="1"/>
  <c r="F22" i="1"/>
  <c r="L22" i="1" s="1"/>
  <c r="F23" i="1"/>
  <c r="L23" i="1" s="1"/>
  <c r="F24" i="1"/>
  <c r="J24" i="1" s="1"/>
  <c r="F25" i="1"/>
  <c r="L25" i="1" s="1"/>
  <c r="F26" i="1"/>
  <c r="L26" i="1" s="1"/>
  <c r="F27" i="1"/>
  <c r="L27" i="1" s="1"/>
  <c r="F29" i="1"/>
  <c r="L29" i="1" s="1"/>
  <c r="F30" i="1"/>
  <c r="L30" i="1" s="1"/>
  <c r="F31" i="1"/>
  <c r="L31" i="1" s="1"/>
  <c r="F32" i="1"/>
  <c r="L32" i="1" s="1"/>
  <c r="F33" i="1"/>
  <c r="F34" i="1"/>
  <c r="F35" i="1"/>
  <c r="L35" i="1" s="1"/>
  <c r="F36" i="1"/>
  <c r="L36" i="1" s="1"/>
  <c r="F37" i="1"/>
  <c r="L37" i="1" s="1"/>
  <c r="F38" i="1"/>
  <c r="J38" i="1" s="1"/>
  <c r="F39" i="1"/>
  <c r="J39" i="1" s="1"/>
  <c r="F40" i="1"/>
  <c r="L40" i="1" s="1"/>
  <c r="F41" i="1"/>
  <c r="L41" i="1" s="1"/>
  <c r="F42" i="1"/>
  <c r="L42" i="1" s="1"/>
  <c r="F45" i="1"/>
  <c r="L45" i="1" s="1"/>
  <c r="F46" i="1"/>
  <c r="L46" i="1" s="1"/>
  <c r="F47" i="1"/>
  <c r="L47" i="1" s="1"/>
  <c r="F7" i="1"/>
  <c r="J7" i="1" s="1"/>
  <c r="Q48" i="1"/>
  <c r="L16" i="1"/>
  <c r="J33" i="1"/>
  <c r="L34" i="1"/>
  <c r="J8" i="1"/>
  <c r="L9" i="1"/>
  <c r="L13" i="1"/>
  <c r="H16" i="2" l="1"/>
  <c r="J16" i="2"/>
  <c r="C26" i="2"/>
  <c r="D26" i="2" s="1"/>
  <c r="J26" i="2"/>
  <c r="H27" i="2"/>
  <c r="J27" i="2"/>
  <c r="T8" i="2"/>
  <c r="J8" i="2"/>
  <c r="T16" i="2"/>
  <c r="N38" i="2"/>
  <c r="C44" i="2"/>
  <c r="D44" i="2" s="1"/>
  <c r="J44" i="2"/>
  <c r="H37" i="2"/>
  <c r="J37" i="2"/>
  <c r="C29" i="2"/>
  <c r="D29" i="2" s="1"/>
  <c r="J29" i="2"/>
  <c r="C34" i="2"/>
  <c r="D34" i="2" s="1"/>
  <c r="J34" i="2"/>
  <c r="C9" i="2"/>
  <c r="D9" i="2" s="1"/>
  <c r="H18" i="2"/>
  <c r="J18" i="2"/>
  <c r="C30" i="2"/>
  <c r="D30" i="2" s="1"/>
  <c r="H35" i="2"/>
  <c r="J35" i="2"/>
  <c r="J45" i="2"/>
  <c r="N40" i="2"/>
  <c r="J40" i="2"/>
  <c r="H24" i="2"/>
  <c r="J24" i="2"/>
  <c r="C25" i="2"/>
  <c r="D25" i="2" s="1"/>
  <c r="C36" i="2"/>
  <c r="D36" i="2" s="1"/>
  <c r="C41" i="2"/>
  <c r="D41" i="2" s="1"/>
  <c r="J41" i="2"/>
  <c r="N46" i="2"/>
  <c r="J46" i="2"/>
  <c r="C7" i="2"/>
  <c r="D7" i="2" s="1"/>
  <c r="J7" i="2"/>
  <c r="C19" i="2"/>
  <c r="D19" i="2" s="1"/>
  <c r="J19" i="2"/>
  <c r="C11" i="2"/>
  <c r="D11" i="2" s="1"/>
  <c r="H20" i="2"/>
  <c r="J20" i="2"/>
  <c r="C32" i="2"/>
  <c r="D32" i="2" s="1"/>
  <c r="J32" i="2"/>
  <c r="C42" i="2"/>
  <c r="D42" i="2" s="1"/>
  <c r="H38" i="2"/>
  <c r="C38" i="2"/>
  <c r="D38" i="2" s="1"/>
  <c r="C35" i="2"/>
  <c r="D35" i="2" s="1"/>
  <c r="N24" i="2"/>
  <c r="C18" i="2"/>
  <c r="D18" i="2" s="1"/>
  <c r="N7" i="2"/>
  <c r="L44" i="1"/>
  <c r="R35" i="1"/>
  <c r="R17" i="1"/>
  <c r="C8" i="2"/>
  <c r="D8" i="2" s="1"/>
  <c r="C12" i="2"/>
  <c r="D12" i="2" s="1"/>
  <c r="C23" i="2"/>
  <c r="D23" i="2" s="1"/>
  <c r="C28" i="2"/>
  <c r="D28" i="2" s="1"/>
  <c r="R42" i="2"/>
  <c r="H23" i="2"/>
  <c r="C7" i="1"/>
  <c r="J23" i="2"/>
  <c r="C17" i="2"/>
  <c r="D17" i="2" s="1"/>
  <c r="N20" i="2"/>
  <c r="C39" i="2"/>
  <c r="D39" i="2" s="1"/>
  <c r="C43" i="2"/>
  <c r="D43" i="2" s="1"/>
  <c r="F48" i="2"/>
  <c r="J48" i="2" s="1"/>
  <c r="C15" i="2"/>
  <c r="D15" i="2" s="1"/>
  <c r="C21" i="2"/>
  <c r="D21" i="2" s="1"/>
  <c r="C27" i="2"/>
  <c r="D27" i="2" s="1"/>
  <c r="C31" i="2"/>
  <c r="D31" i="2" s="1"/>
  <c r="C37" i="2"/>
  <c r="D37" i="2" s="1"/>
  <c r="H10" i="2"/>
  <c r="H47" i="2"/>
  <c r="J10" i="2"/>
  <c r="H12" i="2"/>
  <c r="H15" i="2"/>
  <c r="N19" i="2"/>
  <c r="H31" i="2"/>
  <c r="H40" i="2"/>
  <c r="H46" i="2"/>
  <c r="N22" i="2"/>
  <c r="H28" i="2"/>
  <c r="N34" i="2"/>
  <c r="H43" i="2"/>
  <c r="H13" i="2"/>
  <c r="H41" i="2"/>
  <c r="H44" i="2"/>
  <c r="J13" i="2"/>
  <c r="H22" i="2"/>
  <c r="H9" i="2"/>
  <c r="N12" i="2"/>
  <c r="N18" i="2"/>
  <c r="H33" i="2"/>
  <c r="H26" i="2"/>
  <c r="C47" i="2"/>
  <c r="D47" i="2" s="1"/>
  <c r="H19" i="2"/>
  <c r="H29" i="2"/>
  <c r="H34" i="2"/>
  <c r="J22" i="2"/>
  <c r="H8" i="2"/>
  <c r="H21" i="2"/>
  <c r="H25" i="2"/>
  <c r="H11" i="2"/>
  <c r="H14" i="2"/>
  <c r="H17" i="2"/>
  <c r="H30" i="2"/>
  <c r="H36" i="2"/>
  <c r="H39" i="2"/>
  <c r="H42" i="2"/>
  <c r="H45" i="2"/>
  <c r="H7" i="2"/>
  <c r="J28" i="1"/>
  <c r="C28" i="1"/>
  <c r="D28" i="1" s="1"/>
  <c r="H28" i="1"/>
  <c r="L7" i="1"/>
  <c r="J26" i="1"/>
  <c r="J47" i="1"/>
  <c r="L33" i="1"/>
  <c r="L24" i="1"/>
  <c r="J25" i="1"/>
  <c r="L39" i="1"/>
  <c r="L38" i="1"/>
  <c r="J18" i="1"/>
  <c r="J17" i="1"/>
  <c r="J35" i="1"/>
  <c r="L20" i="1"/>
  <c r="J41" i="1"/>
  <c r="V48" i="2" l="1"/>
  <c r="N48" i="2"/>
  <c r="T48" i="2"/>
  <c r="R48" i="2"/>
  <c r="P48" i="2"/>
  <c r="H48" i="2"/>
  <c r="L48" i="2"/>
  <c r="C48" i="2"/>
  <c r="D48" i="2" s="1"/>
  <c r="O48" i="1"/>
  <c r="M48" i="1"/>
  <c r="K48" i="1"/>
  <c r="I48" i="1"/>
  <c r="G48" i="1"/>
  <c r="E48" i="1"/>
  <c r="B48" i="1"/>
  <c r="C47" i="1"/>
  <c r="D47" i="1" s="1"/>
  <c r="J43" i="1"/>
  <c r="J42" i="1"/>
  <c r="C41" i="1"/>
  <c r="D41" i="1" s="1"/>
  <c r="H38" i="1"/>
  <c r="H37" i="1"/>
  <c r="J36" i="1"/>
  <c r="C35" i="1"/>
  <c r="J34" i="1"/>
  <c r="C33" i="1"/>
  <c r="D33" i="1" s="1"/>
  <c r="H32" i="1"/>
  <c r="J31" i="1"/>
  <c r="C31" i="1"/>
  <c r="D31" i="1" s="1"/>
  <c r="H30" i="1"/>
  <c r="J29" i="1"/>
  <c r="H27" i="1"/>
  <c r="C26" i="1"/>
  <c r="D26" i="1" s="1"/>
  <c r="H24" i="1"/>
  <c r="H23" i="1"/>
  <c r="C22" i="1"/>
  <c r="D22" i="1" s="1"/>
  <c r="J21" i="1"/>
  <c r="H20" i="1"/>
  <c r="H19" i="1"/>
  <c r="C18" i="1"/>
  <c r="D18" i="1" s="1"/>
  <c r="H15" i="1"/>
  <c r="J14" i="1"/>
  <c r="J13" i="1"/>
  <c r="J11" i="1"/>
  <c r="C10" i="1"/>
  <c r="D10" i="1" s="1"/>
  <c r="J9" i="1"/>
  <c r="D8" i="1"/>
  <c r="D7" i="1"/>
  <c r="D35" i="1" l="1"/>
  <c r="C39" i="1"/>
  <c r="D39" i="1" s="1"/>
  <c r="C12" i="1"/>
  <c r="D12" i="1" s="1"/>
  <c r="N45" i="1"/>
  <c r="P45" i="1"/>
  <c r="D44" i="1"/>
  <c r="P44" i="1"/>
  <c r="C21" i="1"/>
  <c r="D21" i="1" s="1"/>
  <c r="C27" i="1"/>
  <c r="D27" i="1" s="1"/>
  <c r="C16" i="1"/>
  <c r="D16" i="1" s="1"/>
  <c r="C11" i="1"/>
  <c r="D11" i="1" s="1"/>
  <c r="H33" i="1"/>
  <c r="C9" i="1"/>
  <c r="D9" i="1" s="1"/>
  <c r="C14" i="1"/>
  <c r="D14" i="1" s="1"/>
  <c r="C36" i="1"/>
  <c r="D36" i="1" s="1"/>
  <c r="C42" i="1"/>
  <c r="D42" i="1" s="1"/>
  <c r="H35" i="1"/>
  <c r="C20" i="1"/>
  <c r="D20" i="1" s="1"/>
  <c r="C24" i="1"/>
  <c r="D24" i="1" s="1"/>
  <c r="C34" i="1"/>
  <c r="D34" i="1" s="1"/>
  <c r="H16" i="1"/>
  <c r="C15" i="1"/>
  <c r="D15" i="1" s="1"/>
  <c r="J23" i="1"/>
  <c r="C25" i="1"/>
  <c r="D25" i="1" s="1"/>
  <c r="C29" i="1"/>
  <c r="D29" i="1" s="1"/>
  <c r="C38" i="1"/>
  <c r="D38" i="1" s="1"/>
  <c r="C45" i="1"/>
  <c r="D45" i="1" s="1"/>
  <c r="D46" i="1"/>
  <c r="H25" i="1"/>
  <c r="J16" i="1"/>
  <c r="C23" i="1"/>
  <c r="D23" i="1" s="1"/>
  <c r="C32" i="1"/>
  <c r="D32" i="1" s="1"/>
  <c r="H34" i="1"/>
  <c r="C43" i="1"/>
  <c r="D43" i="1" s="1"/>
  <c r="H8" i="1"/>
  <c r="C37" i="1"/>
  <c r="D37" i="1" s="1"/>
  <c r="H21" i="1"/>
  <c r="F48" i="1"/>
  <c r="C17" i="1"/>
  <c r="D17" i="1" s="1"/>
  <c r="J27" i="1"/>
  <c r="C40" i="1"/>
  <c r="D40" i="1" s="1"/>
  <c r="H22" i="1"/>
  <c r="H26" i="1"/>
  <c r="H9" i="1"/>
  <c r="J12" i="1"/>
  <c r="J15" i="1"/>
  <c r="H29" i="1"/>
  <c r="J32" i="1"/>
  <c r="J37" i="1"/>
  <c r="J40" i="1"/>
  <c r="H43" i="1"/>
  <c r="J46" i="1"/>
  <c r="H44" i="1"/>
  <c r="H12" i="1"/>
  <c r="H40" i="1"/>
  <c r="H46" i="1"/>
  <c r="H10" i="1"/>
  <c r="H13" i="1"/>
  <c r="H41" i="1"/>
  <c r="H47" i="1"/>
  <c r="J19" i="1"/>
  <c r="J30" i="1"/>
  <c r="N44" i="1"/>
  <c r="H18" i="1"/>
  <c r="J22" i="1"/>
  <c r="L8" i="1"/>
  <c r="C13" i="1"/>
  <c r="D13" i="1" s="1"/>
  <c r="H17" i="1"/>
  <c r="C19" i="1"/>
  <c r="D19" i="1" s="1"/>
  <c r="C30" i="1"/>
  <c r="D30" i="1" s="1"/>
  <c r="H31" i="1"/>
  <c r="H36" i="1"/>
  <c r="H39" i="1"/>
  <c r="H42" i="1"/>
  <c r="H45" i="1"/>
  <c r="J10" i="1"/>
  <c r="H11" i="1"/>
  <c r="H14" i="1"/>
  <c r="H7" i="1"/>
  <c r="C48" i="1" l="1"/>
  <c r="D48" i="1" s="1"/>
  <c r="L48" i="1"/>
  <c r="R48" i="1"/>
  <c r="P48" i="1"/>
  <c r="N48" i="1"/>
  <c r="J48" i="1"/>
  <c r="H48" i="1"/>
</calcChain>
</file>

<file path=xl/sharedStrings.xml><?xml version="1.0" encoding="utf-8"?>
<sst xmlns="http://schemas.openxmlformats.org/spreadsheetml/2006/main" count="702" uniqueCount="106">
  <si>
    <t>ELECTIONS AND BOUNDARIES COMMISSION</t>
  </si>
  <si>
    <t>RESULTS OF THE PARLIAMENTARY ELECTION HELD ON MONDAY 24TH MAY, 2010</t>
  </si>
  <si>
    <t>ELECTORAL</t>
  </si>
  <si>
    <t>ELECTORATE</t>
  </si>
  <si>
    <t xml:space="preserve">TOTAL NUMBER </t>
  </si>
  <si>
    <t xml:space="preserve">VOTER </t>
  </si>
  <si>
    <t xml:space="preserve">REJECTED </t>
  </si>
  <si>
    <t xml:space="preserve">VALID </t>
  </si>
  <si>
    <t>P.N.M.</t>
  </si>
  <si>
    <t>U.N.C.</t>
  </si>
  <si>
    <t>C.O.P.</t>
  </si>
  <si>
    <t>N.N.V.</t>
  </si>
  <si>
    <t>T.O.P.</t>
  </si>
  <si>
    <t>T.H.C.</t>
  </si>
  <si>
    <t>IND.</t>
  </si>
  <si>
    <t>TTNCP</t>
  </si>
  <si>
    <t>DISTRICT</t>
  </si>
  <si>
    <t xml:space="preserve">OF </t>
  </si>
  <si>
    <t>TURNOUT</t>
  </si>
  <si>
    <t>BALLOTS</t>
  </si>
  <si>
    <t xml:space="preserve">VOTES </t>
  </si>
  <si>
    <t>NO. OF</t>
  </si>
  <si>
    <t>VOTES CAST</t>
  </si>
  <si>
    <t>POLLED</t>
  </si>
  <si>
    <t>VOTES</t>
  </si>
  <si>
    <t>%</t>
  </si>
  <si>
    <t>TOTAL</t>
  </si>
  <si>
    <t>D.A.C.</t>
  </si>
  <si>
    <t>D.N.A.</t>
  </si>
  <si>
    <t>IND</t>
  </si>
  <si>
    <t>RESULTS OF THE PARLIAMENTARY ELECTION HELD ON MONDAY 7TH SEPTEMBER, 2015</t>
  </si>
  <si>
    <t>I.L.P.</t>
  </si>
  <si>
    <t>N.J.A.C.</t>
  </si>
  <si>
    <t>D.D.P.</t>
  </si>
  <si>
    <t>I.D.P.</t>
  </si>
  <si>
    <t>L.O.V.E.</t>
  </si>
  <si>
    <t>N.C.T.</t>
  </si>
  <si>
    <t>T.F.</t>
  </si>
  <si>
    <t>T.N.V.</t>
  </si>
  <si>
    <t>T.P.T.</t>
  </si>
  <si>
    <t>Y.E.P.</t>
  </si>
  <si>
    <t>Y.O.U.R.</t>
  </si>
  <si>
    <t>P.E.P.</t>
  </si>
  <si>
    <t>D.P.T.</t>
  </si>
  <si>
    <t>M.N.D.</t>
  </si>
  <si>
    <t>M.S.J.</t>
  </si>
  <si>
    <t>N.O.W.</t>
  </si>
  <si>
    <t>O.T.V.</t>
  </si>
  <si>
    <t>P.D.P.</t>
  </si>
  <si>
    <t>P.P.</t>
  </si>
  <si>
    <t>T.D.F.</t>
  </si>
  <si>
    <t>T.N.P.</t>
  </si>
  <si>
    <t>U.P.P.</t>
  </si>
  <si>
    <t>U.T.P.</t>
  </si>
  <si>
    <t>RESULTS OF THE PARLIAMENTARY ELECTION HELD ON MONDAY 10TH AUGUST, 2020</t>
  </si>
  <si>
    <t>RESULTS OF THE PARLIAMENTARY ELECTION HELD ON MONDAY 5TH NOVEMBER, 2007</t>
  </si>
  <si>
    <t>ARIMA</t>
  </si>
  <si>
    <t>AROUCA/MALONEY</t>
  </si>
  <si>
    <t>BARATARIA/SAN JUAN</t>
  </si>
  <si>
    <t>CARONI CENTRAL</t>
  </si>
  <si>
    <t>CARONI EAST</t>
  </si>
  <si>
    <t>CHAGUANAS EAST</t>
  </si>
  <si>
    <t>CHAGUANAS WEST</t>
  </si>
  <si>
    <t>COUVA NORTH</t>
  </si>
  <si>
    <t>COUVA SOUTH</t>
  </si>
  <si>
    <t>CUMUTO/MANZANILLA</t>
  </si>
  <si>
    <t>D'ABADIE/O'MEARA</t>
  </si>
  <si>
    <t>DIEGO MARTIN CENTRAL</t>
  </si>
  <si>
    <t>DIEGO MARTIN NORTH/EAST</t>
  </si>
  <si>
    <t>DIEGO MARTIN WEST</t>
  </si>
  <si>
    <t>FYZABAD</t>
  </si>
  <si>
    <t>LA BREA</t>
  </si>
  <si>
    <t>LA HORQUETTA/TALPARO</t>
  </si>
  <si>
    <t>LAVENTILLE EAST/MORVANT</t>
  </si>
  <si>
    <t>LAVENTILLE WEST</t>
  </si>
  <si>
    <t>LOPINOT/BON AIR WEST</t>
  </si>
  <si>
    <t>MAYARO</t>
  </si>
  <si>
    <t>MORUGA/TABLELAND</t>
  </si>
  <si>
    <t>NAPARIMA</t>
  </si>
  <si>
    <t>OROPOUCHE EAST</t>
  </si>
  <si>
    <t>OROPOUCHE WEST</t>
  </si>
  <si>
    <t>POINT FORTIN</t>
  </si>
  <si>
    <t>POINTE-A-PIERRE</t>
  </si>
  <si>
    <t>PORT-OF-SPAIN NORTH/ST. ANN'S WEST</t>
  </si>
  <si>
    <t>PORT-OF-SPAIN SOUTH</t>
  </si>
  <si>
    <t>PRINCES TOWN</t>
  </si>
  <si>
    <t>SAN FERNANDO EAST</t>
  </si>
  <si>
    <t>SAN FERNANDO WEST</t>
  </si>
  <si>
    <t>SIPARIA</t>
  </si>
  <si>
    <t>ST. ANN'S EAST</t>
  </si>
  <si>
    <t>ST. AUGUSTINE</t>
  </si>
  <si>
    <t>ST. JOSEPH</t>
  </si>
  <si>
    <t>TABAQUITE</t>
  </si>
  <si>
    <t>TOBAGO EAST</t>
  </si>
  <si>
    <t>TOBAGO WEST</t>
  </si>
  <si>
    <t>TOCO/SANGRE GRANDE</t>
  </si>
  <si>
    <t>TUNAPUNA</t>
  </si>
  <si>
    <t>ELASTICITY</t>
  </si>
  <si>
    <t>SWING_PROB</t>
  </si>
  <si>
    <t>LOW</t>
  </si>
  <si>
    <t>VERY HIGH</t>
  </si>
  <si>
    <t>HIGH</t>
  </si>
  <si>
    <t>VERY LOW</t>
  </si>
  <si>
    <t>MODERATE</t>
  </si>
  <si>
    <t>YEAR</t>
  </si>
  <si>
    <t>INCUMBENT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</si>
</sst>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indexed="63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color rgb="FF333333"/>
      <name val="Arial"/>
      <family val="2"/>
    </font>
    <font>
      <sz val="8"/>
      <color rgb="FF333333"/>
      <name val="Arial"/>
      <family val="2"/>
    </font>
    <font>
      <b/>
      <sz val="11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auto="1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 applyAlignment="1">
      <alignment horizontal="center"/>
    </xf>
    <xf numFmtId="10" fontId="0" fillId="0" borderId="0" xfId="0" applyNumberFormat="1"/>
    <xf numFmtId="0" fontId="1" fillId="0" borderId="1" xfId="0" applyFont="1" applyBorder="1" applyAlignment="1">
      <alignment horizontal="center"/>
    </xf>
    <xf numFmtId="10" fontId="1" fillId="0" borderId="1" xfId="0" applyNumberFormat="1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10" fontId="1" fillId="0" borderId="6" xfId="0" applyNumberFormat="1" applyFont="1" applyBorder="1" applyAlignment="1">
      <alignment horizontal="center"/>
    </xf>
    <xf numFmtId="3" fontId="0" fillId="0" borderId="2" xfId="0" applyNumberFormat="1" applyBorder="1"/>
    <xf numFmtId="10" fontId="0" fillId="0" borderId="2" xfId="0" applyNumberFormat="1" applyBorder="1"/>
    <xf numFmtId="0" fontId="0" fillId="0" borderId="2" xfId="0" applyBorder="1"/>
    <xf numFmtId="1" fontId="0" fillId="0" borderId="2" xfId="0" applyNumberFormat="1" applyBorder="1"/>
    <xf numFmtId="0" fontId="1" fillId="0" borderId="7" xfId="0" applyFont="1" applyBorder="1"/>
    <xf numFmtId="3" fontId="1" fillId="0" borderId="8" xfId="0" applyNumberFormat="1" applyFont="1" applyBorder="1"/>
    <xf numFmtId="10" fontId="1" fillId="0" borderId="8" xfId="0" applyNumberFormat="1" applyFont="1" applyBorder="1"/>
    <xf numFmtId="0" fontId="1" fillId="0" borderId="8" xfId="0" applyFont="1" applyBorder="1"/>
    <xf numFmtId="0" fontId="1" fillId="0" borderId="0" xfId="0" applyFont="1"/>
    <xf numFmtId="3" fontId="0" fillId="0" borderId="4" xfId="0" applyNumberFormat="1" applyBorder="1"/>
    <xf numFmtId="0" fontId="2" fillId="0" borderId="2" xfId="0" applyFont="1" applyBorder="1"/>
    <xf numFmtId="3" fontId="2" fillId="0" borderId="2" xfId="0" applyNumberFormat="1" applyFont="1" applyBorder="1"/>
    <xf numFmtId="0" fontId="4" fillId="0" borderId="2" xfId="0" applyFont="1" applyBorder="1"/>
    <xf numFmtId="1" fontId="2" fillId="0" borderId="2" xfId="0" applyNumberFormat="1" applyFont="1" applyBorder="1"/>
    <xf numFmtId="10" fontId="1" fillId="0" borderId="9" xfId="0" applyNumberFormat="1" applyFont="1" applyBorder="1"/>
    <xf numFmtId="0" fontId="2" fillId="0" borderId="3" xfId="0" applyFont="1" applyBorder="1"/>
    <xf numFmtId="1" fontId="2" fillId="0" borderId="2" xfId="0" applyNumberFormat="1" applyFont="1" applyBorder="1" applyAlignment="1">
      <alignment horizontal="right"/>
    </xf>
    <xf numFmtId="10" fontId="0" fillId="0" borderId="4" xfId="0" applyNumberFormat="1" applyBorder="1"/>
    <xf numFmtId="0" fontId="5" fillId="0" borderId="2" xfId="0" applyFont="1" applyBorder="1"/>
    <xf numFmtId="0" fontId="3" fillId="0" borderId="2" xfId="0" applyFont="1" applyBorder="1"/>
    <xf numFmtId="0" fontId="6" fillId="0" borderId="2" xfId="0" applyFont="1" applyBorder="1"/>
    <xf numFmtId="0" fontId="1" fillId="0" borderId="10" xfId="0" applyFont="1" applyBorder="1"/>
    <xf numFmtId="3" fontId="1" fillId="0" borderId="11" xfId="0" applyNumberFormat="1" applyFont="1" applyBorder="1"/>
    <xf numFmtId="10" fontId="1" fillId="0" borderId="12" xfId="0" applyNumberFormat="1" applyFont="1" applyBorder="1"/>
    <xf numFmtId="0" fontId="0" fillId="0" borderId="13" xfId="0" applyBorder="1"/>
    <xf numFmtId="3" fontId="7" fillId="0" borderId="14" xfId="0" applyNumberFormat="1" applyFont="1" applyBorder="1"/>
    <xf numFmtId="0" fontId="0" fillId="0" borderId="3" xfId="0" applyBorder="1"/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89430B-CE8D-294E-B0B8-BF19555E0C9E}">
  <dimension ref="A1:R74"/>
  <sheetViews>
    <sheetView workbookViewId="0">
      <pane xSplit="1" topLeftCell="B1" activePane="topRight" state="frozen"/>
      <selection activeCell="A2" sqref="A2"/>
      <selection pane="topRight" activeCell="D23" sqref="D23"/>
    </sheetView>
  </sheetViews>
  <sheetFormatPr baseColWidth="10" defaultColWidth="8.83203125" defaultRowHeight="16" x14ac:dyDescent="0.2"/>
  <cols>
    <col min="1" max="1" width="37.5" customWidth="1"/>
    <col min="2" max="2" width="12" customWidth="1"/>
    <col min="3" max="3" width="14.33203125" customWidth="1"/>
    <col min="4" max="4" width="11.1640625" style="2" customWidth="1"/>
    <col min="8" max="8" width="8.83203125" style="2"/>
    <col min="10" max="10" width="8.83203125" style="2"/>
    <col min="12" max="12" width="8.83203125" style="2"/>
    <col min="13" max="13" width="9.33203125" style="2" customWidth="1"/>
    <col min="14" max="14" width="8.83203125" style="2"/>
    <col min="16" max="16" width="8.83203125" style="2"/>
    <col min="18" max="18" width="8.83203125" style="2"/>
  </cols>
  <sheetData>
    <row r="1" spans="1:18" x14ac:dyDescent="0.2">
      <c r="A1" s="38" t="s">
        <v>0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R1"/>
    </row>
    <row r="2" spans="1:18" x14ac:dyDescent="0.2">
      <c r="A2" s="38" t="s">
        <v>55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R2"/>
    </row>
    <row r="3" spans="1:18" ht="17" thickBot="1" x14ac:dyDescent="0.25"/>
    <row r="4" spans="1:18" s="1" customFormat="1" ht="17" thickTop="1" thickBot="1" x14ac:dyDescent="0.25">
      <c r="A4" s="3" t="s">
        <v>2</v>
      </c>
      <c r="B4" s="3" t="s">
        <v>3</v>
      </c>
      <c r="C4" s="3" t="s">
        <v>4</v>
      </c>
      <c r="D4" s="4" t="s">
        <v>5</v>
      </c>
      <c r="E4" s="3" t="s">
        <v>6</v>
      </c>
      <c r="F4" s="3" t="s">
        <v>7</v>
      </c>
      <c r="G4" s="37" t="s">
        <v>8</v>
      </c>
      <c r="H4" s="37"/>
      <c r="I4" s="37" t="s">
        <v>9</v>
      </c>
      <c r="J4" s="37"/>
      <c r="K4" s="37" t="s">
        <v>10</v>
      </c>
      <c r="L4" s="37"/>
      <c r="M4" s="39" t="s">
        <v>27</v>
      </c>
      <c r="N4" s="40"/>
      <c r="O4" s="37" t="s">
        <v>28</v>
      </c>
      <c r="P4" s="37"/>
      <c r="Q4" s="37" t="s">
        <v>29</v>
      </c>
      <c r="R4" s="37"/>
    </row>
    <row r="5" spans="1:18" s="1" customFormat="1" thickTop="1" x14ac:dyDescent="0.2">
      <c r="A5" s="5" t="s">
        <v>16</v>
      </c>
      <c r="B5" s="5"/>
      <c r="C5" s="5" t="s">
        <v>17</v>
      </c>
      <c r="D5" s="6" t="s">
        <v>18</v>
      </c>
      <c r="E5" s="5" t="s">
        <v>19</v>
      </c>
      <c r="F5" s="5" t="s">
        <v>20</v>
      </c>
      <c r="G5" s="3" t="s">
        <v>21</v>
      </c>
      <c r="H5" s="4"/>
      <c r="I5" s="3" t="s">
        <v>21</v>
      </c>
      <c r="J5" s="4"/>
      <c r="K5" s="3" t="s">
        <v>21</v>
      </c>
      <c r="L5" s="4"/>
      <c r="M5" s="4" t="s">
        <v>21</v>
      </c>
      <c r="N5" s="4"/>
      <c r="O5" s="3" t="s">
        <v>21</v>
      </c>
      <c r="P5" s="4"/>
      <c r="Q5" s="3" t="s">
        <v>21</v>
      </c>
      <c r="R5" s="4"/>
    </row>
    <row r="6" spans="1:18" s="1" customFormat="1" thickBot="1" x14ac:dyDescent="0.25">
      <c r="A6" s="7"/>
      <c r="B6" s="5"/>
      <c r="C6" s="7" t="s">
        <v>22</v>
      </c>
      <c r="D6" s="8"/>
      <c r="E6" s="7"/>
      <c r="F6" s="7" t="s">
        <v>23</v>
      </c>
      <c r="G6" s="7" t="s">
        <v>24</v>
      </c>
      <c r="H6" s="8" t="s">
        <v>25</v>
      </c>
      <c r="I6" s="7" t="s">
        <v>24</v>
      </c>
      <c r="J6" s="8" t="s">
        <v>25</v>
      </c>
      <c r="K6" s="7" t="s">
        <v>24</v>
      </c>
      <c r="L6" s="8" t="s">
        <v>25</v>
      </c>
      <c r="M6" s="8" t="s">
        <v>24</v>
      </c>
      <c r="N6" s="8" t="s">
        <v>25</v>
      </c>
      <c r="O6" s="7" t="s">
        <v>24</v>
      </c>
      <c r="P6" s="8" t="s">
        <v>25</v>
      </c>
      <c r="Q6" s="7" t="s">
        <v>24</v>
      </c>
      <c r="R6" s="8" t="s">
        <v>25</v>
      </c>
    </row>
    <row r="7" spans="1:18" ht="18" thickTop="1" thickBot="1" x14ac:dyDescent="0.25">
      <c r="A7" s="35" t="s">
        <v>56</v>
      </c>
      <c r="B7" s="19">
        <v>22845</v>
      </c>
      <c r="C7" s="18">
        <f>SUM(E7,F7)</f>
        <v>13464</v>
      </c>
      <c r="D7" s="10">
        <f>SUM(C7/B7)</f>
        <v>0.58936309914642149</v>
      </c>
      <c r="E7" s="22">
        <v>91</v>
      </c>
      <c r="F7" s="9">
        <f>SUM(G7,I7,K7,,M7,O7,Q7)</f>
        <v>13373</v>
      </c>
      <c r="G7" s="19">
        <v>8603</v>
      </c>
      <c r="H7" s="10">
        <f t="shared" ref="H7" si="0">SUM(G7/F7)</f>
        <v>0.64331114933074107</v>
      </c>
      <c r="I7" s="19">
        <v>1224</v>
      </c>
      <c r="J7" s="10">
        <f t="shared" ref="J7:J47" si="1">SUM(I7/F7)</f>
        <v>9.1527705077394744E-2</v>
      </c>
      <c r="K7" s="21">
        <v>3464</v>
      </c>
      <c r="L7" s="10">
        <f>SUM(K7/F7)</f>
        <v>0.25902938757197336</v>
      </c>
      <c r="M7" s="21"/>
      <c r="N7" s="10"/>
      <c r="O7" s="21"/>
      <c r="P7" s="10"/>
      <c r="Q7" s="21">
        <v>82</v>
      </c>
      <c r="R7" s="10">
        <f>SUM(Q7/F7)</f>
        <v>6.1317580198908244E-3</v>
      </c>
    </row>
    <row r="8" spans="1:18" ht="18" thickTop="1" thickBot="1" x14ac:dyDescent="0.25">
      <c r="A8" s="35" t="s">
        <v>57</v>
      </c>
      <c r="B8" s="19">
        <v>23673</v>
      </c>
      <c r="C8" s="18">
        <f>SUM(E8,F8)</f>
        <v>15948</v>
      </c>
      <c r="D8" s="10">
        <f>SUM(C8/B8)</f>
        <v>0.67367887466734255</v>
      </c>
      <c r="E8" s="22">
        <v>40</v>
      </c>
      <c r="F8" s="9">
        <f t="shared" ref="F8:F47" si="2">SUM(G8,I8,K8,,M8,O8,Q8)</f>
        <v>15908</v>
      </c>
      <c r="G8" s="20">
        <v>12055</v>
      </c>
      <c r="H8" s="10">
        <f>SUM(G8/F8)</f>
        <v>0.75779482021624345</v>
      </c>
      <c r="I8" s="19">
        <v>1480</v>
      </c>
      <c r="J8" s="10">
        <f t="shared" si="1"/>
        <v>9.3034950968066382E-2</v>
      </c>
      <c r="K8" s="21">
        <v>2373</v>
      </c>
      <c r="L8" s="10">
        <f t="shared" ref="L8:L47" si="3">SUM(K8/F8)</f>
        <v>0.14917022881569023</v>
      </c>
      <c r="M8" s="21"/>
      <c r="N8" s="10"/>
      <c r="O8" s="21"/>
      <c r="P8" s="10"/>
      <c r="Q8" s="21"/>
      <c r="R8" s="10"/>
    </row>
    <row r="9" spans="1:18" ht="18" thickTop="1" thickBot="1" x14ac:dyDescent="0.25">
      <c r="A9" s="35" t="s">
        <v>58</v>
      </c>
      <c r="B9" s="19">
        <v>24597</v>
      </c>
      <c r="C9" s="18">
        <f t="shared" ref="C9:C47" si="4">SUM(E9,F9)</f>
        <v>16451</v>
      </c>
      <c r="D9" s="10">
        <f t="shared" ref="D9:D47" si="5">SUM(C9/B9)</f>
        <v>0.66882140098385978</v>
      </c>
      <c r="E9" s="22">
        <v>93</v>
      </c>
      <c r="F9" s="9">
        <f t="shared" si="2"/>
        <v>16358</v>
      </c>
      <c r="G9" s="19">
        <v>7179</v>
      </c>
      <c r="H9" s="10">
        <f>SUM(G9/F9)</f>
        <v>0.4388678322533317</v>
      </c>
      <c r="I9" s="19">
        <v>5362</v>
      </c>
      <c r="J9" s="10">
        <f t="shared" si="1"/>
        <v>0.3277906834576354</v>
      </c>
      <c r="K9" s="21">
        <v>3817</v>
      </c>
      <c r="L9" s="10">
        <f t="shared" si="3"/>
        <v>0.2333414842890329</v>
      </c>
      <c r="M9" s="21"/>
      <c r="N9" s="10"/>
      <c r="O9" s="21"/>
      <c r="P9" s="10"/>
      <c r="Q9" s="21"/>
      <c r="R9" s="10"/>
    </row>
    <row r="10" spans="1:18" ht="18" thickTop="1" thickBot="1" x14ac:dyDescent="0.25">
      <c r="A10" s="35" t="s">
        <v>59</v>
      </c>
      <c r="B10" s="19">
        <v>22813</v>
      </c>
      <c r="C10" s="18">
        <f t="shared" si="4"/>
        <v>16640</v>
      </c>
      <c r="D10" s="10">
        <f t="shared" si="5"/>
        <v>0.72940867049489322</v>
      </c>
      <c r="E10" s="22">
        <v>46</v>
      </c>
      <c r="F10" s="9">
        <f t="shared" si="2"/>
        <v>16594</v>
      </c>
      <c r="G10" s="19">
        <v>4579</v>
      </c>
      <c r="H10" s="10">
        <f t="shared" ref="H10:H47" si="6">SUM(G10/F10)</f>
        <v>0.27594311196818128</v>
      </c>
      <c r="I10" s="19">
        <v>7615</v>
      </c>
      <c r="J10" s="10">
        <f t="shared" si="1"/>
        <v>0.45890080752079065</v>
      </c>
      <c r="K10" s="21">
        <v>4400</v>
      </c>
      <c r="L10" s="10">
        <f t="shared" si="3"/>
        <v>0.26515608051102807</v>
      </c>
      <c r="M10" s="21"/>
      <c r="N10" s="10"/>
      <c r="O10" s="21"/>
      <c r="P10" s="10"/>
      <c r="Q10" s="21"/>
      <c r="R10" s="10"/>
    </row>
    <row r="11" spans="1:18" ht="18" thickTop="1" thickBot="1" x14ac:dyDescent="0.25">
      <c r="A11" s="35" t="s">
        <v>60</v>
      </c>
      <c r="B11" s="19">
        <v>23554</v>
      </c>
      <c r="C11" s="18">
        <f t="shared" si="4"/>
        <v>16460</v>
      </c>
      <c r="D11" s="10">
        <f t="shared" si="5"/>
        <v>0.69881973337861936</v>
      </c>
      <c r="E11" s="22">
        <v>64</v>
      </c>
      <c r="F11" s="9">
        <f t="shared" si="2"/>
        <v>16396</v>
      </c>
      <c r="G11" s="19">
        <v>3833</v>
      </c>
      <c r="H11" s="10">
        <f t="shared" si="6"/>
        <v>0.23377653086118566</v>
      </c>
      <c r="I11" s="19">
        <v>8333</v>
      </c>
      <c r="J11" s="10">
        <f t="shared" si="1"/>
        <v>0.50823371554037566</v>
      </c>
      <c r="K11" s="21">
        <v>4230</v>
      </c>
      <c r="L11" s="10">
        <f t="shared" si="3"/>
        <v>0.25798975359843862</v>
      </c>
      <c r="M11" s="21"/>
      <c r="N11" s="10"/>
      <c r="O11" s="21"/>
      <c r="P11" s="10"/>
      <c r="Q11" s="21"/>
      <c r="R11" s="10"/>
    </row>
    <row r="12" spans="1:18" ht="18" thickTop="1" thickBot="1" x14ac:dyDescent="0.25">
      <c r="A12" s="35" t="s">
        <v>61</v>
      </c>
      <c r="B12" s="19">
        <v>22383</v>
      </c>
      <c r="C12" s="18">
        <f t="shared" si="4"/>
        <v>15887</v>
      </c>
      <c r="D12" s="10">
        <f t="shared" si="5"/>
        <v>0.70977974355537687</v>
      </c>
      <c r="E12" s="22">
        <v>51</v>
      </c>
      <c r="F12" s="9">
        <f t="shared" si="2"/>
        <v>15836</v>
      </c>
      <c r="G12" s="19">
        <v>6757</v>
      </c>
      <c r="H12" s="10">
        <f t="shared" si="6"/>
        <v>0.42668603182621873</v>
      </c>
      <c r="I12" s="19">
        <v>4993</v>
      </c>
      <c r="J12" s="10">
        <f t="shared" si="1"/>
        <v>0.31529426622884565</v>
      </c>
      <c r="K12" s="21">
        <v>4086</v>
      </c>
      <c r="L12" s="10">
        <f t="shared" si="3"/>
        <v>0.25801970194493556</v>
      </c>
      <c r="M12" s="21"/>
      <c r="N12" s="10"/>
      <c r="O12" s="21"/>
      <c r="P12" s="10"/>
      <c r="Q12" s="21"/>
      <c r="R12" s="10"/>
    </row>
    <row r="13" spans="1:18" ht="18" thickTop="1" thickBot="1" x14ac:dyDescent="0.25">
      <c r="A13" s="35" t="s">
        <v>62</v>
      </c>
      <c r="B13" s="19">
        <v>24272</v>
      </c>
      <c r="C13" s="18">
        <f t="shared" si="4"/>
        <v>18029</v>
      </c>
      <c r="D13" s="10">
        <f t="shared" si="5"/>
        <v>0.7427900461437047</v>
      </c>
      <c r="E13" s="22">
        <v>82</v>
      </c>
      <c r="F13" s="9">
        <f t="shared" si="2"/>
        <v>17947</v>
      </c>
      <c r="G13" s="19">
        <v>1519</v>
      </c>
      <c r="H13" s="10">
        <f t="shared" si="6"/>
        <v>8.4638101075388647E-2</v>
      </c>
      <c r="I13" s="19">
        <v>11150</v>
      </c>
      <c r="J13" s="10">
        <f t="shared" si="1"/>
        <v>0.62127375048754663</v>
      </c>
      <c r="K13" s="21">
        <v>5278</v>
      </c>
      <c r="L13" s="10">
        <f t="shared" si="3"/>
        <v>0.29408814843706471</v>
      </c>
      <c r="M13" s="21"/>
      <c r="N13" s="10"/>
      <c r="O13" s="21"/>
      <c r="P13" s="10"/>
      <c r="Q13" s="21"/>
      <c r="R13" s="10"/>
    </row>
    <row r="14" spans="1:18" ht="18" thickTop="1" thickBot="1" x14ac:dyDescent="0.25">
      <c r="A14" s="35" t="s">
        <v>63</v>
      </c>
      <c r="B14" s="19">
        <v>25898</v>
      </c>
      <c r="C14" s="18">
        <f t="shared" si="4"/>
        <v>18992</v>
      </c>
      <c r="D14" s="10">
        <f t="shared" si="5"/>
        <v>0.73333848173604144</v>
      </c>
      <c r="E14" s="22">
        <v>72</v>
      </c>
      <c r="F14" s="9">
        <f t="shared" si="2"/>
        <v>18920</v>
      </c>
      <c r="G14" s="19">
        <v>5249</v>
      </c>
      <c r="H14" s="10">
        <f t="shared" si="6"/>
        <v>0.27743128964059199</v>
      </c>
      <c r="I14" s="19">
        <v>8832</v>
      </c>
      <c r="J14" s="10">
        <f t="shared" si="1"/>
        <v>0.46680761099365753</v>
      </c>
      <c r="K14" s="19">
        <v>4839</v>
      </c>
      <c r="L14" s="10">
        <f t="shared" si="3"/>
        <v>0.25576109936575053</v>
      </c>
      <c r="M14" s="19"/>
      <c r="N14" s="10"/>
      <c r="O14" s="19"/>
      <c r="P14" s="10"/>
      <c r="Q14" s="19"/>
      <c r="R14" s="10"/>
    </row>
    <row r="15" spans="1:18" ht="18" thickTop="1" thickBot="1" x14ac:dyDescent="0.25">
      <c r="A15" s="35" t="s">
        <v>64</v>
      </c>
      <c r="B15" s="19">
        <v>25188</v>
      </c>
      <c r="C15" s="18">
        <f t="shared" si="4"/>
        <v>17987</v>
      </c>
      <c r="D15" s="10">
        <f t="shared" si="5"/>
        <v>0.714109893600127</v>
      </c>
      <c r="E15" s="22">
        <v>53</v>
      </c>
      <c r="F15" s="9">
        <f t="shared" si="2"/>
        <v>17934</v>
      </c>
      <c r="G15" s="19">
        <v>5097</v>
      </c>
      <c r="H15" s="10">
        <f t="shared" si="6"/>
        <v>0.28420876547340246</v>
      </c>
      <c r="I15" s="19">
        <v>8428</v>
      </c>
      <c r="J15" s="10">
        <f t="shared" si="1"/>
        <v>0.46994535519125685</v>
      </c>
      <c r="K15" s="21">
        <v>4409</v>
      </c>
      <c r="L15" s="10">
        <f t="shared" si="3"/>
        <v>0.24584587933534069</v>
      </c>
      <c r="M15" s="21"/>
      <c r="N15" s="10"/>
      <c r="O15" s="21"/>
      <c r="P15" s="10"/>
      <c r="Q15" s="21"/>
      <c r="R15" s="10"/>
    </row>
    <row r="16" spans="1:18" ht="18" thickTop="1" thickBot="1" x14ac:dyDescent="0.25">
      <c r="A16" s="35" t="s">
        <v>65</v>
      </c>
      <c r="B16" s="19">
        <v>24700</v>
      </c>
      <c r="C16" s="18">
        <f t="shared" si="4"/>
        <v>17751</v>
      </c>
      <c r="D16" s="10">
        <f t="shared" si="5"/>
        <v>0.718663967611336</v>
      </c>
      <c r="E16" s="22">
        <v>76</v>
      </c>
      <c r="F16" s="9">
        <f t="shared" si="2"/>
        <v>17675</v>
      </c>
      <c r="G16" s="19">
        <v>7124</v>
      </c>
      <c r="H16" s="10">
        <f t="shared" si="6"/>
        <v>0.40305516265912306</v>
      </c>
      <c r="I16" s="19">
        <v>7368</v>
      </c>
      <c r="J16" s="10">
        <f t="shared" si="1"/>
        <v>0.41685997171145683</v>
      </c>
      <c r="K16" s="21">
        <v>3183</v>
      </c>
      <c r="L16" s="10">
        <f t="shared" si="3"/>
        <v>0.18008486562942008</v>
      </c>
      <c r="M16" s="21"/>
      <c r="N16" s="10"/>
      <c r="O16" s="21"/>
      <c r="P16" s="10"/>
      <c r="Q16" s="21"/>
      <c r="R16" s="10"/>
    </row>
    <row r="17" spans="1:18" ht="18" thickTop="1" thickBot="1" x14ac:dyDescent="0.25">
      <c r="A17" s="35" t="s">
        <v>66</v>
      </c>
      <c r="B17" s="19">
        <v>23916</v>
      </c>
      <c r="C17" s="18">
        <f t="shared" si="4"/>
        <v>15086</v>
      </c>
      <c r="D17" s="10">
        <f t="shared" si="5"/>
        <v>0.63079110219100187</v>
      </c>
      <c r="E17" s="22">
        <v>41</v>
      </c>
      <c r="F17" s="9">
        <f t="shared" si="2"/>
        <v>15045</v>
      </c>
      <c r="G17" s="19">
        <v>8877</v>
      </c>
      <c r="H17" s="10">
        <f t="shared" si="6"/>
        <v>0.59002991026919238</v>
      </c>
      <c r="I17" s="19">
        <v>2425</v>
      </c>
      <c r="J17" s="10">
        <f t="shared" si="1"/>
        <v>0.16118311731472251</v>
      </c>
      <c r="K17" s="21">
        <v>3695</v>
      </c>
      <c r="L17" s="10">
        <f t="shared" si="3"/>
        <v>0.24559654370222667</v>
      </c>
      <c r="M17" s="21"/>
      <c r="N17" s="10"/>
      <c r="O17" s="21"/>
      <c r="P17" s="10"/>
      <c r="Q17" s="21">
        <v>48</v>
      </c>
      <c r="R17" s="10">
        <f t="shared" ref="R17:R44" si="7">SUM(Q17/F17)</f>
        <v>3.1904287138584246E-3</v>
      </c>
    </row>
    <row r="18" spans="1:18" ht="18" thickTop="1" thickBot="1" x14ac:dyDescent="0.25">
      <c r="A18" s="35" t="s">
        <v>67</v>
      </c>
      <c r="B18" s="19">
        <v>25975</v>
      </c>
      <c r="C18" s="18">
        <f t="shared" si="4"/>
        <v>15483</v>
      </c>
      <c r="D18" s="10">
        <f t="shared" si="5"/>
        <v>0.59607314725697791</v>
      </c>
      <c r="E18" s="22">
        <v>26</v>
      </c>
      <c r="F18" s="9">
        <f t="shared" si="2"/>
        <v>15457</v>
      </c>
      <c r="G18" s="19">
        <v>9301</v>
      </c>
      <c r="H18" s="10">
        <f t="shared" si="6"/>
        <v>0.60173384227210969</v>
      </c>
      <c r="I18" s="19">
        <v>582</v>
      </c>
      <c r="J18" s="10">
        <f t="shared" si="1"/>
        <v>3.7652843371935044E-2</v>
      </c>
      <c r="K18" s="21">
        <v>5574</v>
      </c>
      <c r="L18" s="10">
        <f t="shared" si="3"/>
        <v>0.36061331435595523</v>
      </c>
      <c r="M18" s="21"/>
      <c r="N18" s="10"/>
      <c r="O18" s="21"/>
      <c r="P18" s="10"/>
      <c r="Q18" s="21"/>
      <c r="R18" s="10"/>
    </row>
    <row r="19" spans="1:18" ht="18" thickTop="1" thickBot="1" x14ac:dyDescent="0.25">
      <c r="A19" s="35" t="s">
        <v>68</v>
      </c>
      <c r="B19" s="19">
        <v>27131</v>
      </c>
      <c r="C19" s="18">
        <f t="shared" si="4"/>
        <v>15289</v>
      </c>
      <c r="D19" s="10">
        <f t="shared" si="5"/>
        <v>0.56352511886771595</v>
      </c>
      <c r="E19" s="22">
        <v>40</v>
      </c>
      <c r="F19" s="9">
        <f t="shared" si="2"/>
        <v>15249</v>
      </c>
      <c r="G19" s="19">
        <v>9349</v>
      </c>
      <c r="H19" s="10">
        <f t="shared" si="6"/>
        <v>0.61308938291035475</v>
      </c>
      <c r="I19" s="19">
        <v>877</v>
      </c>
      <c r="J19" s="10">
        <f t="shared" si="1"/>
        <v>5.7511967997901502E-2</v>
      </c>
      <c r="K19" s="19">
        <v>5023</v>
      </c>
      <c r="L19" s="10">
        <f t="shared" si="3"/>
        <v>0.32939864909174371</v>
      </c>
      <c r="M19" s="19"/>
      <c r="N19" s="10"/>
      <c r="O19" s="19"/>
      <c r="P19" s="10"/>
      <c r="Q19" s="19"/>
      <c r="R19" s="10"/>
    </row>
    <row r="20" spans="1:18" ht="18" thickTop="1" thickBot="1" x14ac:dyDescent="0.25">
      <c r="A20" s="35" t="s">
        <v>69</v>
      </c>
      <c r="B20" s="19">
        <v>26651</v>
      </c>
      <c r="C20" s="18">
        <f t="shared" si="4"/>
        <v>15399</v>
      </c>
      <c r="D20" s="10">
        <f t="shared" si="5"/>
        <v>0.57780195865070727</v>
      </c>
      <c r="E20" s="22">
        <v>65</v>
      </c>
      <c r="F20" s="9">
        <f t="shared" si="2"/>
        <v>15334</v>
      </c>
      <c r="G20" s="19">
        <v>9221</v>
      </c>
      <c r="H20" s="10">
        <f t="shared" si="6"/>
        <v>0.60134341985131079</v>
      </c>
      <c r="I20" s="19">
        <v>513</v>
      </c>
      <c r="J20" s="10">
        <f t="shared" si="1"/>
        <v>3.3455067170992565E-2</v>
      </c>
      <c r="K20" s="21">
        <v>5600</v>
      </c>
      <c r="L20" s="10">
        <f t="shared" si="3"/>
        <v>0.3652015129776966</v>
      </c>
      <c r="M20" s="21"/>
      <c r="N20" s="10"/>
      <c r="O20" s="21"/>
      <c r="P20" s="10"/>
      <c r="Q20" s="21"/>
      <c r="R20" s="10"/>
    </row>
    <row r="21" spans="1:18" ht="18" thickTop="1" thickBot="1" x14ac:dyDescent="0.25">
      <c r="A21" s="35" t="s">
        <v>70</v>
      </c>
      <c r="B21" s="19">
        <v>24752</v>
      </c>
      <c r="C21" s="18">
        <f t="shared" si="4"/>
        <v>18562</v>
      </c>
      <c r="D21" s="10">
        <f t="shared" si="5"/>
        <v>0.74991919844861021</v>
      </c>
      <c r="E21" s="22">
        <v>65</v>
      </c>
      <c r="F21" s="9">
        <f t="shared" si="2"/>
        <v>18497</v>
      </c>
      <c r="G21" s="19">
        <v>7201</v>
      </c>
      <c r="H21" s="10">
        <f t="shared" si="6"/>
        <v>0.38930637400659568</v>
      </c>
      <c r="I21" s="19">
        <v>7562</v>
      </c>
      <c r="J21" s="10">
        <f t="shared" si="1"/>
        <v>0.40882305238687355</v>
      </c>
      <c r="K21" s="21">
        <v>3734</v>
      </c>
      <c r="L21" s="10">
        <f t="shared" si="3"/>
        <v>0.2018705736065308</v>
      </c>
      <c r="M21" s="21"/>
      <c r="N21" s="10"/>
      <c r="O21" s="21"/>
      <c r="P21" s="10"/>
      <c r="Q21" s="21"/>
      <c r="R21" s="10"/>
    </row>
    <row r="22" spans="1:18" ht="18" thickTop="1" thickBot="1" x14ac:dyDescent="0.25">
      <c r="A22" s="35" t="s">
        <v>71</v>
      </c>
      <c r="B22" s="19">
        <v>23034</v>
      </c>
      <c r="C22" s="18">
        <f t="shared" si="4"/>
        <v>15497</v>
      </c>
      <c r="D22" s="10">
        <f t="shared" si="5"/>
        <v>0.67278805244421291</v>
      </c>
      <c r="E22" s="22">
        <v>91</v>
      </c>
      <c r="F22" s="9">
        <f t="shared" si="2"/>
        <v>15406</v>
      </c>
      <c r="G22" s="19">
        <v>10055</v>
      </c>
      <c r="H22" s="10">
        <f t="shared" si="6"/>
        <v>0.65266779176944045</v>
      </c>
      <c r="I22" s="19">
        <v>3490</v>
      </c>
      <c r="J22" s="10">
        <f t="shared" si="1"/>
        <v>0.22653511618849798</v>
      </c>
      <c r="K22" s="21">
        <v>1861</v>
      </c>
      <c r="L22" s="10">
        <f t="shared" si="3"/>
        <v>0.12079709204206153</v>
      </c>
      <c r="M22" s="21"/>
      <c r="N22" s="10"/>
      <c r="O22" s="21"/>
      <c r="P22" s="10"/>
      <c r="Q22" s="21"/>
      <c r="R22" s="10"/>
    </row>
    <row r="23" spans="1:18" ht="18" thickTop="1" thickBot="1" x14ac:dyDescent="0.25">
      <c r="A23" s="35" t="s">
        <v>72</v>
      </c>
      <c r="B23" s="19">
        <v>22689</v>
      </c>
      <c r="C23" s="18">
        <f t="shared" si="4"/>
        <v>14479</v>
      </c>
      <c r="D23" s="10">
        <f t="shared" si="5"/>
        <v>0.63815064568733748</v>
      </c>
      <c r="E23" s="22">
        <v>68</v>
      </c>
      <c r="F23" s="9">
        <f t="shared" si="2"/>
        <v>14411</v>
      </c>
      <c r="G23" s="19">
        <v>8324</v>
      </c>
      <c r="H23" s="10">
        <f t="shared" si="6"/>
        <v>0.57761432239261679</v>
      </c>
      <c r="I23" s="19">
        <v>3494</v>
      </c>
      <c r="J23" s="10">
        <f t="shared" si="1"/>
        <v>0.24245368121573799</v>
      </c>
      <c r="K23" s="21">
        <v>2593</v>
      </c>
      <c r="L23" s="10">
        <f t="shared" si="3"/>
        <v>0.17993199639164528</v>
      </c>
      <c r="M23" s="21"/>
      <c r="N23" s="10"/>
      <c r="O23" s="21"/>
      <c r="P23" s="10"/>
      <c r="Q23" s="21"/>
      <c r="R23" s="10"/>
    </row>
    <row r="24" spans="1:18" ht="18" thickTop="1" thickBot="1" x14ac:dyDescent="0.25">
      <c r="A24" s="35" t="s">
        <v>73</v>
      </c>
      <c r="B24" s="19">
        <v>26529</v>
      </c>
      <c r="C24" s="18">
        <f t="shared" si="4"/>
        <v>13767</v>
      </c>
      <c r="D24" s="10">
        <f t="shared" si="5"/>
        <v>0.51894153567793733</v>
      </c>
      <c r="E24" s="22">
        <v>56</v>
      </c>
      <c r="F24" s="9">
        <f t="shared" si="2"/>
        <v>13711</v>
      </c>
      <c r="G24" s="19">
        <v>11069</v>
      </c>
      <c r="H24" s="10">
        <f t="shared" si="6"/>
        <v>0.80730800087520971</v>
      </c>
      <c r="I24" s="19">
        <v>1107</v>
      </c>
      <c r="J24" s="10">
        <f t="shared" si="1"/>
        <v>8.073809350156809E-2</v>
      </c>
      <c r="K24" s="21">
        <v>1535</v>
      </c>
      <c r="L24" s="10">
        <f t="shared" si="3"/>
        <v>0.11195390562322223</v>
      </c>
      <c r="M24" s="21"/>
      <c r="N24" s="10"/>
      <c r="O24" s="21"/>
      <c r="P24" s="10"/>
      <c r="Q24" s="21"/>
      <c r="R24" s="10"/>
    </row>
    <row r="25" spans="1:18" ht="18" thickTop="1" thickBot="1" x14ac:dyDescent="0.25">
      <c r="A25" s="35" t="s">
        <v>74</v>
      </c>
      <c r="B25" s="19">
        <v>25633</v>
      </c>
      <c r="C25" s="18">
        <f t="shared" si="4"/>
        <v>12110</v>
      </c>
      <c r="D25" s="10">
        <f t="shared" si="5"/>
        <v>0.47243787305426599</v>
      </c>
      <c r="E25" s="22">
        <v>45</v>
      </c>
      <c r="F25" s="9">
        <f t="shared" si="2"/>
        <v>12065</v>
      </c>
      <c r="G25" s="19">
        <v>10637</v>
      </c>
      <c r="H25" s="10">
        <f t="shared" si="6"/>
        <v>0.88164111065064232</v>
      </c>
      <c r="I25" s="19">
        <v>343</v>
      </c>
      <c r="J25" s="10">
        <f t="shared" si="1"/>
        <v>2.8429341069208455E-2</v>
      </c>
      <c r="K25" s="19">
        <v>1085</v>
      </c>
      <c r="L25" s="10">
        <f t="shared" si="3"/>
        <v>8.9929548280149194E-2</v>
      </c>
      <c r="M25" s="19"/>
      <c r="N25" s="10"/>
      <c r="O25" s="19"/>
      <c r="P25" s="10"/>
      <c r="Q25" s="19"/>
      <c r="R25" s="10"/>
    </row>
    <row r="26" spans="1:18" ht="18" thickTop="1" thickBot="1" x14ac:dyDescent="0.25">
      <c r="A26" s="35" t="s">
        <v>75</v>
      </c>
      <c r="B26" s="19">
        <v>22834</v>
      </c>
      <c r="C26" s="18">
        <f t="shared" si="4"/>
        <v>15690</v>
      </c>
      <c r="D26" s="10">
        <f t="shared" si="5"/>
        <v>0.6871332223876675</v>
      </c>
      <c r="E26" s="22">
        <v>58</v>
      </c>
      <c r="F26" s="9">
        <f t="shared" si="2"/>
        <v>15632</v>
      </c>
      <c r="G26" s="19">
        <v>8535</v>
      </c>
      <c r="H26" s="10">
        <f t="shared" si="6"/>
        <v>0.54599539406345954</v>
      </c>
      <c r="I26" s="19">
        <v>3907</v>
      </c>
      <c r="J26" s="10">
        <f t="shared" si="1"/>
        <v>0.2499360286591607</v>
      </c>
      <c r="K26" s="21">
        <v>3190</v>
      </c>
      <c r="L26" s="10">
        <f t="shared" si="3"/>
        <v>0.20406857727737973</v>
      </c>
      <c r="M26" s="21"/>
      <c r="N26" s="10"/>
      <c r="O26" s="21"/>
      <c r="P26" s="10"/>
      <c r="Q26" s="21"/>
      <c r="R26" s="10"/>
    </row>
    <row r="27" spans="1:18" ht="18" thickTop="1" thickBot="1" x14ac:dyDescent="0.25">
      <c r="A27" s="35" t="s">
        <v>76</v>
      </c>
      <c r="B27" s="19">
        <v>25401</v>
      </c>
      <c r="C27" s="18">
        <f t="shared" si="4"/>
        <v>18802</v>
      </c>
      <c r="D27" s="10">
        <f t="shared" si="5"/>
        <v>0.74020707846147793</v>
      </c>
      <c r="E27" s="22">
        <v>113</v>
      </c>
      <c r="F27" s="9">
        <f t="shared" si="2"/>
        <v>18689</v>
      </c>
      <c r="G27" s="19">
        <v>8137</v>
      </c>
      <c r="H27" s="10">
        <f t="shared" si="6"/>
        <v>0.435389801487506</v>
      </c>
      <c r="I27" s="19">
        <v>8613</v>
      </c>
      <c r="J27" s="10">
        <f t="shared" si="1"/>
        <v>0.46085932901706889</v>
      </c>
      <c r="K27" s="21">
        <v>1939</v>
      </c>
      <c r="L27" s="10">
        <f t="shared" si="3"/>
        <v>0.10375086949542511</v>
      </c>
      <c r="M27" s="21"/>
      <c r="N27" s="10"/>
      <c r="O27" s="21"/>
      <c r="P27" s="10"/>
      <c r="Q27" s="21"/>
      <c r="R27" s="10"/>
    </row>
    <row r="28" spans="1:18" ht="18" thickTop="1" thickBot="1" x14ac:dyDescent="0.25">
      <c r="A28" s="35" t="s">
        <v>77</v>
      </c>
      <c r="B28" s="19">
        <v>25301</v>
      </c>
      <c r="C28" s="18">
        <f t="shared" si="4"/>
        <v>18607</v>
      </c>
      <c r="D28" s="10">
        <f t="shared" si="5"/>
        <v>0.73542547725386354</v>
      </c>
      <c r="E28" s="22">
        <v>109</v>
      </c>
      <c r="F28" s="9">
        <f t="shared" si="2"/>
        <v>18498</v>
      </c>
      <c r="G28" s="19">
        <v>9108</v>
      </c>
      <c r="H28" s="10">
        <f t="shared" si="6"/>
        <v>0.49237755433019786</v>
      </c>
      <c r="I28" s="19">
        <v>7925</v>
      </c>
      <c r="J28" s="10">
        <f t="shared" si="1"/>
        <v>0.42842469456157423</v>
      </c>
      <c r="K28" s="21">
        <v>1465</v>
      </c>
      <c r="L28" s="10">
        <f t="shared" si="3"/>
        <v>7.9197751108227923E-2</v>
      </c>
      <c r="M28" s="21"/>
      <c r="N28" s="10"/>
      <c r="O28" s="21"/>
      <c r="P28" s="10"/>
      <c r="Q28" s="21"/>
      <c r="R28" s="10"/>
    </row>
    <row r="29" spans="1:18" ht="18" thickTop="1" thickBot="1" x14ac:dyDescent="0.25">
      <c r="A29" s="35" t="s">
        <v>78</v>
      </c>
      <c r="B29" s="19">
        <v>24471</v>
      </c>
      <c r="C29" s="18">
        <f t="shared" ref="C29:C34" si="8">SUM(E29,F29)</f>
        <v>17595</v>
      </c>
      <c r="D29" s="10">
        <f t="shared" ref="D29:D34" si="9">SUM(C29/B28)</f>
        <v>0.69542705821904272</v>
      </c>
      <c r="E29" s="22">
        <v>75</v>
      </c>
      <c r="F29" s="9">
        <f t="shared" ref="F29:F34" si="10">SUM(G29,I29,K29,,M29,O29,Q29)</f>
        <v>17520</v>
      </c>
      <c r="G29" s="19">
        <v>2892</v>
      </c>
      <c r="H29" s="10">
        <f t="shared" ref="H29:H34" si="11">SUM(G29/F29)</f>
        <v>0.16506849315068492</v>
      </c>
      <c r="I29" s="19">
        <v>10338</v>
      </c>
      <c r="J29" s="10">
        <f t="shared" ref="J29:J34" si="12">SUM(I29/F29)</f>
        <v>0.59006849315068488</v>
      </c>
      <c r="K29" s="21">
        <v>4290</v>
      </c>
      <c r="L29" s="10">
        <f t="shared" ref="L29:L34" si="13">SUM(K29/F29)</f>
        <v>0.24486301369863014</v>
      </c>
      <c r="M29" s="21"/>
      <c r="N29" s="10"/>
      <c r="O29" s="21"/>
      <c r="P29" s="10"/>
      <c r="Q29" s="21"/>
      <c r="R29" s="10"/>
    </row>
    <row r="30" spans="1:18" ht="18" thickTop="1" thickBot="1" x14ac:dyDescent="0.25">
      <c r="A30" s="35" t="s">
        <v>79</v>
      </c>
      <c r="B30" s="19">
        <v>25836</v>
      </c>
      <c r="C30" s="18">
        <f t="shared" si="8"/>
        <v>18798</v>
      </c>
      <c r="D30" s="10">
        <f t="shared" si="9"/>
        <v>0.7681745739855339</v>
      </c>
      <c r="E30" s="22">
        <v>72</v>
      </c>
      <c r="F30" s="9">
        <f t="shared" si="10"/>
        <v>18726</v>
      </c>
      <c r="G30" s="19">
        <v>3081</v>
      </c>
      <c r="H30" s="10">
        <f t="shared" si="11"/>
        <v>0.16453059916693369</v>
      </c>
      <c r="I30" s="19">
        <v>10156</v>
      </c>
      <c r="J30" s="10">
        <f t="shared" si="12"/>
        <v>0.5423475381822066</v>
      </c>
      <c r="K30" s="21">
        <v>5489</v>
      </c>
      <c r="L30" s="10">
        <f t="shared" si="13"/>
        <v>0.29312186265085977</v>
      </c>
      <c r="M30" s="21"/>
      <c r="N30" s="10"/>
      <c r="O30" s="21"/>
      <c r="P30" s="10"/>
      <c r="Q30" s="21"/>
      <c r="R30" s="10"/>
    </row>
    <row r="31" spans="1:18" ht="18" thickTop="1" thickBot="1" x14ac:dyDescent="0.25">
      <c r="A31" s="35" t="s">
        <v>80</v>
      </c>
      <c r="B31" s="19">
        <v>22513</v>
      </c>
      <c r="C31" s="18">
        <f t="shared" si="8"/>
        <v>16457</v>
      </c>
      <c r="D31" s="10">
        <f t="shared" si="9"/>
        <v>0.63697940857717916</v>
      </c>
      <c r="E31" s="22">
        <v>60</v>
      </c>
      <c r="F31" s="9">
        <f t="shared" si="10"/>
        <v>16397</v>
      </c>
      <c r="G31" s="19">
        <v>3629</v>
      </c>
      <c r="H31" s="10">
        <f t="shared" si="11"/>
        <v>0.22132097334878331</v>
      </c>
      <c r="I31" s="19">
        <v>8570</v>
      </c>
      <c r="J31" s="10">
        <f t="shared" si="12"/>
        <v>0.52265658352137589</v>
      </c>
      <c r="K31" s="21">
        <v>4198</v>
      </c>
      <c r="L31" s="10">
        <f t="shared" si="13"/>
        <v>0.25602244312984085</v>
      </c>
      <c r="M31" s="21"/>
      <c r="N31" s="10"/>
      <c r="O31" s="21"/>
      <c r="P31" s="10"/>
      <c r="Q31" s="21"/>
      <c r="R31" s="10"/>
    </row>
    <row r="32" spans="1:18" ht="18" thickTop="1" thickBot="1" x14ac:dyDescent="0.25">
      <c r="A32" s="35" t="s">
        <v>81</v>
      </c>
      <c r="B32" s="19">
        <v>23832</v>
      </c>
      <c r="C32" s="18">
        <f t="shared" si="8"/>
        <v>15785</v>
      </c>
      <c r="D32" s="10">
        <f t="shared" si="9"/>
        <v>0.70115044640874158</v>
      </c>
      <c r="E32" s="22">
        <v>50</v>
      </c>
      <c r="F32" s="9">
        <f t="shared" si="10"/>
        <v>15735</v>
      </c>
      <c r="G32" s="19">
        <v>9257</v>
      </c>
      <c r="H32" s="10">
        <f t="shared" si="11"/>
        <v>0.58830632348268197</v>
      </c>
      <c r="I32" s="19">
        <v>2640</v>
      </c>
      <c r="J32" s="10">
        <f t="shared" si="12"/>
        <v>0.16777883698760723</v>
      </c>
      <c r="K32" s="21">
        <v>3838</v>
      </c>
      <c r="L32" s="10">
        <f t="shared" si="13"/>
        <v>0.24391483952971083</v>
      </c>
      <c r="M32" s="21"/>
      <c r="N32" s="10"/>
      <c r="O32" s="21"/>
      <c r="P32" s="10"/>
      <c r="Q32" s="21"/>
      <c r="R32" s="10"/>
    </row>
    <row r="33" spans="1:18" ht="18" thickTop="1" thickBot="1" x14ac:dyDescent="0.25">
      <c r="A33" s="35" t="s">
        <v>82</v>
      </c>
      <c r="B33" s="19">
        <v>24467</v>
      </c>
      <c r="C33" s="18">
        <f t="shared" si="8"/>
        <v>17428</v>
      </c>
      <c r="D33" s="10">
        <f t="shared" si="9"/>
        <v>0.73128566633098357</v>
      </c>
      <c r="E33" s="22">
        <v>70</v>
      </c>
      <c r="F33" s="9">
        <f t="shared" si="10"/>
        <v>17358</v>
      </c>
      <c r="G33" s="19">
        <v>7505</v>
      </c>
      <c r="H33" s="10">
        <f t="shared" si="11"/>
        <v>0.43236547989399698</v>
      </c>
      <c r="I33" s="19">
        <v>6189</v>
      </c>
      <c r="J33" s="10">
        <f t="shared" si="12"/>
        <v>0.35655029381265124</v>
      </c>
      <c r="K33" s="21">
        <v>3664</v>
      </c>
      <c r="L33" s="10">
        <f t="shared" si="13"/>
        <v>0.21108422629335177</v>
      </c>
      <c r="M33" s="21"/>
      <c r="N33" s="10"/>
      <c r="O33" s="21"/>
      <c r="P33" s="10"/>
      <c r="Q33" s="21"/>
      <c r="R33" s="10"/>
    </row>
    <row r="34" spans="1:18" ht="18" thickTop="1" thickBot="1" x14ac:dyDescent="0.25">
      <c r="A34" s="35" t="s">
        <v>83</v>
      </c>
      <c r="B34" s="19">
        <v>22164</v>
      </c>
      <c r="C34" s="18">
        <f t="shared" si="8"/>
        <v>12340</v>
      </c>
      <c r="D34" s="10">
        <f t="shared" si="9"/>
        <v>0.50435280173294639</v>
      </c>
      <c r="E34" s="22">
        <v>32</v>
      </c>
      <c r="F34" s="9">
        <f t="shared" si="10"/>
        <v>12308</v>
      </c>
      <c r="G34" s="19">
        <v>8359</v>
      </c>
      <c r="H34" s="10">
        <f t="shared" si="11"/>
        <v>0.6791517712057199</v>
      </c>
      <c r="I34" s="19">
        <v>305</v>
      </c>
      <c r="J34" s="10">
        <f t="shared" si="12"/>
        <v>2.4780630484237894E-2</v>
      </c>
      <c r="K34" s="21">
        <v>3644</v>
      </c>
      <c r="L34" s="10">
        <f t="shared" si="13"/>
        <v>0.29606759831004226</v>
      </c>
      <c r="M34" s="21"/>
      <c r="N34" s="10"/>
      <c r="O34" s="21"/>
      <c r="P34" s="10"/>
      <c r="Q34" s="21"/>
      <c r="R34" s="10"/>
    </row>
    <row r="35" spans="1:18" ht="18" thickTop="1" thickBot="1" x14ac:dyDescent="0.25">
      <c r="A35" s="35" t="s">
        <v>84</v>
      </c>
      <c r="B35" s="19">
        <v>22037</v>
      </c>
      <c r="C35" s="18">
        <f t="shared" si="4"/>
        <v>11630</v>
      </c>
      <c r="D35" s="10">
        <f t="shared" si="5"/>
        <v>0.52774878613241372</v>
      </c>
      <c r="E35" s="22">
        <v>30</v>
      </c>
      <c r="F35" s="9">
        <f t="shared" si="2"/>
        <v>11600</v>
      </c>
      <c r="G35" s="19">
        <v>7823</v>
      </c>
      <c r="H35" s="10">
        <f t="shared" si="6"/>
        <v>0.67439655172413793</v>
      </c>
      <c r="I35" s="19">
        <v>566</v>
      </c>
      <c r="J35" s="10">
        <f t="shared" si="1"/>
        <v>4.8793103448275865E-2</v>
      </c>
      <c r="K35" s="21">
        <v>3141</v>
      </c>
      <c r="L35" s="10">
        <f t="shared" si="3"/>
        <v>0.27077586206896553</v>
      </c>
      <c r="M35" s="21"/>
      <c r="N35" s="10"/>
      <c r="O35" s="21"/>
      <c r="P35" s="10"/>
      <c r="Q35" s="21">
        <v>70</v>
      </c>
      <c r="R35" s="10">
        <f t="shared" si="7"/>
        <v>6.0344827586206896E-3</v>
      </c>
    </row>
    <row r="36" spans="1:18" ht="18" thickTop="1" thickBot="1" x14ac:dyDescent="0.25">
      <c r="A36" s="35" t="s">
        <v>85</v>
      </c>
      <c r="B36" s="19">
        <v>24208</v>
      </c>
      <c r="C36" s="18">
        <f t="shared" si="4"/>
        <v>17425</v>
      </c>
      <c r="D36" s="10">
        <f t="shared" si="5"/>
        <v>0.71980337078651691</v>
      </c>
      <c r="E36" s="22">
        <v>72</v>
      </c>
      <c r="F36" s="9">
        <f t="shared" si="2"/>
        <v>17353</v>
      </c>
      <c r="G36" s="19">
        <v>5298</v>
      </c>
      <c r="H36" s="10">
        <f t="shared" si="6"/>
        <v>0.30530743963579782</v>
      </c>
      <c r="I36" s="19">
        <v>8231</v>
      </c>
      <c r="J36" s="10">
        <f t="shared" si="1"/>
        <v>0.47432720567048925</v>
      </c>
      <c r="K36" s="21">
        <v>3824</v>
      </c>
      <c r="L36" s="10">
        <f t="shared" si="3"/>
        <v>0.22036535469371291</v>
      </c>
      <c r="M36" s="21"/>
      <c r="N36" s="10"/>
      <c r="O36" s="21"/>
      <c r="P36" s="10"/>
      <c r="Q36" s="21"/>
      <c r="R36" s="10"/>
    </row>
    <row r="37" spans="1:18" ht="18" thickTop="1" thickBot="1" x14ac:dyDescent="0.25">
      <c r="A37" s="35" t="s">
        <v>86</v>
      </c>
      <c r="B37" s="19">
        <v>22097</v>
      </c>
      <c r="C37" s="18">
        <f t="shared" si="4"/>
        <v>15047</v>
      </c>
      <c r="D37" s="10">
        <f t="shared" si="5"/>
        <v>0.68095216545232384</v>
      </c>
      <c r="E37" s="22">
        <v>43</v>
      </c>
      <c r="F37" s="9">
        <f t="shared" si="2"/>
        <v>15004</v>
      </c>
      <c r="G37" s="19">
        <v>10320</v>
      </c>
      <c r="H37" s="10">
        <f t="shared" si="6"/>
        <v>0.68781658224473474</v>
      </c>
      <c r="I37" s="19">
        <v>1630</v>
      </c>
      <c r="J37" s="10">
        <f t="shared" si="1"/>
        <v>0.10863769661423621</v>
      </c>
      <c r="K37" s="21">
        <v>3054</v>
      </c>
      <c r="L37" s="10">
        <f t="shared" si="3"/>
        <v>0.20354572114102906</v>
      </c>
      <c r="M37" s="21"/>
      <c r="N37" s="10"/>
      <c r="O37" s="21"/>
      <c r="P37" s="10"/>
      <c r="Q37" s="21"/>
      <c r="R37" s="10"/>
    </row>
    <row r="38" spans="1:18" ht="18" thickTop="1" thickBot="1" x14ac:dyDescent="0.25">
      <c r="A38" s="35" t="s">
        <v>87</v>
      </c>
      <c r="B38" s="19">
        <v>21035</v>
      </c>
      <c r="C38" s="18">
        <f t="shared" si="4"/>
        <v>14683</v>
      </c>
      <c r="D38" s="10">
        <f t="shared" si="5"/>
        <v>0.69802709769431903</v>
      </c>
      <c r="E38" s="22">
        <v>55</v>
      </c>
      <c r="F38" s="9">
        <f t="shared" si="2"/>
        <v>14628</v>
      </c>
      <c r="G38" s="19">
        <v>7371</v>
      </c>
      <c r="H38" s="10">
        <f t="shared" si="6"/>
        <v>0.50389663658736672</v>
      </c>
      <c r="I38" s="19">
        <v>2306</v>
      </c>
      <c r="J38" s="10">
        <f t="shared" si="1"/>
        <v>0.15764287667487012</v>
      </c>
      <c r="K38" s="21">
        <v>4951</v>
      </c>
      <c r="L38" s="10">
        <f t="shared" si="3"/>
        <v>0.33846048673776319</v>
      </c>
      <c r="M38" s="21"/>
      <c r="N38" s="10"/>
      <c r="O38" s="21"/>
      <c r="P38" s="10"/>
      <c r="Q38" s="21"/>
      <c r="R38" s="10"/>
    </row>
    <row r="39" spans="1:18" ht="18" thickTop="1" thickBot="1" x14ac:dyDescent="0.25">
      <c r="A39" s="35" t="s">
        <v>88</v>
      </c>
      <c r="B39" s="19">
        <v>25667</v>
      </c>
      <c r="C39" s="18">
        <f t="shared" si="4"/>
        <v>18272</v>
      </c>
      <c r="D39" s="10">
        <f t="shared" si="5"/>
        <v>0.71188685861222578</v>
      </c>
      <c r="E39" s="22">
        <v>105</v>
      </c>
      <c r="F39" s="9">
        <f t="shared" si="2"/>
        <v>18167</v>
      </c>
      <c r="G39" s="19">
        <v>4678</v>
      </c>
      <c r="H39" s="10">
        <f t="shared" si="6"/>
        <v>0.25749986238784611</v>
      </c>
      <c r="I39" s="19">
        <v>10323</v>
      </c>
      <c r="J39" s="10">
        <f t="shared" si="1"/>
        <v>0.56822810590631367</v>
      </c>
      <c r="K39" s="21">
        <v>3166</v>
      </c>
      <c r="L39" s="10">
        <f t="shared" si="3"/>
        <v>0.17427203170584027</v>
      </c>
      <c r="M39" s="21"/>
      <c r="N39" s="10"/>
      <c r="O39" s="21"/>
      <c r="P39" s="10"/>
      <c r="Q39" s="21"/>
      <c r="R39" s="10"/>
    </row>
    <row r="40" spans="1:18" ht="18" thickTop="1" thickBot="1" x14ac:dyDescent="0.25">
      <c r="A40" s="35" t="s">
        <v>89</v>
      </c>
      <c r="B40" s="19">
        <v>25495</v>
      </c>
      <c r="C40" s="18">
        <f t="shared" si="4"/>
        <v>14389</v>
      </c>
      <c r="D40" s="10">
        <f t="shared" si="5"/>
        <v>0.56438517356344386</v>
      </c>
      <c r="E40" s="22">
        <v>74</v>
      </c>
      <c r="F40" s="9">
        <f t="shared" si="2"/>
        <v>14315</v>
      </c>
      <c r="G40" s="19">
        <v>10008</v>
      </c>
      <c r="H40" s="10">
        <f t="shared" si="6"/>
        <v>0.69912679008033529</v>
      </c>
      <c r="I40" s="19">
        <v>1060</v>
      </c>
      <c r="J40" s="10">
        <f t="shared" si="1"/>
        <v>7.4048201187565485E-2</v>
      </c>
      <c r="K40" s="21">
        <v>3247</v>
      </c>
      <c r="L40" s="10">
        <f t="shared" si="3"/>
        <v>0.22682500873209921</v>
      </c>
      <c r="M40" s="21"/>
      <c r="N40" s="10"/>
      <c r="O40" s="21"/>
      <c r="P40" s="10"/>
      <c r="Q40" s="21"/>
      <c r="R40" s="10"/>
    </row>
    <row r="41" spans="1:18" ht="18" thickTop="1" thickBot="1" x14ac:dyDescent="0.25">
      <c r="A41" s="35" t="s">
        <v>90</v>
      </c>
      <c r="B41" s="19">
        <v>24414</v>
      </c>
      <c r="C41" s="18">
        <f t="shared" si="4"/>
        <v>17818</v>
      </c>
      <c r="D41" s="10">
        <f t="shared" si="5"/>
        <v>0.72982714835749984</v>
      </c>
      <c r="E41" s="22">
        <v>40</v>
      </c>
      <c r="F41" s="9">
        <f t="shared" si="2"/>
        <v>17778</v>
      </c>
      <c r="G41" s="19">
        <v>4309</v>
      </c>
      <c r="H41" s="10">
        <f t="shared" si="6"/>
        <v>0.24237822027224659</v>
      </c>
      <c r="I41" s="19">
        <v>7043</v>
      </c>
      <c r="J41" s="10">
        <f t="shared" si="1"/>
        <v>0.3961637979525256</v>
      </c>
      <c r="K41" s="19">
        <v>6426</v>
      </c>
      <c r="L41" s="10">
        <f t="shared" si="3"/>
        <v>0.36145798177522781</v>
      </c>
      <c r="M41" s="19"/>
      <c r="N41" s="10"/>
      <c r="O41" s="19"/>
      <c r="P41" s="10"/>
      <c r="Q41" s="19"/>
      <c r="R41" s="10"/>
    </row>
    <row r="42" spans="1:18" ht="18" thickTop="1" thickBot="1" x14ac:dyDescent="0.25">
      <c r="A42" s="35" t="s">
        <v>91</v>
      </c>
      <c r="B42" s="19">
        <v>24932</v>
      </c>
      <c r="C42" s="18">
        <f t="shared" si="4"/>
        <v>17092</v>
      </c>
      <c r="D42" s="10">
        <f t="shared" si="5"/>
        <v>0.6855446815337719</v>
      </c>
      <c r="E42" s="22">
        <v>47</v>
      </c>
      <c r="F42" s="9">
        <f t="shared" si="2"/>
        <v>17045</v>
      </c>
      <c r="G42" s="19">
        <v>7969</v>
      </c>
      <c r="H42" s="10">
        <f t="shared" si="6"/>
        <v>0.46752713405690821</v>
      </c>
      <c r="I42" s="19">
        <v>4932</v>
      </c>
      <c r="J42" s="10">
        <f t="shared" si="1"/>
        <v>0.28935171604576121</v>
      </c>
      <c r="K42" s="21">
        <v>4144</v>
      </c>
      <c r="L42" s="10">
        <f t="shared" si="3"/>
        <v>0.24312114989733061</v>
      </c>
      <c r="M42" s="21"/>
      <c r="N42" s="10"/>
      <c r="O42" s="21"/>
      <c r="P42" s="10"/>
      <c r="Q42" s="21"/>
      <c r="R42" s="10"/>
    </row>
    <row r="43" spans="1:18" ht="18" thickTop="1" thickBot="1" x14ac:dyDescent="0.25">
      <c r="A43" s="35" t="s">
        <v>92</v>
      </c>
      <c r="B43" s="19">
        <v>25720</v>
      </c>
      <c r="C43" s="18">
        <f t="shared" si="4"/>
        <v>18620</v>
      </c>
      <c r="D43" s="10">
        <f t="shared" si="5"/>
        <v>0.72395023328149299</v>
      </c>
      <c r="E43" s="22">
        <v>81</v>
      </c>
      <c r="F43" s="9">
        <f>SUM(G43,I43,K43,,M43,O43,Q43)</f>
        <v>18539</v>
      </c>
      <c r="G43" s="19">
        <v>5541</v>
      </c>
      <c r="H43" s="10">
        <f t="shared" si="6"/>
        <v>0.29888343492097741</v>
      </c>
      <c r="I43" s="19">
        <v>7206</v>
      </c>
      <c r="J43" s="10">
        <f t="shared" si="1"/>
        <v>0.3886941043206214</v>
      </c>
      <c r="K43" s="21">
        <v>5792</v>
      </c>
      <c r="L43" s="10">
        <f t="shared" si="3"/>
        <v>0.31242246075840119</v>
      </c>
      <c r="M43" s="21"/>
      <c r="N43" s="10"/>
      <c r="O43" s="21"/>
      <c r="P43" s="10"/>
      <c r="Q43" s="21"/>
      <c r="R43" s="10"/>
    </row>
    <row r="44" spans="1:18" ht="18" thickTop="1" thickBot="1" x14ac:dyDescent="0.25">
      <c r="A44" s="35" t="s">
        <v>93</v>
      </c>
      <c r="B44" s="19">
        <v>19320</v>
      </c>
      <c r="C44" s="18">
        <f>SUM(E44,F44)</f>
        <v>15583</v>
      </c>
      <c r="D44" s="10">
        <f t="shared" si="5"/>
        <v>0.80657349896480335</v>
      </c>
      <c r="E44" s="22">
        <v>67</v>
      </c>
      <c r="F44" s="9">
        <f>SUM(G44,I44,K44,,M44,O44,Q44)</f>
        <v>15516</v>
      </c>
      <c r="G44" s="19">
        <v>5684</v>
      </c>
      <c r="H44" s="10">
        <f t="shared" si="6"/>
        <v>0.36633152874452179</v>
      </c>
      <c r="I44" s="21">
        <v>4703</v>
      </c>
      <c r="J44" s="10">
        <f>SUM(I44/B44)</f>
        <v>0.2434265010351967</v>
      </c>
      <c r="K44" s="21">
        <v>237</v>
      </c>
      <c r="L44" s="10">
        <f t="shared" si="3"/>
        <v>1.5274555297757154E-2</v>
      </c>
      <c r="M44" s="21">
        <v>4703</v>
      </c>
      <c r="N44" s="10">
        <f>SUM(M44/F44)</f>
        <v>0.3031064707398814</v>
      </c>
      <c r="O44" s="21">
        <v>148</v>
      </c>
      <c r="P44" s="10">
        <f>SUM(O44/F44)</f>
        <v>9.5385408610466609E-3</v>
      </c>
      <c r="Q44" s="21">
        <v>41</v>
      </c>
      <c r="R44" s="10">
        <f t="shared" si="7"/>
        <v>2.6424336169115752E-3</v>
      </c>
    </row>
    <row r="45" spans="1:18" ht="18" thickTop="1" thickBot="1" x14ac:dyDescent="0.25">
      <c r="A45" s="35" t="s">
        <v>94</v>
      </c>
      <c r="B45" s="19">
        <v>21936</v>
      </c>
      <c r="C45" s="18">
        <f t="shared" si="4"/>
        <v>15932</v>
      </c>
      <c r="D45" s="10">
        <f t="shared" si="5"/>
        <v>0.72629467541940185</v>
      </c>
      <c r="E45" s="22">
        <v>29</v>
      </c>
      <c r="F45" s="9">
        <f t="shared" si="2"/>
        <v>15903</v>
      </c>
      <c r="G45" s="19">
        <v>6850</v>
      </c>
      <c r="H45" s="10">
        <f>SUM(G45/F45)</f>
        <v>0.43073633905552411</v>
      </c>
      <c r="I45" s="21">
        <v>4176</v>
      </c>
      <c r="J45" s="10">
        <f>SUM(I45/B45)</f>
        <v>0.19037199124726478</v>
      </c>
      <c r="K45" s="21">
        <v>471</v>
      </c>
      <c r="L45" s="10">
        <f t="shared" si="3"/>
        <v>2.9617053386153554E-2</v>
      </c>
      <c r="M45" s="21">
        <v>4176</v>
      </c>
      <c r="N45" s="10">
        <f>SUM(M45/F45)</f>
        <v>0.26259196378041877</v>
      </c>
      <c r="O45" s="21">
        <v>230</v>
      </c>
      <c r="P45" s="10">
        <f>SUM(O45/F45)</f>
        <v>1.4462679997484752E-2</v>
      </c>
      <c r="Q45" s="21"/>
      <c r="R45" s="10"/>
    </row>
    <row r="46" spans="1:18" ht="18" thickTop="1" thickBot="1" x14ac:dyDescent="0.25">
      <c r="A46" s="35" t="s">
        <v>95</v>
      </c>
      <c r="B46" s="19">
        <v>26721</v>
      </c>
      <c r="C46" s="18">
        <f>SUM(E46,F46)</f>
        <v>16725</v>
      </c>
      <c r="D46" s="10">
        <f t="shared" si="5"/>
        <v>0.62591220388458513</v>
      </c>
      <c r="E46" s="22">
        <v>90</v>
      </c>
      <c r="F46" s="9">
        <f t="shared" si="2"/>
        <v>16635</v>
      </c>
      <c r="G46" s="19">
        <v>9557</v>
      </c>
      <c r="H46" s="10">
        <f>SUM(G46/F46)</f>
        <v>0.57451157198677483</v>
      </c>
      <c r="I46" s="19">
        <v>3864</v>
      </c>
      <c r="J46" s="10">
        <f t="shared" si="1"/>
        <v>0.23228133453561767</v>
      </c>
      <c r="K46" s="21">
        <v>3214</v>
      </c>
      <c r="L46" s="10">
        <f t="shared" si="3"/>
        <v>0.19320709347760745</v>
      </c>
      <c r="M46" s="21"/>
      <c r="N46" s="10"/>
      <c r="O46" s="21"/>
      <c r="P46" s="10"/>
      <c r="Q46" s="21"/>
      <c r="R46" s="10"/>
    </row>
    <row r="47" spans="1:18" ht="18" thickTop="1" thickBot="1" x14ac:dyDescent="0.25">
      <c r="A47" s="35" t="s">
        <v>96</v>
      </c>
      <c r="B47" s="19">
        <v>23833</v>
      </c>
      <c r="C47" s="18">
        <f t="shared" si="4"/>
        <v>16725</v>
      </c>
      <c r="D47" s="10">
        <f t="shared" si="5"/>
        <v>0.70175806654638528</v>
      </c>
      <c r="E47" s="22">
        <v>63</v>
      </c>
      <c r="F47" s="9">
        <f t="shared" si="2"/>
        <v>16662</v>
      </c>
      <c r="G47" s="19">
        <v>8494</v>
      </c>
      <c r="H47" s="10">
        <f t="shared" si="6"/>
        <v>0.5097827391669667</v>
      </c>
      <c r="I47" s="19">
        <v>3986</v>
      </c>
      <c r="J47" s="10">
        <f t="shared" si="1"/>
        <v>0.23922698355539551</v>
      </c>
      <c r="K47" s="21">
        <v>4182</v>
      </c>
      <c r="L47" s="10">
        <f t="shared" si="3"/>
        <v>0.25099027727763773</v>
      </c>
      <c r="M47" s="21"/>
      <c r="N47" s="10"/>
      <c r="O47" s="21"/>
      <c r="P47" s="10"/>
      <c r="Q47" s="21"/>
      <c r="R47" s="10"/>
    </row>
    <row r="48" spans="1:18" s="17" customFormat="1" ht="17" thickTop="1" thickBot="1" x14ac:dyDescent="0.25">
      <c r="A48" s="13" t="s">
        <v>26</v>
      </c>
      <c r="B48" s="14">
        <f>SUM(B7:B47)</f>
        <v>990467</v>
      </c>
      <c r="C48" s="14">
        <f>SUM(C7:C47)</f>
        <v>664724</v>
      </c>
      <c r="D48" s="15">
        <f>SUM(C48/B48)</f>
        <v>0.67112180415904821</v>
      </c>
      <c r="E48" s="16">
        <f>SUM(E7:E47)</f>
        <v>2600</v>
      </c>
      <c r="F48" s="14">
        <f>SUM(F7:F47)</f>
        <v>662124</v>
      </c>
      <c r="G48" s="14">
        <f>SUM(G7:G47)</f>
        <v>300434</v>
      </c>
      <c r="H48" s="15">
        <f>SUM(G48/F48)</f>
        <v>0.4537428034627955</v>
      </c>
      <c r="I48" s="14">
        <f>SUM(I7:I47)</f>
        <v>203847</v>
      </c>
      <c r="J48" s="15">
        <f>SUM(I48/F48)</f>
        <v>0.30786831469634085</v>
      </c>
      <c r="K48" s="14">
        <f>SUM(K7:K47)</f>
        <v>148345</v>
      </c>
      <c r="L48" s="15">
        <f>SUM(K48/F48)</f>
        <v>0.22404413674779949</v>
      </c>
      <c r="M48" s="14">
        <f>SUM(M7:M47)</f>
        <v>8879</v>
      </c>
      <c r="N48" s="15">
        <f>SUM(M48/F48)</f>
        <v>1.3409874887483311E-2</v>
      </c>
      <c r="O48" s="14">
        <f>SUM(O7:O47)</f>
        <v>378</v>
      </c>
      <c r="P48" s="15">
        <f>SUM(O48/F48)</f>
        <v>5.7089004476502893E-4</v>
      </c>
      <c r="Q48" s="14">
        <f>SUM(Q7:Q47)</f>
        <v>241</v>
      </c>
      <c r="R48" s="15">
        <f>SUM(Q48/F48)</f>
        <v>3.6398016081579885E-4</v>
      </c>
    </row>
    <row r="51" spans="4:4" x14ac:dyDescent="0.2">
      <c r="D51"/>
    </row>
    <row r="52" spans="4:4" x14ac:dyDescent="0.2">
      <c r="D52"/>
    </row>
    <row r="53" spans="4:4" x14ac:dyDescent="0.2">
      <c r="D53"/>
    </row>
    <row r="54" spans="4:4" x14ac:dyDescent="0.2">
      <c r="D54"/>
    </row>
    <row r="55" spans="4:4" x14ac:dyDescent="0.2">
      <c r="D55"/>
    </row>
    <row r="56" spans="4:4" x14ac:dyDescent="0.2">
      <c r="D56"/>
    </row>
    <row r="57" spans="4:4" x14ac:dyDescent="0.2">
      <c r="D57"/>
    </row>
    <row r="58" spans="4:4" x14ac:dyDescent="0.2">
      <c r="D58"/>
    </row>
    <row r="59" spans="4:4" x14ac:dyDescent="0.2">
      <c r="D59"/>
    </row>
    <row r="60" spans="4:4" x14ac:dyDescent="0.2">
      <c r="D60"/>
    </row>
    <row r="61" spans="4:4" x14ac:dyDescent="0.2">
      <c r="D61"/>
    </row>
    <row r="62" spans="4:4" x14ac:dyDescent="0.2">
      <c r="D62"/>
    </row>
    <row r="63" spans="4:4" x14ac:dyDescent="0.2">
      <c r="D63"/>
    </row>
    <row r="64" spans="4:4" x14ac:dyDescent="0.2">
      <c r="D64"/>
    </row>
    <row r="65" spans="4:4" x14ac:dyDescent="0.2">
      <c r="D65"/>
    </row>
    <row r="66" spans="4:4" x14ac:dyDescent="0.2">
      <c r="D66"/>
    </row>
    <row r="67" spans="4:4" x14ac:dyDescent="0.2">
      <c r="D67"/>
    </row>
    <row r="68" spans="4:4" x14ac:dyDescent="0.2">
      <c r="D68"/>
    </row>
    <row r="69" spans="4:4" x14ac:dyDescent="0.2">
      <c r="D69"/>
    </row>
    <row r="70" spans="4:4" x14ac:dyDescent="0.2">
      <c r="D70"/>
    </row>
    <row r="74" spans="4:4" ht="16.25" customHeight="1" x14ac:dyDescent="0.2"/>
  </sheetData>
  <mergeCells count="8">
    <mergeCell ref="Q4:R4"/>
    <mergeCell ref="A1:P1"/>
    <mergeCell ref="A2:P2"/>
    <mergeCell ref="G4:H4"/>
    <mergeCell ref="I4:J4"/>
    <mergeCell ref="K4:L4"/>
    <mergeCell ref="M4:N4"/>
    <mergeCell ref="O4:P4"/>
  </mergeCell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9057C-680C-4843-89F6-29B9284CAFAA}">
  <dimension ref="A1:V74"/>
  <sheetViews>
    <sheetView topLeftCell="A10" workbookViewId="0">
      <selection activeCell="O7" sqref="O7:P47"/>
    </sheetView>
  </sheetViews>
  <sheetFormatPr baseColWidth="10" defaultColWidth="8.83203125" defaultRowHeight="16" x14ac:dyDescent="0.2"/>
  <cols>
    <col min="1" max="1" width="37.5" customWidth="1"/>
    <col min="2" max="2" width="12" customWidth="1"/>
    <col min="3" max="3" width="14.33203125" customWidth="1"/>
    <col min="4" max="4" width="11.1640625" style="2" customWidth="1"/>
    <col min="8" max="8" width="8.83203125" style="2"/>
    <col min="10" max="10" width="11.1640625" style="2" bestFit="1" customWidth="1"/>
    <col min="12" max="12" width="8.83203125" style="2"/>
    <col min="14" max="14" width="8.83203125" style="2"/>
    <col min="15" max="15" width="9.33203125" style="2" customWidth="1"/>
    <col min="16" max="16" width="8.83203125" style="2"/>
    <col min="18" max="18" width="8.83203125" style="2"/>
  </cols>
  <sheetData>
    <row r="1" spans="1:22" x14ac:dyDescent="0.2">
      <c r="A1" s="38" t="s">
        <v>0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</row>
    <row r="2" spans="1:22" x14ac:dyDescent="0.2">
      <c r="A2" s="38" t="s">
        <v>1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</row>
    <row r="3" spans="1:22" ht="17" thickBot="1" x14ac:dyDescent="0.25"/>
    <row r="4" spans="1:22" s="1" customFormat="1" ht="17" thickTop="1" thickBot="1" x14ac:dyDescent="0.25">
      <c r="A4" s="3" t="s">
        <v>2</v>
      </c>
      <c r="B4" s="3" t="s">
        <v>3</v>
      </c>
      <c r="C4" s="3" t="s">
        <v>4</v>
      </c>
      <c r="D4" s="4" t="s">
        <v>5</v>
      </c>
      <c r="E4" s="3" t="s">
        <v>6</v>
      </c>
      <c r="F4" s="3" t="s">
        <v>7</v>
      </c>
      <c r="G4" s="37" t="s">
        <v>8</v>
      </c>
      <c r="H4" s="37"/>
      <c r="I4" s="37" t="s">
        <v>9</v>
      </c>
      <c r="J4" s="37"/>
      <c r="K4" s="37" t="s">
        <v>10</v>
      </c>
      <c r="L4" s="37"/>
      <c r="M4" s="37" t="s">
        <v>11</v>
      </c>
      <c r="N4" s="37"/>
      <c r="O4" s="39" t="s">
        <v>12</v>
      </c>
      <c r="P4" s="40"/>
      <c r="Q4" s="37" t="s">
        <v>13</v>
      </c>
      <c r="R4" s="37"/>
      <c r="S4" s="37" t="s">
        <v>14</v>
      </c>
      <c r="T4" s="37"/>
      <c r="U4" s="37" t="s">
        <v>15</v>
      </c>
      <c r="V4" s="37"/>
    </row>
    <row r="5" spans="1:22" s="1" customFormat="1" thickTop="1" x14ac:dyDescent="0.2">
      <c r="A5" s="5" t="s">
        <v>16</v>
      </c>
      <c r="B5" s="5"/>
      <c r="C5" s="5" t="s">
        <v>17</v>
      </c>
      <c r="D5" s="6" t="s">
        <v>18</v>
      </c>
      <c r="E5" s="5" t="s">
        <v>19</v>
      </c>
      <c r="F5" s="5" t="s">
        <v>20</v>
      </c>
      <c r="G5" s="3" t="s">
        <v>21</v>
      </c>
      <c r="H5" s="4"/>
      <c r="I5" s="3" t="s">
        <v>21</v>
      </c>
      <c r="J5" s="4"/>
      <c r="K5" s="3" t="s">
        <v>21</v>
      </c>
      <c r="L5" s="4"/>
      <c r="M5" s="3" t="s">
        <v>21</v>
      </c>
      <c r="N5" s="4"/>
      <c r="O5" s="4" t="s">
        <v>21</v>
      </c>
      <c r="P5" s="4"/>
      <c r="Q5" s="3" t="s">
        <v>21</v>
      </c>
      <c r="R5" s="4"/>
      <c r="S5" s="3" t="s">
        <v>21</v>
      </c>
      <c r="T5" s="4"/>
      <c r="U5" s="3" t="s">
        <v>21</v>
      </c>
      <c r="V5" s="4"/>
    </row>
    <row r="6" spans="1:22" s="1" customFormat="1" thickBot="1" x14ac:dyDescent="0.25">
      <c r="A6" s="7"/>
      <c r="B6" s="7"/>
      <c r="C6" s="7" t="s">
        <v>22</v>
      </c>
      <c r="D6" s="8"/>
      <c r="E6" s="7"/>
      <c r="F6" s="7" t="s">
        <v>23</v>
      </c>
      <c r="G6" s="7" t="s">
        <v>24</v>
      </c>
      <c r="H6" s="8" t="s">
        <v>25</v>
      </c>
      <c r="I6" s="7" t="s">
        <v>24</v>
      </c>
      <c r="J6" s="8" t="s">
        <v>25</v>
      </c>
      <c r="K6" s="7" t="s">
        <v>24</v>
      </c>
      <c r="L6" s="8" t="s">
        <v>25</v>
      </c>
      <c r="M6" s="7" t="s">
        <v>24</v>
      </c>
      <c r="N6" s="8" t="s">
        <v>25</v>
      </c>
      <c r="O6" s="8" t="s">
        <v>24</v>
      </c>
      <c r="P6" s="8" t="s">
        <v>25</v>
      </c>
      <c r="Q6" s="7" t="s">
        <v>24</v>
      </c>
      <c r="R6" s="8" t="s">
        <v>25</v>
      </c>
      <c r="S6" s="7" t="s">
        <v>24</v>
      </c>
      <c r="T6" s="8" t="s">
        <v>25</v>
      </c>
      <c r="U6" s="7" t="s">
        <v>24</v>
      </c>
      <c r="V6" s="8" t="s">
        <v>25</v>
      </c>
    </row>
    <row r="7" spans="1:22" ht="18" thickTop="1" thickBot="1" x14ac:dyDescent="0.25">
      <c r="A7" s="35" t="s">
        <v>56</v>
      </c>
      <c r="B7" s="9">
        <v>24115</v>
      </c>
      <c r="C7" s="9">
        <f>SUM(E7,F7)</f>
        <v>15130</v>
      </c>
      <c r="D7" s="10">
        <f>SUM(C7/B7)</f>
        <v>0.62741032552353304</v>
      </c>
      <c r="E7" s="11">
        <v>73</v>
      </c>
      <c r="F7" s="9">
        <f>SUM(G7,I7,K7,M7,O7,Q7,S7,U7)</f>
        <v>15057</v>
      </c>
      <c r="G7" s="9">
        <v>7246</v>
      </c>
      <c r="H7" s="10">
        <f t="shared" ref="H7" si="0">SUM(G7/F7)</f>
        <v>0.4812379624095105</v>
      </c>
      <c r="I7" s="9">
        <v>7610</v>
      </c>
      <c r="J7" s="10">
        <f t="shared" ref="J7:J47" si="1">SUM(I7/F7)</f>
        <v>0.50541276482699082</v>
      </c>
      <c r="K7" s="9"/>
      <c r="L7" s="10"/>
      <c r="M7" s="11">
        <v>201</v>
      </c>
      <c r="N7" s="10">
        <f>SUM(M7/F7)</f>
        <v>1.3349272763498704E-2</v>
      </c>
      <c r="O7" s="10"/>
      <c r="P7" s="10"/>
      <c r="Q7" s="11"/>
      <c r="R7" s="10"/>
      <c r="S7" s="11"/>
      <c r="T7" s="10"/>
      <c r="U7" s="11"/>
      <c r="V7" s="10"/>
    </row>
    <row r="8" spans="1:22" ht="18" thickTop="1" thickBot="1" x14ac:dyDescent="0.25">
      <c r="A8" s="35" t="s">
        <v>57</v>
      </c>
      <c r="B8" s="9">
        <v>25019</v>
      </c>
      <c r="C8" s="9">
        <f t="shared" ref="C8:C47" si="2">SUM(E8,F8)</f>
        <v>17196</v>
      </c>
      <c r="D8" s="10">
        <f>SUM(C8/B8)</f>
        <v>0.6873176385946681</v>
      </c>
      <c r="E8" s="11">
        <v>46</v>
      </c>
      <c r="F8" s="9">
        <f t="shared" ref="F8:F47" si="3">SUM(G8,I8,K8,M8,O8,Q8,S8,U8)</f>
        <v>17150</v>
      </c>
      <c r="G8" s="9">
        <v>11517</v>
      </c>
      <c r="H8" s="10">
        <f>SUM(G8/F8)</f>
        <v>0.67154518950437314</v>
      </c>
      <c r="I8" s="9">
        <v>5520</v>
      </c>
      <c r="J8" s="10">
        <f t="shared" si="1"/>
        <v>0.32186588921282799</v>
      </c>
      <c r="K8" s="9"/>
      <c r="L8" s="10"/>
      <c r="M8" s="11"/>
      <c r="N8" s="10"/>
      <c r="O8" s="10"/>
      <c r="P8" s="10"/>
      <c r="Q8" s="11"/>
      <c r="R8" s="10"/>
      <c r="S8" s="11">
        <v>113</v>
      </c>
      <c r="T8" s="10">
        <f>SUM(S8/F8)</f>
        <v>6.588921282798834E-3</v>
      </c>
      <c r="U8" s="11"/>
      <c r="V8" s="10">
        <f>SUM(U8/G8)</f>
        <v>0</v>
      </c>
    </row>
    <row r="9" spans="1:22" ht="18" thickTop="1" thickBot="1" x14ac:dyDescent="0.25">
      <c r="A9" s="35" t="s">
        <v>58</v>
      </c>
      <c r="B9" s="9">
        <v>25394</v>
      </c>
      <c r="C9" s="9">
        <f t="shared" si="2"/>
        <v>17768</v>
      </c>
      <c r="D9" s="10">
        <f t="shared" ref="D9:D47" si="4">SUM(C9/B9)</f>
        <v>0.69969284082854222</v>
      </c>
      <c r="E9" s="11">
        <v>76</v>
      </c>
      <c r="F9" s="9">
        <f t="shared" si="3"/>
        <v>17692</v>
      </c>
      <c r="G9" s="9">
        <v>6742</v>
      </c>
      <c r="H9" s="10">
        <f>SUM(G9/F9)</f>
        <v>0.38107619262943704</v>
      </c>
      <c r="I9" s="9">
        <v>10950</v>
      </c>
      <c r="J9" s="10">
        <f t="shared" si="1"/>
        <v>0.61892380737056296</v>
      </c>
      <c r="K9" s="11"/>
      <c r="L9" s="10"/>
      <c r="M9" s="11"/>
      <c r="N9" s="10"/>
      <c r="O9" s="10"/>
      <c r="P9" s="10"/>
      <c r="Q9" s="11"/>
      <c r="R9" s="10"/>
      <c r="S9" s="11"/>
      <c r="T9" s="10"/>
      <c r="U9" s="11"/>
      <c r="V9" s="10"/>
    </row>
    <row r="10" spans="1:22" ht="18" thickTop="1" thickBot="1" x14ac:dyDescent="0.25">
      <c r="A10" s="35" t="s">
        <v>59</v>
      </c>
      <c r="B10" s="9">
        <v>24601</v>
      </c>
      <c r="C10" s="9">
        <f t="shared" si="2"/>
        <v>18793</v>
      </c>
      <c r="D10" s="10">
        <f t="shared" si="4"/>
        <v>0.76391203609609371</v>
      </c>
      <c r="E10" s="11">
        <v>50</v>
      </c>
      <c r="F10" s="9">
        <f t="shared" si="3"/>
        <v>18743</v>
      </c>
      <c r="G10" s="9">
        <v>4880</v>
      </c>
      <c r="H10" s="10">
        <f t="shared" ref="H10:H47" si="5">SUM(G10/F10)</f>
        <v>0.26036386917782639</v>
      </c>
      <c r="I10" s="9">
        <v>13863</v>
      </c>
      <c r="J10" s="10">
        <f t="shared" si="1"/>
        <v>0.73963613082217361</v>
      </c>
      <c r="K10" s="11"/>
      <c r="L10" s="10"/>
      <c r="M10" s="11"/>
      <c r="N10" s="10"/>
      <c r="O10" s="10"/>
      <c r="P10" s="10"/>
      <c r="Q10" s="11"/>
      <c r="R10" s="10"/>
      <c r="S10" s="11"/>
      <c r="T10" s="10"/>
      <c r="U10" s="11"/>
      <c r="V10" s="10"/>
    </row>
    <row r="11" spans="1:22" ht="18" thickTop="1" thickBot="1" x14ac:dyDescent="0.25">
      <c r="A11" s="35" t="s">
        <v>60</v>
      </c>
      <c r="B11" s="9">
        <v>25166</v>
      </c>
      <c r="C11" s="9">
        <f t="shared" si="2"/>
        <v>18762</v>
      </c>
      <c r="D11" s="10">
        <f t="shared" si="4"/>
        <v>0.74552968290550747</v>
      </c>
      <c r="E11" s="11">
        <v>57</v>
      </c>
      <c r="F11" s="9">
        <f t="shared" si="3"/>
        <v>18705</v>
      </c>
      <c r="G11" s="9">
        <v>3724</v>
      </c>
      <c r="H11" s="10">
        <f t="shared" si="5"/>
        <v>0.19909115209836942</v>
      </c>
      <c r="I11" s="9">
        <v>14981</v>
      </c>
      <c r="J11" s="10">
        <f t="shared" si="1"/>
        <v>0.80090884790163053</v>
      </c>
      <c r="K11" s="11"/>
      <c r="L11" s="10"/>
      <c r="M11" s="11"/>
      <c r="N11" s="10"/>
      <c r="O11" s="10"/>
      <c r="P11" s="10"/>
      <c r="Q11" s="11"/>
      <c r="R11" s="10"/>
      <c r="S11" s="11"/>
      <c r="T11" s="10"/>
      <c r="U11" s="11"/>
      <c r="V11" s="10"/>
    </row>
    <row r="12" spans="1:22" ht="18" thickTop="1" thickBot="1" x14ac:dyDescent="0.25">
      <c r="A12" s="35" t="s">
        <v>61</v>
      </c>
      <c r="B12" s="9">
        <v>23653</v>
      </c>
      <c r="C12" s="9">
        <f t="shared" si="2"/>
        <v>17611</v>
      </c>
      <c r="D12" s="10">
        <f t="shared" si="4"/>
        <v>0.74455671584999794</v>
      </c>
      <c r="E12" s="11">
        <v>58</v>
      </c>
      <c r="F12" s="9">
        <f t="shared" si="3"/>
        <v>17553</v>
      </c>
      <c r="G12" s="9">
        <v>6717</v>
      </c>
      <c r="H12" s="10">
        <f t="shared" si="5"/>
        <v>0.38266962912322677</v>
      </c>
      <c r="I12" s="9">
        <v>10797</v>
      </c>
      <c r="J12" s="10">
        <f t="shared" si="1"/>
        <v>0.61510852845667408</v>
      </c>
      <c r="K12" s="11"/>
      <c r="L12" s="10"/>
      <c r="M12" s="11">
        <v>39</v>
      </c>
      <c r="N12" s="10">
        <f>SUM(M12/F12)</f>
        <v>2.2218424200991281E-3</v>
      </c>
      <c r="O12" s="10"/>
      <c r="P12" s="10"/>
      <c r="Q12" s="11"/>
      <c r="R12" s="10"/>
      <c r="S12" s="11"/>
      <c r="T12" s="10"/>
      <c r="U12" s="11"/>
      <c r="V12" s="10"/>
    </row>
    <row r="13" spans="1:22" ht="18" thickTop="1" thickBot="1" x14ac:dyDescent="0.25">
      <c r="A13" s="35" t="s">
        <v>62</v>
      </c>
      <c r="B13" s="9">
        <v>25715</v>
      </c>
      <c r="C13" s="9">
        <f t="shared" si="2"/>
        <v>20281</v>
      </c>
      <c r="D13" s="10">
        <f t="shared" si="4"/>
        <v>0.78868364767645338</v>
      </c>
      <c r="E13" s="11">
        <v>70</v>
      </c>
      <c r="F13" s="9">
        <f t="shared" si="3"/>
        <v>20211</v>
      </c>
      <c r="G13" s="9">
        <v>1471</v>
      </c>
      <c r="H13" s="10">
        <f t="shared" si="5"/>
        <v>7.2782148335065064E-2</v>
      </c>
      <c r="I13" s="9">
        <v>18740</v>
      </c>
      <c r="J13" s="10">
        <f t="shared" si="1"/>
        <v>0.92721785166493498</v>
      </c>
      <c r="K13" s="11"/>
      <c r="L13" s="10"/>
      <c r="M13" s="11"/>
      <c r="N13" s="10"/>
      <c r="O13" s="10"/>
      <c r="P13" s="10"/>
      <c r="Q13" s="11"/>
      <c r="R13" s="10"/>
      <c r="S13" s="11"/>
      <c r="T13" s="10"/>
      <c r="U13" s="11"/>
      <c r="V13" s="10"/>
    </row>
    <row r="14" spans="1:22" ht="18" thickTop="1" thickBot="1" x14ac:dyDescent="0.25">
      <c r="A14" s="35" t="s">
        <v>63</v>
      </c>
      <c r="B14" s="9">
        <v>27680</v>
      </c>
      <c r="C14" s="9">
        <f t="shared" si="2"/>
        <v>21286</v>
      </c>
      <c r="D14" s="10">
        <f t="shared" si="4"/>
        <v>0.76900289017341039</v>
      </c>
      <c r="E14" s="11">
        <v>70</v>
      </c>
      <c r="F14" s="9">
        <f t="shared" si="3"/>
        <v>21216</v>
      </c>
      <c r="G14" s="9">
        <v>5159</v>
      </c>
      <c r="H14" s="10">
        <f t="shared" si="5"/>
        <v>0.24316553544494721</v>
      </c>
      <c r="I14" s="9">
        <v>16057</v>
      </c>
      <c r="J14" s="10">
        <f t="shared" si="1"/>
        <v>0.75683446455505277</v>
      </c>
      <c r="K14" s="11"/>
      <c r="L14" s="10"/>
      <c r="M14" s="11"/>
      <c r="N14" s="10"/>
      <c r="O14" s="10"/>
      <c r="P14" s="10"/>
      <c r="Q14" s="11"/>
      <c r="R14" s="10"/>
      <c r="S14" s="11"/>
      <c r="T14" s="10"/>
      <c r="U14" s="11"/>
      <c r="V14" s="10"/>
    </row>
    <row r="15" spans="1:22" ht="18" thickTop="1" thickBot="1" x14ac:dyDescent="0.25">
      <c r="A15" s="35" t="s">
        <v>64</v>
      </c>
      <c r="B15" s="9">
        <v>26400</v>
      </c>
      <c r="C15" s="9">
        <f t="shared" si="2"/>
        <v>19877</v>
      </c>
      <c r="D15" s="10">
        <f t="shared" si="4"/>
        <v>0.75291666666666668</v>
      </c>
      <c r="E15" s="11">
        <v>59</v>
      </c>
      <c r="F15" s="9">
        <f t="shared" si="3"/>
        <v>19818</v>
      </c>
      <c r="G15" s="9">
        <v>4773</v>
      </c>
      <c r="H15" s="10">
        <f t="shared" si="5"/>
        <v>0.2408416590977899</v>
      </c>
      <c r="I15" s="9">
        <v>15045</v>
      </c>
      <c r="J15" s="10">
        <f t="shared" si="1"/>
        <v>0.75915834090221013</v>
      </c>
      <c r="K15" s="11"/>
      <c r="L15" s="10"/>
      <c r="M15" s="11"/>
      <c r="N15" s="10"/>
      <c r="O15" s="10"/>
      <c r="P15" s="10"/>
      <c r="Q15" s="11"/>
      <c r="R15" s="10"/>
      <c r="S15" s="11"/>
      <c r="T15" s="10"/>
      <c r="U15" s="11"/>
      <c r="V15" s="10"/>
    </row>
    <row r="16" spans="1:22" ht="18" thickTop="1" thickBot="1" x14ac:dyDescent="0.25">
      <c r="A16" s="35" t="s">
        <v>65</v>
      </c>
      <c r="B16" s="9">
        <v>26896</v>
      </c>
      <c r="C16" s="9">
        <f t="shared" si="2"/>
        <v>20527</v>
      </c>
      <c r="D16" s="10">
        <f t="shared" si="4"/>
        <v>0.76319898869720404</v>
      </c>
      <c r="E16" s="11">
        <v>121</v>
      </c>
      <c r="F16" s="9">
        <f t="shared" si="3"/>
        <v>20406</v>
      </c>
      <c r="G16" s="9">
        <v>7181</v>
      </c>
      <c r="H16" s="10">
        <f t="shared" si="5"/>
        <v>0.35190630206801921</v>
      </c>
      <c r="I16" s="9">
        <v>13116</v>
      </c>
      <c r="J16" s="10">
        <f t="shared" si="1"/>
        <v>0.64275213172596291</v>
      </c>
      <c r="K16" s="11"/>
      <c r="L16" s="10"/>
      <c r="M16" s="11"/>
      <c r="N16" s="10"/>
      <c r="O16" s="10"/>
      <c r="P16" s="10"/>
      <c r="Q16" s="11"/>
      <c r="R16" s="10"/>
      <c r="S16" s="11">
        <v>109</v>
      </c>
      <c r="T16" s="10">
        <f t="shared" ref="T16" si="6">SUM(S16/F16)</f>
        <v>5.3415662060178381E-3</v>
      </c>
      <c r="U16" s="11"/>
      <c r="V16" s="10"/>
    </row>
    <row r="17" spans="1:22" ht="18" thickTop="1" thickBot="1" x14ac:dyDescent="0.25">
      <c r="A17" s="35" t="s">
        <v>66</v>
      </c>
      <c r="B17" s="9">
        <v>26019</v>
      </c>
      <c r="C17" s="9">
        <f t="shared" si="2"/>
        <v>18121</v>
      </c>
      <c r="D17" s="10">
        <f t="shared" si="4"/>
        <v>0.69645259233636958</v>
      </c>
      <c r="E17" s="11">
        <v>74</v>
      </c>
      <c r="F17" s="9">
        <f t="shared" si="3"/>
        <v>18047</v>
      </c>
      <c r="G17" s="9">
        <v>8352</v>
      </c>
      <c r="H17" s="10">
        <f t="shared" si="5"/>
        <v>0.46279159971186346</v>
      </c>
      <c r="I17" s="9">
        <v>9695</v>
      </c>
      <c r="J17" s="10">
        <f t="shared" si="1"/>
        <v>0.53720840028813654</v>
      </c>
      <c r="K17" s="9"/>
      <c r="L17" s="10"/>
      <c r="M17" s="11"/>
      <c r="N17" s="10"/>
      <c r="O17" s="10"/>
      <c r="P17" s="10"/>
      <c r="Q17" s="11"/>
      <c r="R17" s="10"/>
      <c r="S17" s="11"/>
      <c r="T17" s="10"/>
      <c r="U17" s="11"/>
      <c r="V17" s="10"/>
    </row>
    <row r="18" spans="1:22" ht="18" thickTop="1" thickBot="1" x14ac:dyDescent="0.25">
      <c r="A18" s="35" t="s">
        <v>67</v>
      </c>
      <c r="B18" s="9">
        <v>27465</v>
      </c>
      <c r="C18" s="9">
        <f t="shared" si="2"/>
        <v>17265</v>
      </c>
      <c r="D18" s="10">
        <f t="shared" si="4"/>
        <v>0.62861824139814304</v>
      </c>
      <c r="E18" s="11">
        <v>33</v>
      </c>
      <c r="F18" s="9">
        <f t="shared" si="3"/>
        <v>17232</v>
      </c>
      <c r="G18" s="9">
        <v>9040</v>
      </c>
      <c r="H18" s="10">
        <f t="shared" si="5"/>
        <v>0.52460538532961931</v>
      </c>
      <c r="I18" s="11">
        <v>8047</v>
      </c>
      <c r="J18" s="10">
        <f t="shared" si="1"/>
        <v>0.46698003714020425</v>
      </c>
      <c r="K18" s="11"/>
      <c r="L18" s="10"/>
      <c r="M18" s="11">
        <v>145</v>
      </c>
      <c r="N18" s="10">
        <f>SUM(M18/F18)</f>
        <v>8.4145775301764161E-3</v>
      </c>
      <c r="O18" s="10"/>
      <c r="P18" s="10"/>
      <c r="Q18" s="11"/>
      <c r="R18" s="10"/>
      <c r="S18" s="11"/>
      <c r="T18" s="10"/>
      <c r="U18" s="11"/>
      <c r="V18" s="10"/>
    </row>
    <row r="19" spans="1:22" ht="18" thickTop="1" thickBot="1" x14ac:dyDescent="0.25">
      <c r="A19" s="35" t="s">
        <v>68</v>
      </c>
      <c r="B19" s="9">
        <v>27647</v>
      </c>
      <c r="C19" s="9">
        <f t="shared" si="2"/>
        <v>16809</v>
      </c>
      <c r="D19" s="10">
        <f t="shared" si="4"/>
        <v>0.60798639997106374</v>
      </c>
      <c r="E19" s="11">
        <v>68</v>
      </c>
      <c r="F19" s="9">
        <f t="shared" si="3"/>
        <v>16741</v>
      </c>
      <c r="G19" s="9">
        <v>8539</v>
      </c>
      <c r="H19" s="10">
        <f t="shared" si="5"/>
        <v>0.51006510961113438</v>
      </c>
      <c r="I19" s="9">
        <v>8076</v>
      </c>
      <c r="J19" s="10">
        <f t="shared" si="1"/>
        <v>0.48240845827608864</v>
      </c>
      <c r="K19" s="11"/>
      <c r="L19" s="10"/>
      <c r="M19" s="11">
        <v>126</v>
      </c>
      <c r="N19" s="10">
        <f>SUM(M19/F19)</f>
        <v>7.5264321127770147E-3</v>
      </c>
      <c r="O19" s="10"/>
      <c r="P19" s="10"/>
      <c r="Q19" s="11"/>
      <c r="R19" s="10"/>
      <c r="S19" s="11"/>
      <c r="T19" s="10"/>
      <c r="U19" s="11"/>
      <c r="V19" s="10"/>
    </row>
    <row r="20" spans="1:22" ht="18" thickTop="1" thickBot="1" x14ac:dyDescent="0.25">
      <c r="A20" s="35" t="s">
        <v>69</v>
      </c>
      <c r="B20" s="9">
        <v>28366</v>
      </c>
      <c r="C20" s="9">
        <f t="shared" si="2"/>
        <v>17248</v>
      </c>
      <c r="D20" s="10">
        <f t="shared" si="4"/>
        <v>0.60805189311147145</v>
      </c>
      <c r="E20" s="11">
        <v>61</v>
      </c>
      <c r="F20" s="9">
        <f>SUM(G20,K20,I20,M20,O20,Q20,S20,U20)</f>
        <v>17187</v>
      </c>
      <c r="G20" s="9">
        <v>9042</v>
      </c>
      <c r="H20" s="10">
        <f t="shared" si="5"/>
        <v>0.52609530459067899</v>
      </c>
      <c r="I20" s="11">
        <v>7996</v>
      </c>
      <c r="J20" s="10">
        <f t="shared" si="1"/>
        <v>0.46523535230115787</v>
      </c>
      <c r="K20" s="11"/>
      <c r="L20" s="10"/>
      <c r="M20" s="11">
        <v>149</v>
      </c>
      <c r="N20" s="10">
        <f>SUM(M20/F20)</f>
        <v>8.6693431081631463E-3</v>
      </c>
      <c r="O20" s="10"/>
      <c r="P20" s="10"/>
      <c r="Q20" s="11"/>
      <c r="R20" s="10"/>
      <c r="S20" s="11"/>
      <c r="T20" s="10"/>
      <c r="U20" s="11"/>
      <c r="V20" s="10"/>
    </row>
    <row r="21" spans="1:22" ht="18" thickTop="1" thickBot="1" x14ac:dyDescent="0.25">
      <c r="A21" s="35" t="s">
        <v>70</v>
      </c>
      <c r="B21" s="9">
        <v>25802</v>
      </c>
      <c r="C21" s="9">
        <f t="shared" si="2"/>
        <v>20245</v>
      </c>
      <c r="D21" s="10">
        <f t="shared" si="4"/>
        <v>0.78462909851949458</v>
      </c>
      <c r="E21" s="11">
        <v>59</v>
      </c>
      <c r="F21" s="9">
        <f t="shared" si="3"/>
        <v>20186</v>
      </c>
      <c r="G21" s="9">
        <v>7298</v>
      </c>
      <c r="H21" s="10">
        <f t="shared" si="5"/>
        <v>0.36153769939562075</v>
      </c>
      <c r="I21" s="9">
        <v>12888</v>
      </c>
      <c r="J21" s="10">
        <f t="shared" si="1"/>
        <v>0.63846230060437925</v>
      </c>
      <c r="K21" s="11"/>
      <c r="L21" s="10"/>
      <c r="M21" s="11"/>
      <c r="N21" s="10"/>
      <c r="O21" s="10"/>
      <c r="P21" s="10"/>
      <c r="Q21" s="11"/>
      <c r="R21" s="10"/>
      <c r="S21" s="11"/>
      <c r="T21" s="10"/>
      <c r="U21" s="11"/>
      <c r="V21" s="10"/>
    </row>
    <row r="22" spans="1:22" ht="18" thickTop="1" thickBot="1" x14ac:dyDescent="0.25">
      <c r="A22" s="35" t="s">
        <v>71</v>
      </c>
      <c r="B22" s="9">
        <v>24057</v>
      </c>
      <c r="C22" s="9">
        <f t="shared" si="2"/>
        <v>17098</v>
      </c>
      <c r="D22" s="10">
        <f t="shared" si="4"/>
        <v>0.71072868603732797</v>
      </c>
      <c r="E22" s="11">
        <v>67</v>
      </c>
      <c r="F22" s="9">
        <f t="shared" si="3"/>
        <v>17031</v>
      </c>
      <c r="G22" s="9">
        <v>9680</v>
      </c>
      <c r="H22" s="10">
        <f t="shared" si="5"/>
        <v>0.56837531560096299</v>
      </c>
      <c r="I22" s="9">
        <v>7116</v>
      </c>
      <c r="J22" s="10">
        <f t="shared" si="1"/>
        <v>0.41782631671657566</v>
      </c>
      <c r="K22" s="11"/>
      <c r="L22" s="10"/>
      <c r="M22" s="11">
        <v>235</v>
      </c>
      <c r="N22" s="10">
        <f>SUM(M22/F22)</f>
        <v>1.3798367682461394E-2</v>
      </c>
      <c r="O22" s="10"/>
      <c r="P22" s="10"/>
      <c r="Q22" s="11"/>
      <c r="R22" s="10"/>
      <c r="S22" s="11"/>
      <c r="T22" s="10"/>
      <c r="U22" s="11"/>
      <c r="V22" s="10"/>
    </row>
    <row r="23" spans="1:22" ht="18" thickTop="1" thickBot="1" x14ac:dyDescent="0.25">
      <c r="A23" s="35" t="s">
        <v>72</v>
      </c>
      <c r="B23" s="9">
        <v>23959</v>
      </c>
      <c r="C23" s="9">
        <f t="shared" si="2"/>
        <v>16483</v>
      </c>
      <c r="D23" s="10">
        <f t="shared" si="4"/>
        <v>0.68796694352852794</v>
      </c>
      <c r="E23" s="11">
        <v>51</v>
      </c>
      <c r="F23" s="9">
        <f t="shared" si="3"/>
        <v>16432</v>
      </c>
      <c r="G23" s="9">
        <v>7633</v>
      </c>
      <c r="H23" s="10">
        <f t="shared" si="5"/>
        <v>0.46452044790652386</v>
      </c>
      <c r="I23" s="9">
        <v>8712</v>
      </c>
      <c r="J23" s="10">
        <f t="shared" si="1"/>
        <v>0.53018500486854914</v>
      </c>
      <c r="K23" s="11"/>
      <c r="L23" s="10"/>
      <c r="M23" s="11"/>
      <c r="N23" s="10"/>
      <c r="O23" s="10"/>
      <c r="P23" s="10"/>
      <c r="Q23" s="11"/>
      <c r="R23" s="10"/>
      <c r="S23" s="11">
        <v>58</v>
      </c>
      <c r="T23" s="10">
        <f>SUM(S23/F23)</f>
        <v>3.5296981499513143E-3</v>
      </c>
      <c r="U23" s="11">
        <v>29</v>
      </c>
      <c r="V23" s="10">
        <f>SUM(U23/G23)</f>
        <v>3.7992925455260056E-3</v>
      </c>
    </row>
    <row r="24" spans="1:22" ht="18" thickTop="1" thickBot="1" x14ac:dyDescent="0.25">
      <c r="A24" s="35" t="s">
        <v>73</v>
      </c>
      <c r="B24" s="9">
        <v>27426</v>
      </c>
      <c r="C24" s="9">
        <f t="shared" si="2"/>
        <v>15038</v>
      </c>
      <c r="D24" s="10">
        <f t="shared" si="4"/>
        <v>0.54831182089987607</v>
      </c>
      <c r="E24" s="11">
        <v>62</v>
      </c>
      <c r="F24" s="9">
        <f t="shared" si="3"/>
        <v>14976</v>
      </c>
      <c r="G24" s="9">
        <v>10797</v>
      </c>
      <c r="H24" s="10">
        <f t="shared" si="5"/>
        <v>0.72095352564102566</v>
      </c>
      <c r="I24" s="11">
        <v>3730</v>
      </c>
      <c r="J24" s="10">
        <f t="shared" si="1"/>
        <v>0.24906517094017094</v>
      </c>
      <c r="K24" s="11"/>
      <c r="L24" s="10"/>
      <c r="M24" s="11">
        <v>449</v>
      </c>
      <c r="N24" s="10">
        <f>SUM(M24/F24)</f>
        <v>2.998130341880342E-2</v>
      </c>
      <c r="O24" s="10"/>
      <c r="P24" s="10"/>
      <c r="Q24" s="11"/>
      <c r="R24" s="10"/>
      <c r="S24" s="11"/>
      <c r="T24" s="10"/>
      <c r="U24" s="11"/>
      <c r="V24" s="10"/>
    </row>
    <row r="25" spans="1:22" ht="18" thickTop="1" thickBot="1" x14ac:dyDescent="0.25">
      <c r="A25" s="35" t="s">
        <v>74</v>
      </c>
      <c r="B25" s="9">
        <v>27426</v>
      </c>
      <c r="C25" s="9">
        <f t="shared" si="2"/>
        <v>13494</v>
      </c>
      <c r="D25" s="10">
        <f t="shared" si="4"/>
        <v>0.49201487639466202</v>
      </c>
      <c r="E25" s="11">
        <v>39</v>
      </c>
      <c r="F25" s="9">
        <f t="shared" si="3"/>
        <v>13455</v>
      </c>
      <c r="G25" s="9">
        <v>10730</v>
      </c>
      <c r="H25" s="10">
        <f t="shared" si="5"/>
        <v>0.79747305834262361</v>
      </c>
      <c r="I25" s="11">
        <v>2725</v>
      </c>
      <c r="J25" s="10">
        <f t="shared" si="1"/>
        <v>0.20252694165737645</v>
      </c>
      <c r="K25" s="11"/>
      <c r="L25" s="10"/>
      <c r="M25" s="11"/>
      <c r="N25" s="10"/>
      <c r="O25" s="10"/>
      <c r="P25" s="10"/>
      <c r="Q25" s="11"/>
      <c r="R25" s="10"/>
      <c r="S25" s="11"/>
      <c r="T25" s="10"/>
      <c r="U25" s="11"/>
      <c r="V25" s="10"/>
    </row>
    <row r="26" spans="1:22" ht="18" thickTop="1" thickBot="1" x14ac:dyDescent="0.25">
      <c r="A26" s="35" t="s">
        <v>75</v>
      </c>
      <c r="B26" s="9">
        <v>24447</v>
      </c>
      <c r="C26" s="9">
        <f t="shared" si="2"/>
        <v>17559</v>
      </c>
      <c r="D26" s="10">
        <f t="shared" si="4"/>
        <v>0.71824763774696276</v>
      </c>
      <c r="E26" s="11">
        <v>58</v>
      </c>
      <c r="F26" s="9">
        <f t="shared" si="3"/>
        <v>17501</v>
      </c>
      <c r="G26" s="9">
        <v>8249</v>
      </c>
      <c r="H26" s="10">
        <f t="shared" si="5"/>
        <v>0.47134449460030853</v>
      </c>
      <c r="I26" s="9">
        <v>9252</v>
      </c>
      <c r="J26" s="10">
        <f t="shared" si="1"/>
        <v>0.52865550539969142</v>
      </c>
      <c r="K26" s="9"/>
      <c r="L26" s="10"/>
      <c r="M26" s="11"/>
      <c r="N26" s="10"/>
      <c r="O26" s="10"/>
      <c r="P26" s="10"/>
      <c r="Q26" s="11"/>
      <c r="R26" s="10"/>
      <c r="S26" s="11"/>
      <c r="T26" s="10"/>
      <c r="U26" s="11"/>
      <c r="V26" s="10"/>
    </row>
    <row r="27" spans="1:22" ht="18" thickTop="1" thickBot="1" x14ac:dyDescent="0.25">
      <c r="A27" s="35" t="s">
        <v>76</v>
      </c>
      <c r="B27" s="9">
        <v>26433</v>
      </c>
      <c r="C27" s="9">
        <f t="shared" si="2"/>
        <v>20305</v>
      </c>
      <c r="D27" s="10">
        <f t="shared" si="4"/>
        <v>0.76816857715734121</v>
      </c>
      <c r="E27" s="11">
        <v>129</v>
      </c>
      <c r="F27" s="9">
        <f t="shared" si="3"/>
        <v>20176</v>
      </c>
      <c r="G27" s="9">
        <v>7330</v>
      </c>
      <c r="H27" s="10">
        <f t="shared" si="5"/>
        <v>0.36330293417922283</v>
      </c>
      <c r="I27" s="9">
        <v>12846</v>
      </c>
      <c r="J27" s="10">
        <f t="shared" si="1"/>
        <v>0.63669706582077712</v>
      </c>
      <c r="K27" s="11"/>
      <c r="L27" s="10"/>
      <c r="M27" s="11"/>
      <c r="N27" s="10"/>
      <c r="O27" s="10"/>
      <c r="P27" s="10"/>
      <c r="Q27" s="11"/>
      <c r="R27" s="10"/>
      <c r="S27" s="11"/>
      <c r="T27" s="10"/>
      <c r="U27" s="11"/>
      <c r="V27" s="10"/>
    </row>
    <row r="28" spans="1:22" ht="18" thickTop="1" thickBot="1" x14ac:dyDescent="0.25">
      <c r="A28" s="35" t="s">
        <v>77</v>
      </c>
      <c r="B28" s="9">
        <v>26450</v>
      </c>
      <c r="C28" s="9">
        <f t="shared" si="2"/>
        <v>20433</v>
      </c>
      <c r="D28" s="10">
        <f t="shared" si="4"/>
        <v>0.77251417769376185</v>
      </c>
      <c r="E28" s="11">
        <v>124</v>
      </c>
      <c r="F28" s="9">
        <f t="shared" si="3"/>
        <v>20309</v>
      </c>
      <c r="G28" s="9">
        <v>8681</v>
      </c>
      <c r="H28" s="10">
        <f t="shared" si="5"/>
        <v>0.42744595991924761</v>
      </c>
      <c r="I28" s="9">
        <v>11628</v>
      </c>
      <c r="J28" s="10">
        <f t="shared" si="1"/>
        <v>0.57255404008075239</v>
      </c>
      <c r="K28" s="11"/>
      <c r="L28" s="10"/>
      <c r="M28" s="11"/>
      <c r="N28" s="10"/>
      <c r="O28" s="10"/>
      <c r="P28" s="10"/>
      <c r="Q28" s="11"/>
      <c r="R28" s="10"/>
      <c r="S28" s="11"/>
      <c r="T28" s="10"/>
      <c r="U28" s="11"/>
      <c r="V28" s="10"/>
    </row>
    <row r="29" spans="1:22" ht="18" thickTop="1" thickBot="1" x14ac:dyDescent="0.25">
      <c r="A29" s="35" t="s">
        <v>78</v>
      </c>
      <c r="B29" s="9">
        <v>25394</v>
      </c>
      <c r="C29" s="9">
        <f t="shared" si="2"/>
        <v>19230</v>
      </c>
      <c r="D29" s="10">
        <f t="shared" si="4"/>
        <v>0.75726549578640623</v>
      </c>
      <c r="E29" s="11">
        <v>62</v>
      </c>
      <c r="F29" s="9">
        <f t="shared" si="3"/>
        <v>19168</v>
      </c>
      <c r="G29" s="9">
        <v>2553</v>
      </c>
      <c r="H29" s="10">
        <f t="shared" si="5"/>
        <v>0.133190734557596</v>
      </c>
      <c r="I29" s="9">
        <v>16615</v>
      </c>
      <c r="J29" s="10">
        <f t="shared" si="1"/>
        <v>0.866809265442404</v>
      </c>
      <c r="K29" s="11"/>
      <c r="L29" s="10"/>
      <c r="M29" s="11"/>
      <c r="N29" s="10"/>
      <c r="O29" s="10"/>
      <c r="P29" s="10"/>
      <c r="Q29" s="11"/>
      <c r="R29" s="10"/>
      <c r="S29" s="11"/>
      <c r="T29" s="10"/>
      <c r="U29" s="11"/>
      <c r="V29" s="10"/>
    </row>
    <row r="30" spans="1:22" ht="18" thickTop="1" thickBot="1" x14ac:dyDescent="0.25">
      <c r="A30" s="35" t="s">
        <v>79</v>
      </c>
      <c r="B30" s="9">
        <v>27181</v>
      </c>
      <c r="C30" s="9">
        <f t="shared" si="2"/>
        <v>20861</v>
      </c>
      <c r="D30" s="10">
        <f t="shared" si="4"/>
        <v>0.76748464000588645</v>
      </c>
      <c r="E30" s="11">
        <v>62</v>
      </c>
      <c r="F30" s="9">
        <f t="shared" si="3"/>
        <v>20799</v>
      </c>
      <c r="G30" s="9">
        <v>2872</v>
      </c>
      <c r="H30" s="10">
        <f t="shared" si="5"/>
        <v>0.13808356170969757</v>
      </c>
      <c r="I30" s="9">
        <v>17927</v>
      </c>
      <c r="J30" s="10">
        <f t="shared" si="1"/>
        <v>0.8619164382903024</v>
      </c>
      <c r="K30" s="11"/>
      <c r="L30" s="10"/>
      <c r="M30" s="11"/>
      <c r="N30" s="10"/>
      <c r="O30" s="10"/>
      <c r="P30" s="10"/>
      <c r="Q30" s="11"/>
      <c r="R30" s="10"/>
      <c r="S30" s="11"/>
      <c r="T30" s="10"/>
      <c r="U30" s="11"/>
      <c r="V30" s="10"/>
    </row>
    <row r="31" spans="1:22" ht="18" thickTop="1" thickBot="1" x14ac:dyDescent="0.25">
      <c r="A31" s="35" t="s">
        <v>80</v>
      </c>
      <c r="B31" s="9">
        <v>23427</v>
      </c>
      <c r="C31" s="9">
        <f t="shared" si="2"/>
        <v>17772</v>
      </c>
      <c r="D31" s="10">
        <f t="shared" si="4"/>
        <v>0.75861185811243437</v>
      </c>
      <c r="E31" s="11">
        <v>58</v>
      </c>
      <c r="F31" s="9">
        <f t="shared" si="3"/>
        <v>17714</v>
      </c>
      <c r="G31" s="9">
        <v>3526</v>
      </c>
      <c r="H31" s="10">
        <f t="shared" si="5"/>
        <v>0.199051597606413</v>
      </c>
      <c r="I31" s="9">
        <v>14188</v>
      </c>
      <c r="J31" s="10">
        <f t="shared" si="1"/>
        <v>0.800948402393587</v>
      </c>
      <c r="K31" s="11"/>
      <c r="L31" s="10"/>
      <c r="M31" s="11"/>
      <c r="N31" s="10"/>
      <c r="O31" s="10"/>
      <c r="P31" s="10"/>
      <c r="Q31" s="11"/>
      <c r="R31" s="10"/>
      <c r="S31" s="11"/>
      <c r="T31" s="10"/>
      <c r="U31" s="11"/>
      <c r="V31" s="10"/>
    </row>
    <row r="32" spans="1:22" ht="18" thickTop="1" thickBot="1" x14ac:dyDescent="0.25">
      <c r="A32" s="35" t="s">
        <v>81</v>
      </c>
      <c r="B32" s="9">
        <v>24607</v>
      </c>
      <c r="C32" s="9">
        <f t="shared" si="2"/>
        <v>16888</v>
      </c>
      <c r="D32" s="10">
        <f t="shared" si="4"/>
        <v>0.68630877392611855</v>
      </c>
      <c r="E32" s="11">
        <v>47</v>
      </c>
      <c r="F32" s="9">
        <f t="shared" si="3"/>
        <v>16841</v>
      </c>
      <c r="G32" s="9">
        <v>8748</v>
      </c>
      <c r="H32" s="10">
        <f t="shared" si="5"/>
        <v>0.51944658868238225</v>
      </c>
      <c r="I32" s="11">
        <v>8093</v>
      </c>
      <c r="J32" s="10">
        <f t="shared" si="1"/>
        <v>0.4805534113176177</v>
      </c>
      <c r="K32" s="11"/>
      <c r="L32" s="10"/>
      <c r="M32" s="11"/>
      <c r="N32" s="10"/>
      <c r="O32" s="10"/>
      <c r="P32" s="10"/>
      <c r="Q32" s="11"/>
      <c r="R32" s="10"/>
      <c r="S32" s="11"/>
      <c r="T32" s="10"/>
      <c r="U32" s="11"/>
      <c r="V32" s="10"/>
    </row>
    <row r="33" spans="1:22" ht="18" thickTop="1" thickBot="1" x14ac:dyDescent="0.25">
      <c r="A33" s="35" t="s">
        <v>82</v>
      </c>
      <c r="B33" s="9">
        <v>23504</v>
      </c>
      <c r="C33" s="9">
        <f t="shared" si="2"/>
        <v>17959</v>
      </c>
      <c r="D33" s="10">
        <f t="shared" si="4"/>
        <v>0.76408270932607214</v>
      </c>
      <c r="E33" s="11">
        <v>81</v>
      </c>
      <c r="F33" s="9">
        <f t="shared" si="3"/>
        <v>17878</v>
      </c>
      <c r="G33" s="9">
        <v>6956</v>
      </c>
      <c r="H33" s="10">
        <f t="shared" si="5"/>
        <v>0.38908155274639222</v>
      </c>
      <c r="I33" s="9">
        <v>10922</v>
      </c>
      <c r="J33" s="10">
        <f t="shared" si="1"/>
        <v>0.61091844725360778</v>
      </c>
      <c r="K33" s="11"/>
      <c r="L33" s="10"/>
      <c r="M33" s="11"/>
      <c r="N33" s="10"/>
      <c r="O33" s="10"/>
      <c r="P33" s="10"/>
      <c r="Q33" s="11"/>
      <c r="R33" s="10"/>
      <c r="S33" s="11"/>
      <c r="T33" s="10"/>
      <c r="U33" s="11"/>
      <c r="V33" s="10"/>
    </row>
    <row r="34" spans="1:22" ht="18" thickTop="1" thickBot="1" x14ac:dyDescent="0.25">
      <c r="A34" s="35" t="s">
        <v>83</v>
      </c>
      <c r="B34" s="9">
        <v>23154</v>
      </c>
      <c r="C34" s="9">
        <f t="shared" si="2"/>
        <v>13344</v>
      </c>
      <c r="D34" s="10">
        <f t="shared" si="4"/>
        <v>0.57631510754081372</v>
      </c>
      <c r="E34" s="11">
        <v>43</v>
      </c>
      <c r="F34" s="9">
        <f t="shared" si="3"/>
        <v>13301</v>
      </c>
      <c r="G34" s="9">
        <v>8088</v>
      </c>
      <c r="H34" s="10">
        <f t="shared" si="5"/>
        <v>0.60807458085858201</v>
      </c>
      <c r="I34" s="9">
        <v>5120</v>
      </c>
      <c r="J34" s="10">
        <f t="shared" si="1"/>
        <v>0.38493346364934966</v>
      </c>
      <c r="K34" s="11"/>
      <c r="L34" s="10"/>
      <c r="M34" s="11">
        <v>93</v>
      </c>
      <c r="N34" s="10">
        <f>SUM(M34/F34)</f>
        <v>6.9919554920682657E-3</v>
      </c>
      <c r="O34" s="10"/>
      <c r="P34" s="10"/>
      <c r="Q34" s="11"/>
      <c r="R34" s="10"/>
      <c r="S34" s="11"/>
      <c r="T34" s="10"/>
      <c r="U34" s="11"/>
      <c r="V34" s="10"/>
    </row>
    <row r="35" spans="1:22" ht="18" thickTop="1" thickBot="1" x14ac:dyDescent="0.25">
      <c r="A35" s="35" t="s">
        <v>84</v>
      </c>
      <c r="B35" s="9">
        <v>23711</v>
      </c>
      <c r="C35" s="9">
        <f t="shared" si="2"/>
        <v>12700</v>
      </c>
      <c r="D35" s="10">
        <f t="shared" si="4"/>
        <v>0.53561638058285188</v>
      </c>
      <c r="E35" s="11">
        <v>52</v>
      </c>
      <c r="F35" s="9">
        <f t="shared" si="3"/>
        <v>12648</v>
      </c>
      <c r="G35" s="9">
        <v>7539</v>
      </c>
      <c r="H35" s="10">
        <f t="shared" si="5"/>
        <v>0.59606261859582543</v>
      </c>
      <c r="I35" s="9">
        <v>4769</v>
      </c>
      <c r="J35" s="10">
        <f t="shared" si="1"/>
        <v>0.37705566097406706</v>
      </c>
      <c r="K35" s="9"/>
      <c r="L35" s="10"/>
      <c r="M35" s="11">
        <v>340</v>
      </c>
      <c r="N35" s="10">
        <f>SUM(M35/F35)</f>
        <v>2.6881720430107527E-2</v>
      </c>
      <c r="O35" s="10"/>
      <c r="P35" s="10"/>
      <c r="Q35" s="11"/>
      <c r="R35" s="10"/>
      <c r="S35" s="11"/>
      <c r="T35" s="10"/>
      <c r="U35" s="11"/>
      <c r="V35" s="10"/>
    </row>
    <row r="36" spans="1:22" ht="18" thickTop="1" thickBot="1" x14ac:dyDescent="0.25">
      <c r="A36" s="35" t="s">
        <v>85</v>
      </c>
      <c r="B36" s="9">
        <v>25259</v>
      </c>
      <c r="C36" s="9">
        <f t="shared" si="2"/>
        <v>19272</v>
      </c>
      <c r="D36" s="10">
        <f t="shared" si="4"/>
        <v>0.76297557306306663</v>
      </c>
      <c r="E36" s="11">
        <v>72</v>
      </c>
      <c r="F36" s="9">
        <f t="shared" si="3"/>
        <v>19200</v>
      </c>
      <c r="G36" s="9">
        <v>5051</v>
      </c>
      <c r="H36" s="10">
        <f t="shared" si="5"/>
        <v>0.26307291666666666</v>
      </c>
      <c r="I36" s="9">
        <v>14149</v>
      </c>
      <c r="J36" s="10">
        <f t="shared" si="1"/>
        <v>0.73692708333333334</v>
      </c>
      <c r="K36" s="11"/>
      <c r="L36" s="10"/>
      <c r="M36" s="11"/>
      <c r="N36" s="10"/>
      <c r="O36" s="10"/>
      <c r="P36" s="10"/>
      <c r="Q36" s="11"/>
      <c r="R36" s="10"/>
      <c r="S36" s="11"/>
      <c r="T36" s="10"/>
      <c r="U36" s="11"/>
      <c r="V36" s="10"/>
    </row>
    <row r="37" spans="1:22" ht="18" thickTop="1" thickBot="1" x14ac:dyDescent="0.25">
      <c r="A37" s="35" t="s">
        <v>86</v>
      </c>
      <c r="B37" s="9">
        <v>22813</v>
      </c>
      <c r="C37" s="9">
        <f t="shared" si="2"/>
        <v>15893</v>
      </c>
      <c r="D37" s="10">
        <f t="shared" si="4"/>
        <v>0.69666418270284491</v>
      </c>
      <c r="E37" s="11">
        <v>48</v>
      </c>
      <c r="F37" s="9">
        <f t="shared" si="3"/>
        <v>15845</v>
      </c>
      <c r="G37" s="9">
        <v>9736</v>
      </c>
      <c r="H37" s="10">
        <f t="shared" si="5"/>
        <v>0.61445250867781631</v>
      </c>
      <c r="I37" s="11">
        <v>6109</v>
      </c>
      <c r="J37" s="10">
        <f t="shared" si="1"/>
        <v>0.38554749132218363</v>
      </c>
      <c r="K37" s="9"/>
      <c r="L37" s="10"/>
      <c r="M37" s="11"/>
      <c r="N37" s="10"/>
      <c r="O37" s="10"/>
      <c r="P37" s="10"/>
      <c r="Q37" s="11"/>
      <c r="R37" s="10"/>
      <c r="S37" s="11"/>
      <c r="T37" s="10"/>
      <c r="U37" s="11"/>
      <c r="V37" s="10"/>
    </row>
    <row r="38" spans="1:22" ht="18" thickTop="1" thickBot="1" x14ac:dyDescent="0.25">
      <c r="A38" s="35" t="s">
        <v>87</v>
      </c>
      <c r="B38" s="9">
        <v>23554</v>
      </c>
      <c r="C38" s="9">
        <f t="shared" si="2"/>
        <v>17148</v>
      </c>
      <c r="D38" s="10">
        <f t="shared" si="4"/>
        <v>0.72802920947609751</v>
      </c>
      <c r="E38" s="11">
        <v>49</v>
      </c>
      <c r="F38" s="9">
        <f t="shared" si="3"/>
        <v>17099</v>
      </c>
      <c r="G38" s="9">
        <v>7860</v>
      </c>
      <c r="H38" s="10">
        <f t="shared" si="5"/>
        <v>0.45967600444470436</v>
      </c>
      <c r="I38" s="11">
        <v>9111</v>
      </c>
      <c r="J38" s="10">
        <f t="shared" si="1"/>
        <v>0.53283817767120889</v>
      </c>
      <c r="K38" s="11"/>
      <c r="L38" s="10"/>
      <c r="M38" s="11">
        <v>128</v>
      </c>
      <c r="N38" s="10">
        <f>SUM(M38/F38)</f>
        <v>7.4858178840867887E-3</v>
      </c>
      <c r="O38" s="10"/>
      <c r="P38" s="10"/>
      <c r="Q38" s="11"/>
      <c r="R38" s="10"/>
      <c r="S38" s="11"/>
      <c r="T38" s="10"/>
      <c r="U38" s="11"/>
      <c r="V38" s="10"/>
    </row>
    <row r="39" spans="1:22" ht="18" thickTop="1" thickBot="1" x14ac:dyDescent="0.25">
      <c r="A39" s="35" t="s">
        <v>88</v>
      </c>
      <c r="B39" s="9">
        <v>26657</v>
      </c>
      <c r="C39" s="9">
        <f t="shared" si="2"/>
        <v>19907</v>
      </c>
      <c r="D39" s="10">
        <f t="shared" si="4"/>
        <v>0.74678320891323102</v>
      </c>
      <c r="E39" s="11">
        <v>82</v>
      </c>
      <c r="F39" s="9">
        <f t="shared" si="3"/>
        <v>19825</v>
      </c>
      <c r="G39" s="9">
        <v>4175</v>
      </c>
      <c r="H39" s="10">
        <f t="shared" si="5"/>
        <v>0.21059268600252207</v>
      </c>
      <c r="I39" s="9">
        <v>15650</v>
      </c>
      <c r="J39" s="10">
        <f t="shared" si="1"/>
        <v>0.78940731399747788</v>
      </c>
      <c r="K39" s="11"/>
      <c r="L39" s="10"/>
      <c r="M39" s="11"/>
      <c r="N39" s="10"/>
      <c r="O39" s="10"/>
      <c r="P39" s="10"/>
      <c r="Q39" s="11"/>
      <c r="R39" s="10"/>
      <c r="S39" s="11"/>
      <c r="T39" s="10"/>
      <c r="U39" s="11"/>
      <c r="V39" s="10"/>
    </row>
    <row r="40" spans="1:22" ht="18" thickTop="1" thickBot="1" x14ac:dyDescent="0.25">
      <c r="A40" s="35" t="s">
        <v>89</v>
      </c>
      <c r="B40" s="9">
        <v>26940</v>
      </c>
      <c r="C40" s="9">
        <f t="shared" si="2"/>
        <v>16267</v>
      </c>
      <c r="D40" s="10">
        <f t="shared" si="4"/>
        <v>0.60382331106161846</v>
      </c>
      <c r="E40" s="11">
        <v>103</v>
      </c>
      <c r="F40" s="9">
        <f t="shared" si="3"/>
        <v>16164</v>
      </c>
      <c r="G40" s="9">
        <v>9411</v>
      </c>
      <c r="H40" s="10">
        <f t="shared" si="5"/>
        <v>0.58221974758723083</v>
      </c>
      <c r="I40" s="9">
        <v>6635</v>
      </c>
      <c r="J40" s="10">
        <f t="shared" si="1"/>
        <v>0.41048007918831975</v>
      </c>
      <c r="K40" s="11"/>
      <c r="L40" s="10"/>
      <c r="M40" s="11">
        <v>118</v>
      </c>
      <c r="N40" s="10">
        <f>SUM(M40/F40)</f>
        <v>7.300173224449394E-3</v>
      </c>
      <c r="O40" s="10"/>
      <c r="P40" s="10"/>
      <c r="Q40" s="11"/>
      <c r="R40" s="10"/>
      <c r="S40" s="11"/>
      <c r="T40" s="10"/>
      <c r="U40" s="11"/>
      <c r="V40" s="10"/>
    </row>
    <row r="41" spans="1:22" ht="18" thickTop="1" thickBot="1" x14ac:dyDescent="0.25">
      <c r="A41" s="35" t="s">
        <v>90</v>
      </c>
      <c r="B41" s="9">
        <v>25582</v>
      </c>
      <c r="C41" s="9">
        <f t="shared" si="2"/>
        <v>19284</v>
      </c>
      <c r="D41" s="10">
        <f t="shared" si="4"/>
        <v>0.75381127355171607</v>
      </c>
      <c r="E41" s="11">
        <v>58</v>
      </c>
      <c r="F41" s="9">
        <f t="shared" si="3"/>
        <v>19226</v>
      </c>
      <c r="G41" s="9">
        <v>3955</v>
      </c>
      <c r="H41" s="10">
        <f t="shared" si="5"/>
        <v>0.20571101633205036</v>
      </c>
      <c r="I41" s="9">
        <v>15271</v>
      </c>
      <c r="J41" s="10">
        <f t="shared" si="1"/>
        <v>0.79428898366794964</v>
      </c>
      <c r="K41" s="9"/>
      <c r="L41" s="10"/>
      <c r="M41" s="11"/>
      <c r="N41" s="10"/>
      <c r="O41" s="10"/>
      <c r="P41" s="10"/>
      <c r="Q41" s="11"/>
      <c r="R41" s="10"/>
      <c r="S41" s="11"/>
      <c r="T41" s="10"/>
      <c r="U41" s="11"/>
      <c r="V41" s="10"/>
    </row>
    <row r="42" spans="1:22" ht="18" thickTop="1" thickBot="1" x14ac:dyDescent="0.25">
      <c r="A42" s="35" t="s">
        <v>91</v>
      </c>
      <c r="B42" s="9">
        <v>25943</v>
      </c>
      <c r="C42" s="9">
        <f t="shared" si="2"/>
        <v>18711</v>
      </c>
      <c r="D42" s="10">
        <f t="shared" si="4"/>
        <v>0.72123501522568711</v>
      </c>
      <c r="E42" s="11">
        <v>64</v>
      </c>
      <c r="F42" s="9">
        <f t="shared" si="3"/>
        <v>18647</v>
      </c>
      <c r="G42" s="9">
        <v>7778</v>
      </c>
      <c r="H42" s="10">
        <f t="shared" si="5"/>
        <v>0.41711803507266587</v>
      </c>
      <c r="I42" s="9">
        <v>10835</v>
      </c>
      <c r="J42" s="10">
        <f t="shared" si="1"/>
        <v>0.5810586153268622</v>
      </c>
      <c r="K42" s="11"/>
      <c r="L42" s="10"/>
      <c r="M42" s="11"/>
      <c r="N42" s="10"/>
      <c r="O42" s="10"/>
      <c r="P42" s="10"/>
      <c r="Q42" s="11">
        <v>34</v>
      </c>
      <c r="R42" s="10">
        <f>SUM(Q42/F42)</f>
        <v>1.8233496004719258E-3</v>
      </c>
      <c r="S42" s="11"/>
      <c r="T42" s="10"/>
      <c r="U42" s="11"/>
      <c r="V42" s="10"/>
    </row>
    <row r="43" spans="1:22" ht="18" thickTop="1" thickBot="1" x14ac:dyDescent="0.25">
      <c r="A43" s="35" t="s">
        <v>92</v>
      </c>
      <c r="B43" s="9">
        <v>26775</v>
      </c>
      <c r="C43" s="9">
        <f t="shared" si="2"/>
        <v>19727</v>
      </c>
      <c r="D43" s="10">
        <f t="shared" si="4"/>
        <v>0.7367693744164332</v>
      </c>
      <c r="E43" s="11">
        <v>67</v>
      </c>
      <c r="F43" s="9">
        <f t="shared" si="3"/>
        <v>19660</v>
      </c>
      <c r="G43" s="9">
        <v>5350</v>
      </c>
      <c r="H43" s="10">
        <f t="shared" si="5"/>
        <v>0.27212614445574773</v>
      </c>
      <c r="I43" s="9">
        <v>14310</v>
      </c>
      <c r="J43" s="10">
        <f t="shared" si="1"/>
        <v>0.72787385554425232</v>
      </c>
      <c r="K43" s="11"/>
      <c r="L43" s="10"/>
      <c r="M43" s="11"/>
      <c r="N43" s="10"/>
      <c r="O43" s="10"/>
      <c r="P43" s="10"/>
      <c r="Q43" s="11"/>
      <c r="R43" s="10"/>
      <c r="S43" s="11"/>
      <c r="T43" s="10"/>
      <c r="U43" s="11"/>
      <c r="V43" s="10"/>
    </row>
    <row r="44" spans="1:22" ht="18" thickTop="1" thickBot="1" x14ac:dyDescent="0.25">
      <c r="A44" s="35" t="s">
        <v>93</v>
      </c>
      <c r="B44" s="9">
        <v>20424</v>
      </c>
      <c r="C44" s="9">
        <f t="shared" si="2"/>
        <v>13233</v>
      </c>
      <c r="D44" s="10">
        <f t="shared" si="4"/>
        <v>0.64791421856639253</v>
      </c>
      <c r="E44" s="11">
        <v>61</v>
      </c>
      <c r="F44" s="9">
        <f t="shared" si="3"/>
        <v>13172</v>
      </c>
      <c r="G44" s="9">
        <v>5523</v>
      </c>
      <c r="H44" s="10">
        <f t="shared" si="5"/>
        <v>0.41929851199514123</v>
      </c>
      <c r="I44" s="12">
        <v>7649</v>
      </c>
      <c r="J44" s="10">
        <f t="shared" si="1"/>
        <v>0.58070148800485877</v>
      </c>
      <c r="K44" s="11"/>
      <c r="L44" s="10"/>
      <c r="M44" s="11"/>
      <c r="N44" s="10"/>
      <c r="O44" s="12"/>
      <c r="P44" s="10"/>
      <c r="Q44" s="11"/>
      <c r="R44" s="10"/>
      <c r="S44" s="9"/>
      <c r="T44" s="10"/>
      <c r="U44" s="9"/>
      <c r="V44" s="10"/>
    </row>
    <row r="45" spans="1:22" ht="18" thickTop="1" thickBot="1" x14ac:dyDescent="0.25">
      <c r="A45" s="35" t="s">
        <v>94</v>
      </c>
      <c r="B45" s="9">
        <v>23674</v>
      </c>
      <c r="C45" s="9">
        <f t="shared" si="2"/>
        <v>14545</v>
      </c>
      <c r="D45" s="10">
        <f t="shared" si="4"/>
        <v>0.61438709132381519</v>
      </c>
      <c r="E45" s="11">
        <v>41</v>
      </c>
      <c r="F45" s="9">
        <f t="shared" si="3"/>
        <v>14504</v>
      </c>
      <c r="G45" s="9">
        <v>6782</v>
      </c>
      <c r="H45" s="10">
        <f>SUM(G45/F45)</f>
        <v>0.46759514616657472</v>
      </c>
      <c r="I45" s="12">
        <v>7722</v>
      </c>
      <c r="J45" s="10">
        <f t="shared" si="1"/>
        <v>0.53240485383342528</v>
      </c>
      <c r="K45" s="11"/>
      <c r="L45" s="10"/>
      <c r="M45" s="11"/>
      <c r="N45" s="10"/>
      <c r="O45" s="12"/>
      <c r="P45" s="10"/>
      <c r="Q45" s="11"/>
      <c r="R45" s="10"/>
      <c r="S45" s="11"/>
      <c r="T45" s="10"/>
      <c r="U45" s="11"/>
      <c r="V45" s="10"/>
    </row>
    <row r="46" spans="1:22" ht="18" thickTop="1" thickBot="1" x14ac:dyDescent="0.25">
      <c r="A46" s="35" t="s">
        <v>95</v>
      </c>
      <c r="B46" s="9">
        <v>27298</v>
      </c>
      <c r="C46" s="9">
        <f t="shared" si="2"/>
        <v>18069</v>
      </c>
      <c r="D46" s="10">
        <f t="shared" si="4"/>
        <v>0.66191662392849293</v>
      </c>
      <c r="E46" s="11">
        <v>44</v>
      </c>
      <c r="F46" s="9">
        <f t="shared" si="3"/>
        <v>18025</v>
      </c>
      <c r="G46" s="9">
        <v>8625</v>
      </c>
      <c r="H46" s="10">
        <f>SUM(G46/F46)</f>
        <v>0.47850208044382803</v>
      </c>
      <c r="I46" s="9">
        <v>9325</v>
      </c>
      <c r="J46" s="10">
        <f t="shared" si="1"/>
        <v>0.51733703190013869</v>
      </c>
      <c r="K46" s="11"/>
      <c r="L46" s="10"/>
      <c r="M46" s="11">
        <v>75</v>
      </c>
      <c r="N46" s="10">
        <f>SUM(M46/F46)</f>
        <v>4.160887656033287E-3</v>
      </c>
      <c r="O46" s="10"/>
      <c r="P46" s="10"/>
      <c r="Q46" s="11"/>
      <c r="R46" s="10"/>
      <c r="S46" s="11"/>
      <c r="T46" s="10"/>
      <c r="U46" s="11"/>
      <c r="V46" s="10"/>
    </row>
    <row r="47" spans="1:22" ht="18" thickTop="1" thickBot="1" x14ac:dyDescent="0.25">
      <c r="A47" s="35" t="s">
        <v>96</v>
      </c>
      <c r="B47" s="9">
        <v>25191</v>
      </c>
      <c r="C47" s="9">
        <f t="shared" si="2"/>
        <v>18662</v>
      </c>
      <c r="D47" s="10">
        <f t="shared" si="4"/>
        <v>0.74082013417490378</v>
      </c>
      <c r="E47" s="11">
        <v>67</v>
      </c>
      <c r="F47" s="9">
        <f t="shared" si="3"/>
        <v>18595</v>
      </c>
      <c r="G47" s="9">
        <v>8149</v>
      </c>
      <c r="H47" s="10">
        <f t="shared" si="5"/>
        <v>0.43823608496907773</v>
      </c>
      <c r="I47" s="11">
        <v>10446</v>
      </c>
      <c r="J47" s="10">
        <f t="shared" si="1"/>
        <v>0.56176391503092227</v>
      </c>
      <c r="K47" s="11"/>
      <c r="L47" s="10"/>
      <c r="M47" s="11"/>
      <c r="N47" s="10"/>
      <c r="O47" s="10"/>
      <c r="P47" s="10"/>
      <c r="Q47" s="11"/>
      <c r="R47" s="10"/>
      <c r="S47" s="11"/>
      <c r="T47" s="10"/>
      <c r="U47" s="11"/>
      <c r="V47" s="10"/>
    </row>
    <row r="48" spans="1:22" s="17" customFormat="1" ht="17" thickTop="1" thickBot="1" x14ac:dyDescent="0.25">
      <c r="A48" s="13" t="s">
        <v>26</v>
      </c>
      <c r="B48" s="14">
        <f>SUM(B7:B47)</f>
        <v>1041224</v>
      </c>
      <c r="C48" s="14">
        <f>SUM(C7:C47)</f>
        <v>726801</v>
      </c>
      <c r="D48" s="15">
        <f>SUM(C48/B48)</f>
        <v>0.69802559295598254</v>
      </c>
      <c r="E48" s="16">
        <f>SUM(E7:E47)</f>
        <v>2666</v>
      </c>
      <c r="F48" s="14">
        <f>SUM(F7:F47)</f>
        <v>724135</v>
      </c>
      <c r="G48" s="14">
        <f>SUM(G7:G47)</f>
        <v>287458</v>
      </c>
      <c r="H48" s="15">
        <f>SUM(G48/F48)</f>
        <v>0.39696741629668503</v>
      </c>
      <c r="I48" s="14">
        <f>SUM(I7:I47)</f>
        <v>434236</v>
      </c>
      <c r="J48" s="15">
        <f>SUM(I48/F48)</f>
        <v>0.59966166529721665</v>
      </c>
      <c r="K48" s="14">
        <f>SUM(K7:K47)</f>
        <v>0</v>
      </c>
      <c r="L48" s="15">
        <f>SUM(K48/F48)</f>
        <v>0</v>
      </c>
      <c r="M48" s="14">
        <f>SUM(M7:M47)</f>
        <v>2098</v>
      </c>
      <c r="N48" s="15">
        <f>SUM(M48/F48)</f>
        <v>2.8972498222016611E-3</v>
      </c>
      <c r="O48" s="14">
        <f>SUM(O7:O47)</f>
        <v>0</v>
      </c>
      <c r="P48" s="15">
        <f>SUM(O48/F48)</f>
        <v>0</v>
      </c>
      <c r="Q48" s="14">
        <f>SUM(Q7:Q47)</f>
        <v>34</v>
      </c>
      <c r="R48" s="15">
        <f>SUM(Q48/F48)</f>
        <v>4.6952570998501662E-5</v>
      </c>
      <c r="S48" s="14">
        <f>SUM(S7:S47)</f>
        <v>280</v>
      </c>
      <c r="T48" s="15">
        <f>SUM(S48/F48)</f>
        <v>3.866682317523666E-4</v>
      </c>
      <c r="U48" s="14">
        <f>SUM(U7:U47)</f>
        <v>29</v>
      </c>
      <c r="V48" s="15">
        <f>SUM(U48/F48)</f>
        <v>4.0047781145780829E-5</v>
      </c>
    </row>
    <row r="51" spans="4:4" x14ac:dyDescent="0.2">
      <c r="D51"/>
    </row>
    <row r="52" spans="4:4" x14ac:dyDescent="0.2">
      <c r="D52"/>
    </row>
    <row r="53" spans="4:4" x14ac:dyDescent="0.2">
      <c r="D53"/>
    </row>
    <row r="54" spans="4:4" x14ac:dyDescent="0.2">
      <c r="D54"/>
    </row>
    <row r="55" spans="4:4" x14ac:dyDescent="0.2">
      <c r="D55"/>
    </row>
    <row r="56" spans="4:4" x14ac:dyDescent="0.2">
      <c r="D56"/>
    </row>
    <row r="57" spans="4:4" x14ac:dyDescent="0.2">
      <c r="D57"/>
    </row>
    <row r="58" spans="4:4" x14ac:dyDescent="0.2">
      <c r="D58"/>
    </row>
    <row r="59" spans="4:4" x14ac:dyDescent="0.2">
      <c r="D59"/>
    </row>
    <row r="60" spans="4:4" x14ac:dyDescent="0.2">
      <c r="D60"/>
    </row>
    <row r="61" spans="4:4" x14ac:dyDescent="0.2">
      <c r="D61"/>
    </row>
    <row r="62" spans="4:4" x14ac:dyDescent="0.2">
      <c r="D62"/>
    </row>
    <row r="63" spans="4:4" x14ac:dyDescent="0.2">
      <c r="D63"/>
    </row>
    <row r="64" spans="4:4" x14ac:dyDescent="0.2">
      <c r="D64"/>
    </row>
    <row r="65" spans="4:4" x14ac:dyDescent="0.2">
      <c r="D65"/>
    </row>
    <row r="66" spans="4:4" x14ac:dyDescent="0.2">
      <c r="D66"/>
    </row>
    <row r="67" spans="4:4" x14ac:dyDescent="0.2">
      <c r="D67"/>
    </row>
    <row r="68" spans="4:4" x14ac:dyDescent="0.2">
      <c r="D68"/>
    </row>
    <row r="69" spans="4:4" x14ac:dyDescent="0.2">
      <c r="D69"/>
    </row>
    <row r="70" spans="4:4" x14ac:dyDescent="0.2">
      <c r="D70"/>
    </row>
    <row r="74" spans="4:4" ht="16.25" customHeight="1" x14ac:dyDescent="0.2"/>
  </sheetData>
  <mergeCells count="10">
    <mergeCell ref="S4:T4"/>
    <mergeCell ref="U4:V4"/>
    <mergeCell ref="A1:R1"/>
    <mergeCell ref="A2:R2"/>
    <mergeCell ref="G4:H4"/>
    <mergeCell ref="I4:J4"/>
    <mergeCell ref="K4:L4"/>
    <mergeCell ref="M4:N4"/>
    <mergeCell ref="O4:P4"/>
    <mergeCell ref="Q4:R4"/>
  </mergeCells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ADA29-60E2-5C49-A453-E54C505FD3C8}">
  <dimension ref="A1:AP74"/>
  <sheetViews>
    <sheetView workbookViewId="0">
      <selection activeCell="AE7" sqref="AE7:AF47"/>
    </sheetView>
  </sheetViews>
  <sheetFormatPr baseColWidth="10" defaultColWidth="8.83203125" defaultRowHeight="16" x14ac:dyDescent="0.2"/>
  <cols>
    <col min="1" max="1" width="37.5" customWidth="1"/>
    <col min="2" max="2" width="12" customWidth="1"/>
    <col min="3" max="3" width="14.33203125" customWidth="1"/>
    <col min="4" max="4" width="11.1640625" style="2" customWidth="1"/>
    <col min="8" max="8" width="8.83203125" style="2"/>
    <col min="10" max="10" width="8.83203125" style="2"/>
    <col min="12" max="12" width="8.83203125" style="2"/>
    <col min="14" max="14" width="8.83203125" style="2"/>
    <col min="16" max="16" width="8.83203125" style="2"/>
    <col min="18" max="18" width="8.83203125" style="2"/>
    <col min="20" max="20" width="8.83203125" style="2"/>
    <col min="22" max="22" width="8.83203125" style="2"/>
    <col min="24" max="24" width="8.83203125" style="2"/>
    <col min="26" max="26" width="8.83203125" style="2"/>
    <col min="28" max="28" width="8.83203125" style="2"/>
    <col min="30" max="30" width="8.83203125" style="2"/>
    <col min="31" max="31" width="11.1640625" style="2" bestFit="1" customWidth="1"/>
    <col min="32" max="32" width="8.83203125" style="2"/>
    <col min="34" max="34" width="8.83203125" style="2"/>
    <col min="36" max="36" width="8.83203125" style="2"/>
    <col min="38" max="38" width="8.83203125" style="2"/>
    <col min="40" max="40" width="8.83203125" style="2"/>
    <col min="42" max="42" width="8.83203125" style="2"/>
  </cols>
  <sheetData>
    <row r="1" spans="1:42" x14ac:dyDescent="0.2">
      <c r="A1" s="38" t="s">
        <v>0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  <c r="AJ1" s="38"/>
      <c r="AK1" s="38"/>
      <c r="AL1" s="38"/>
      <c r="AM1" s="38"/>
      <c r="AN1" s="38"/>
      <c r="AO1" s="38"/>
      <c r="AP1" s="38"/>
    </row>
    <row r="2" spans="1:42" x14ac:dyDescent="0.2">
      <c r="A2" s="38" t="s">
        <v>30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8"/>
      <c r="AJ2" s="38"/>
      <c r="AK2" s="38"/>
      <c r="AL2" s="38"/>
      <c r="AM2" s="38"/>
      <c r="AN2" s="38"/>
      <c r="AO2" s="38"/>
      <c r="AP2" s="38"/>
    </row>
    <row r="3" spans="1:42" ht="17" thickBot="1" x14ac:dyDescent="0.25"/>
    <row r="4" spans="1:42" s="1" customFormat="1" ht="17" thickTop="1" thickBot="1" x14ac:dyDescent="0.25">
      <c r="A4" s="3" t="s">
        <v>2</v>
      </c>
      <c r="B4" s="3" t="s">
        <v>3</v>
      </c>
      <c r="C4" s="3" t="s">
        <v>4</v>
      </c>
      <c r="D4" s="4" t="s">
        <v>5</v>
      </c>
      <c r="E4" s="3" t="s">
        <v>6</v>
      </c>
      <c r="F4" s="3" t="s">
        <v>7</v>
      </c>
      <c r="G4" s="37" t="s">
        <v>8</v>
      </c>
      <c r="H4" s="37"/>
      <c r="I4" s="37" t="s">
        <v>9</v>
      </c>
      <c r="J4" s="37"/>
      <c r="K4" s="37" t="s">
        <v>10</v>
      </c>
      <c r="L4" s="37"/>
      <c r="M4" s="37" t="s">
        <v>31</v>
      </c>
      <c r="N4" s="37"/>
      <c r="O4" s="37" t="s">
        <v>32</v>
      </c>
      <c r="P4" s="37"/>
      <c r="Q4" s="37" t="s">
        <v>33</v>
      </c>
      <c r="R4" s="37"/>
      <c r="S4" s="37" t="s">
        <v>34</v>
      </c>
      <c r="T4" s="37"/>
      <c r="U4" s="37" t="s">
        <v>14</v>
      </c>
      <c r="V4" s="37"/>
      <c r="W4" s="37" t="s">
        <v>35</v>
      </c>
      <c r="X4" s="37"/>
      <c r="Y4" s="37" t="s">
        <v>36</v>
      </c>
      <c r="Z4" s="37"/>
      <c r="AA4" s="37" t="s">
        <v>11</v>
      </c>
      <c r="AB4" s="37"/>
      <c r="AC4" s="37" t="s">
        <v>37</v>
      </c>
      <c r="AD4" s="37"/>
      <c r="AE4" s="39" t="s">
        <v>12</v>
      </c>
      <c r="AF4" s="40"/>
      <c r="AG4" s="37" t="s">
        <v>13</v>
      </c>
      <c r="AH4" s="37"/>
      <c r="AI4" s="37" t="s">
        <v>38</v>
      </c>
      <c r="AJ4" s="37"/>
      <c r="AK4" s="37" t="s">
        <v>39</v>
      </c>
      <c r="AL4" s="37"/>
      <c r="AM4" s="37" t="s">
        <v>40</v>
      </c>
      <c r="AN4" s="37"/>
      <c r="AO4" s="37" t="s">
        <v>41</v>
      </c>
      <c r="AP4" s="37"/>
    </row>
    <row r="5" spans="1:42" s="1" customFormat="1" thickTop="1" x14ac:dyDescent="0.2">
      <c r="A5" s="5" t="s">
        <v>16</v>
      </c>
      <c r="B5" s="5"/>
      <c r="C5" s="5" t="s">
        <v>17</v>
      </c>
      <c r="D5" s="6" t="s">
        <v>18</v>
      </c>
      <c r="E5" s="5" t="s">
        <v>19</v>
      </c>
      <c r="F5" s="5" t="s">
        <v>20</v>
      </c>
      <c r="G5" s="3" t="s">
        <v>21</v>
      </c>
      <c r="H5" s="4"/>
      <c r="I5" s="3" t="s">
        <v>21</v>
      </c>
      <c r="J5" s="4"/>
      <c r="K5" s="3" t="s">
        <v>21</v>
      </c>
      <c r="L5" s="4"/>
      <c r="M5" s="3" t="s">
        <v>21</v>
      </c>
      <c r="N5" s="4"/>
      <c r="O5" s="3" t="s">
        <v>21</v>
      </c>
      <c r="P5" s="4"/>
      <c r="Q5" s="3" t="s">
        <v>21</v>
      </c>
      <c r="R5" s="4"/>
      <c r="S5" s="3" t="s">
        <v>21</v>
      </c>
      <c r="T5" s="4"/>
      <c r="U5" s="3" t="s">
        <v>21</v>
      </c>
      <c r="V5" s="4"/>
      <c r="W5" s="3" t="s">
        <v>21</v>
      </c>
      <c r="X5" s="4"/>
      <c r="Y5" s="3" t="s">
        <v>21</v>
      </c>
      <c r="Z5" s="4"/>
      <c r="AA5" s="3" t="s">
        <v>21</v>
      </c>
      <c r="AB5" s="4"/>
      <c r="AC5" s="3" t="s">
        <v>21</v>
      </c>
      <c r="AD5" s="4"/>
      <c r="AE5" s="4" t="s">
        <v>21</v>
      </c>
      <c r="AF5" s="4"/>
      <c r="AG5" s="3" t="s">
        <v>21</v>
      </c>
      <c r="AH5" s="4"/>
      <c r="AI5" s="3" t="s">
        <v>21</v>
      </c>
      <c r="AJ5" s="4"/>
      <c r="AK5" s="3" t="s">
        <v>21</v>
      </c>
      <c r="AL5" s="4"/>
      <c r="AM5" s="3" t="s">
        <v>21</v>
      </c>
      <c r="AN5" s="4"/>
      <c r="AO5" s="3" t="s">
        <v>21</v>
      </c>
      <c r="AP5" s="4"/>
    </row>
    <row r="6" spans="1:42" s="1" customFormat="1" thickBot="1" x14ac:dyDescent="0.25">
      <c r="A6" s="7"/>
      <c r="B6" s="7"/>
      <c r="C6" s="7" t="s">
        <v>22</v>
      </c>
      <c r="D6" s="8"/>
      <c r="E6" s="7"/>
      <c r="F6" s="7" t="s">
        <v>23</v>
      </c>
      <c r="G6" s="7" t="s">
        <v>24</v>
      </c>
      <c r="H6" s="8" t="s">
        <v>25</v>
      </c>
      <c r="I6" s="7" t="s">
        <v>24</v>
      </c>
      <c r="J6" s="8" t="s">
        <v>25</v>
      </c>
      <c r="K6" s="7" t="s">
        <v>24</v>
      </c>
      <c r="L6" s="8" t="s">
        <v>25</v>
      </c>
      <c r="M6" s="7" t="s">
        <v>24</v>
      </c>
      <c r="N6" s="8" t="s">
        <v>25</v>
      </c>
      <c r="O6" s="7" t="s">
        <v>24</v>
      </c>
      <c r="P6" s="8" t="s">
        <v>25</v>
      </c>
      <c r="Q6" s="7" t="s">
        <v>24</v>
      </c>
      <c r="R6" s="8" t="s">
        <v>25</v>
      </c>
      <c r="S6" s="7" t="s">
        <v>24</v>
      </c>
      <c r="T6" s="8" t="s">
        <v>25</v>
      </c>
      <c r="U6" s="7" t="s">
        <v>24</v>
      </c>
      <c r="V6" s="8" t="s">
        <v>25</v>
      </c>
      <c r="W6" s="7" t="s">
        <v>24</v>
      </c>
      <c r="X6" s="8" t="s">
        <v>25</v>
      </c>
      <c r="Y6" s="7" t="s">
        <v>24</v>
      </c>
      <c r="Z6" s="8" t="s">
        <v>25</v>
      </c>
      <c r="AA6" s="7" t="s">
        <v>24</v>
      </c>
      <c r="AB6" s="8" t="s">
        <v>25</v>
      </c>
      <c r="AC6" s="7" t="s">
        <v>24</v>
      </c>
      <c r="AD6" s="8" t="s">
        <v>25</v>
      </c>
      <c r="AE6" s="8" t="s">
        <v>24</v>
      </c>
      <c r="AF6" s="8" t="s">
        <v>25</v>
      </c>
      <c r="AG6" s="7" t="s">
        <v>24</v>
      </c>
      <c r="AH6" s="8" t="s">
        <v>25</v>
      </c>
      <c r="AI6" s="7" t="s">
        <v>24</v>
      </c>
      <c r="AJ6" s="8" t="s">
        <v>25</v>
      </c>
      <c r="AK6" s="7" t="s">
        <v>24</v>
      </c>
      <c r="AL6" s="8" t="s">
        <v>25</v>
      </c>
      <c r="AM6" s="7" t="s">
        <v>24</v>
      </c>
      <c r="AN6" s="8" t="s">
        <v>25</v>
      </c>
      <c r="AO6" s="7" t="s">
        <v>24</v>
      </c>
      <c r="AP6" s="8" t="s">
        <v>25</v>
      </c>
    </row>
    <row r="7" spans="1:42" ht="18" thickTop="1" thickBot="1" x14ac:dyDescent="0.25">
      <c r="A7" s="35" t="s">
        <v>56</v>
      </c>
      <c r="B7" s="9">
        <v>25555</v>
      </c>
      <c r="C7" s="9">
        <f>SUM(F7+E7)</f>
        <v>15761</v>
      </c>
      <c r="D7" s="10">
        <f>SUM(C7/B7)</f>
        <v>0.61674819017804738</v>
      </c>
      <c r="E7" s="11">
        <v>56</v>
      </c>
      <c r="F7" s="9">
        <v>15705</v>
      </c>
      <c r="G7" s="9">
        <v>10879</v>
      </c>
      <c r="H7" s="10">
        <v>0.69520000000000004</v>
      </c>
      <c r="I7" s="9">
        <v>4578</v>
      </c>
      <c r="J7" s="10">
        <v>0.29249999999999998</v>
      </c>
      <c r="K7" s="9"/>
      <c r="L7" s="10"/>
      <c r="M7" s="11">
        <v>248</v>
      </c>
      <c r="N7" s="10">
        <v>1.5800000000000002E-2</v>
      </c>
      <c r="O7" s="11"/>
      <c r="P7" s="10"/>
      <c r="Q7" s="11"/>
      <c r="R7" s="10"/>
      <c r="S7" s="11"/>
      <c r="T7" s="10"/>
      <c r="U7" s="11"/>
      <c r="V7" s="10"/>
      <c r="W7" s="11"/>
      <c r="X7" s="10"/>
      <c r="Y7" s="11"/>
      <c r="Z7" s="10"/>
      <c r="AA7" s="11"/>
      <c r="AB7" s="10"/>
      <c r="AC7" s="11"/>
      <c r="AD7" s="10"/>
      <c r="AE7" s="10"/>
      <c r="AF7" s="10"/>
      <c r="AG7" s="11"/>
      <c r="AH7" s="10"/>
      <c r="AI7" s="11"/>
      <c r="AJ7" s="10"/>
      <c r="AK7" s="11"/>
      <c r="AL7" s="10"/>
      <c r="AM7" s="11"/>
      <c r="AN7" s="10"/>
      <c r="AO7" s="11"/>
      <c r="AP7" s="10"/>
    </row>
    <row r="8" spans="1:42" ht="18" thickTop="1" thickBot="1" x14ac:dyDescent="0.25">
      <c r="A8" s="35" t="s">
        <v>57</v>
      </c>
      <c r="B8" s="9">
        <v>26321</v>
      </c>
      <c r="C8" s="9">
        <f>SUM(F8+E8)</f>
        <v>18250</v>
      </c>
      <c r="D8" s="10">
        <f>SUM(C8/B8)</f>
        <v>0.69336271418259188</v>
      </c>
      <c r="E8" s="11">
        <v>50</v>
      </c>
      <c r="F8" s="9">
        <v>18200</v>
      </c>
      <c r="G8" s="9">
        <v>14843</v>
      </c>
      <c r="H8" s="10">
        <v>0.8155</v>
      </c>
      <c r="I8" s="9">
        <v>3357</v>
      </c>
      <c r="J8" s="10">
        <v>0.1845</v>
      </c>
      <c r="K8" s="9"/>
      <c r="L8" s="10"/>
      <c r="M8" s="11"/>
      <c r="N8" s="10"/>
      <c r="O8" s="11"/>
      <c r="P8" s="10"/>
      <c r="Q8" s="11"/>
      <c r="R8" s="10"/>
      <c r="S8" s="11"/>
      <c r="T8" s="10"/>
      <c r="U8" s="11"/>
      <c r="V8" s="10"/>
      <c r="W8" s="11"/>
      <c r="X8" s="10"/>
      <c r="Y8" s="11"/>
      <c r="Z8" s="10"/>
      <c r="AA8" s="11"/>
      <c r="AB8" s="10"/>
      <c r="AC8" s="11"/>
      <c r="AD8" s="10"/>
      <c r="AE8" s="10"/>
      <c r="AF8" s="10"/>
      <c r="AG8" s="11"/>
      <c r="AH8" s="10"/>
      <c r="AI8" s="11"/>
      <c r="AJ8" s="10"/>
      <c r="AK8" s="11"/>
      <c r="AL8" s="10"/>
      <c r="AM8" s="11"/>
      <c r="AN8" s="10"/>
      <c r="AO8" s="11"/>
      <c r="AP8" s="10"/>
    </row>
    <row r="9" spans="1:42" ht="18" thickTop="1" thickBot="1" x14ac:dyDescent="0.25">
      <c r="A9" s="35" t="s">
        <v>58</v>
      </c>
      <c r="B9" s="9">
        <v>25529</v>
      </c>
      <c r="C9" s="9">
        <v>16970</v>
      </c>
      <c r="D9" s="10">
        <f t="shared" ref="D9:D47" si="0">SUM(C9/B9)</f>
        <v>0.66473422382388658</v>
      </c>
      <c r="E9" s="11">
        <v>32</v>
      </c>
      <c r="F9" s="9">
        <f t="shared" ref="F9:F47" si="1">SUM(C9-E9)</f>
        <v>16938</v>
      </c>
      <c r="G9" s="9">
        <v>8182</v>
      </c>
      <c r="H9" s="10">
        <f>SUM(G9/F9)</f>
        <v>0.48305585074979335</v>
      </c>
      <c r="I9" s="9">
        <v>8722</v>
      </c>
      <c r="J9" s="10">
        <f t="shared" ref="J9:J47" si="2">SUM(I9/F9)</f>
        <v>0.51493682843310895</v>
      </c>
      <c r="K9" s="11"/>
      <c r="L9" s="10"/>
      <c r="M9" s="11"/>
      <c r="N9" s="10"/>
      <c r="O9" s="11"/>
      <c r="P9" s="10"/>
      <c r="Q9" s="11"/>
      <c r="R9" s="10"/>
      <c r="S9" s="11"/>
      <c r="T9" s="10"/>
      <c r="U9" s="11"/>
      <c r="V9" s="10"/>
      <c r="W9" s="11"/>
      <c r="X9" s="10"/>
      <c r="Y9" s="11"/>
      <c r="Z9" s="10"/>
      <c r="AA9" s="11"/>
      <c r="AB9" s="10"/>
      <c r="AC9" s="11"/>
      <c r="AD9" s="10"/>
      <c r="AE9" s="10"/>
      <c r="AF9" s="10"/>
      <c r="AG9" s="11"/>
      <c r="AH9" s="10"/>
      <c r="AI9" s="11"/>
      <c r="AJ9" s="10"/>
      <c r="AK9" s="11"/>
      <c r="AL9" s="10"/>
      <c r="AM9" s="11">
        <v>34</v>
      </c>
      <c r="AN9" s="10">
        <f>SUM(AM9/F9)</f>
        <v>2.0073208170976503E-3</v>
      </c>
      <c r="AO9" s="11"/>
      <c r="AP9" s="10"/>
    </row>
    <row r="10" spans="1:42" ht="18" thickTop="1" thickBot="1" x14ac:dyDescent="0.25">
      <c r="A10" s="35" t="s">
        <v>59</v>
      </c>
      <c r="B10" s="9">
        <v>27887</v>
      </c>
      <c r="C10" s="9">
        <v>19731</v>
      </c>
      <c r="D10" s="10">
        <f t="shared" si="0"/>
        <v>0.70753397640477644</v>
      </c>
      <c r="E10" s="11">
        <v>37</v>
      </c>
      <c r="F10" s="9">
        <f t="shared" si="1"/>
        <v>19694</v>
      </c>
      <c r="G10" s="9">
        <v>7206</v>
      </c>
      <c r="H10" s="10">
        <f t="shared" ref="H10:H47" si="3">SUM(G10/F10)</f>
        <v>0.3658982431197319</v>
      </c>
      <c r="I10" s="9">
        <v>12349</v>
      </c>
      <c r="J10" s="10">
        <f t="shared" si="2"/>
        <v>0.62704376967604347</v>
      </c>
      <c r="K10" s="11"/>
      <c r="L10" s="10"/>
      <c r="M10" s="11">
        <v>139</v>
      </c>
      <c r="N10" s="10">
        <f t="shared" ref="N10:N46" si="4">SUM(M10/F10)</f>
        <v>7.0579872042246371E-3</v>
      </c>
      <c r="O10" s="11"/>
      <c r="P10" s="10"/>
      <c r="Q10" s="11"/>
      <c r="R10" s="10"/>
      <c r="S10" s="11"/>
      <c r="T10" s="10"/>
      <c r="U10" s="11"/>
      <c r="V10" s="10"/>
      <c r="W10" s="11"/>
      <c r="X10" s="10"/>
      <c r="Y10" s="11"/>
      <c r="Z10" s="10"/>
      <c r="AA10" s="11"/>
      <c r="AB10" s="10"/>
      <c r="AC10" s="11"/>
      <c r="AD10" s="10"/>
      <c r="AE10" s="10"/>
      <c r="AF10" s="10"/>
      <c r="AG10" s="11"/>
      <c r="AH10" s="10"/>
      <c r="AI10" s="11"/>
      <c r="AJ10" s="10"/>
      <c r="AK10" s="11"/>
      <c r="AL10" s="10"/>
      <c r="AM10" s="11"/>
      <c r="AN10" s="10"/>
      <c r="AO10" s="11"/>
      <c r="AP10" s="10"/>
    </row>
    <row r="11" spans="1:42" ht="18" thickTop="1" thickBot="1" x14ac:dyDescent="0.25">
      <c r="A11" s="35" t="s">
        <v>60</v>
      </c>
      <c r="B11" s="9">
        <v>27602</v>
      </c>
      <c r="C11" s="9">
        <v>18863</v>
      </c>
      <c r="D11" s="10">
        <f t="shared" si="0"/>
        <v>0.68339250778929062</v>
      </c>
      <c r="E11" s="11">
        <v>41</v>
      </c>
      <c r="F11" s="9">
        <f t="shared" si="1"/>
        <v>18822</v>
      </c>
      <c r="G11" s="9">
        <v>5095</v>
      </c>
      <c r="H11" s="10">
        <f t="shared" si="3"/>
        <v>0.27069386887684627</v>
      </c>
      <c r="I11" s="9">
        <v>13525</v>
      </c>
      <c r="J11" s="10">
        <f t="shared" si="2"/>
        <v>0.71857400913824243</v>
      </c>
      <c r="K11" s="11"/>
      <c r="L11" s="10"/>
      <c r="M11" s="11">
        <v>202</v>
      </c>
      <c r="N11" s="10">
        <f t="shared" si="4"/>
        <v>1.0732121984911275E-2</v>
      </c>
      <c r="O11" s="11"/>
      <c r="P11" s="10"/>
      <c r="Q11" s="11"/>
      <c r="R11" s="10"/>
      <c r="S11" s="11"/>
      <c r="T11" s="10"/>
      <c r="U11" s="11"/>
      <c r="V11" s="10"/>
      <c r="W11" s="11"/>
      <c r="X11" s="10"/>
      <c r="Y11" s="11"/>
      <c r="Z11" s="10"/>
      <c r="AA11" s="11"/>
      <c r="AB11" s="10"/>
      <c r="AC11" s="11"/>
      <c r="AD11" s="10"/>
      <c r="AE11" s="10"/>
      <c r="AF11" s="10"/>
      <c r="AG11" s="11"/>
      <c r="AH11" s="10"/>
      <c r="AI11" s="11"/>
      <c r="AJ11" s="10"/>
      <c r="AK11" s="11"/>
      <c r="AL11" s="10"/>
      <c r="AM11" s="11"/>
      <c r="AN11" s="10"/>
      <c r="AO11" s="11"/>
      <c r="AP11" s="10"/>
    </row>
    <row r="12" spans="1:42" ht="18" thickTop="1" thickBot="1" x14ac:dyDescent="0.25">
      <c r="A12" s="35" t="s">
        <v>61</v>
      </c>
      <c r="B12" s="9">
        <v>25488</v>
      </c>
      <c r="C12" s="9">
        <v>17942</v>
      </c>
      <c r="D12" s="10">
        <f t="shared" si="0"/>
        <v>0.70393910860012554</v>
      </c>
      <c r="E12" s="11">
        <v>27</v>
      </c>
      <c r="F12" s="9">
        <v>17915</v>
      </c>
      <c r="G12" s="9">
        <v>7860</v>
      </c>
      <c r="H12" s="10">
        <f t="shared" si="3"/>
        <v>0.43873848730114429</v>
      </c>
      <c r="I12" s="9">
        <v>9284</v>
      </c>
      <c r="J12" s="10">
        <f t="shared" si="2"/>
        <v>0.51822495115824729</v>
      </c>
      <c r="K12" s="11"/>
      <c r="L12" s="10"/>
      <c r="M12" s="11">
        <v>771</v>
      </c>
      <c r="N12" s="10">
        <f t="shared" si="4"/>
        <v>4.3036561540608427E-2</v>
      </c>
      <c r="O12" s="11"/>
      <c r="P12" s="10"/>
      <c r="Q12" s="11"/>
      <c r="R12" s="10"/>
      <c r="S12" s="11"/>
      <c r="T12" s="10"/>
      <c r="U12" s="11"/>
      <c r="V12" s="10"/>
      <c r="W12" s="11"/>
      <c r="X12" s="10"/>
      <c r="Y12" s="11"/>
      <c r="Z12" s="10"/>
      <c r="AA12" s="11"/>
      <c r="AB12" s="10"/>
      <c r="AC12" s="11"/>
      <c r="AD12" s="10"/>
      <c r="AE12" s="10"/>
      <c r="AF12" s="10"/>
      <c r="AG12" s="11"/>
      <c r="AH12" s="10"/>
      <c r="AI12" s="11"/>
      <c r="AJ12" s="10"/>
      <c r="AK12" s="11"/>
      <c r="AL12" s="10"/>
      <c r="AM12" s="11"/>
      <c r="AN12" s="10"/>
      <c r="AO12" s="11"/>
      <c r="AP12" s="10"/>
    </row>
    <row r="13" spans="1:42" ht="18" thickTop="1" thickBot="1" x14ac:dyDescent="0.25">
      <c r="A13" s="35" t="s">
        <v>62</v>
      </c>
      <c r="B13" s="9">
        <v>27704</v>
      </c>
      <c r="C13" s="9">
        <v>20179</v>
      </c>
      <c r="D13" s="10">
        <f t="shared" si="0"/>
        <v>0.72837857349119262</v>
      </c>
      <c r="E13" s="11">
        <v>65</v>
      </c>
      <c r="F13" s="9">
        <f t="shared" si="1"/>
        <v>20114</v>
      </c>
      <c r="G13" s="9">
        <v>2190</v>
      </c>
      <c r="H13" s="10">
        <f t="shared" si="3"/>
        <v>0.10887938749129959</v>
      </c>
      <c r="I13" s="9">
        <v>17506</v>
      </c>
      <c r="J13" s="10">
        <f t="shared" si="2"/>
        <v>0.87033906731629707</v>
      </c>
      <c r="K13" s="11"/>
      <c r="L13" s="10"/>
      <c r="M13" s="11">
        <v>418</v>
      </c>
      <c r="N13" s="10">
        <f t="shared" si="4"/>
        <v>2.07815451924033E-2</v>
      </c>
      <c r="O13" s="11"/>
      <c r="P13" s="10"/>
      <c r="Q13" s="11"/>
      <c r="R13" s="10"/>
      <c r="S13" s="11"/>
      <c r="T13" s="10"/>
      <c r="U13" s="11"/>
      <c r="V13" s="10"/>
      <c r="W13" s="11"/>
      <c r="X13" s="10"/>
      <c r="Y13" s="11"/>
      <c r="Z13" s="10"/>
      <c r="AA13" s="11"/>
      <c r="AB13" s="10"/>
      <c r="AC13" s="11"/>
      <c r="AD13" s="10"/>
      <c r="AE13" s="10"/>
      <c r="AF13" s="10"/>
      <c r="AG13" s="11"/>
      <c r="AH13" s="10"/>
      <c r="AI13" s="11"/>
      <c r="AJ13" s="10"/>
      <c r="AK13" s="11"/>
      <c r="AL13" s="10"/>
      <c r="AM13" s="11"/>
      <c r="AN13" s="10"/>
      <c r="AO13" s="11"/>
      <c r="AP13" s="10"/>
    </row>
    <row r="14" spans="1:42" ht="18" thickTop="1" thickBot="1" x14ac:dyDescent="0.25">
      <c r="A14" s="35" t="s">
        <v>63</v>
      </c>
      <c r="B14" s="9">
        <v>29284</v>
      </c>
      <c r="C14" s="9">
        <v>20816</v>
      </c>
      <c r="D14" s="10">
        <f t="shared" si="0"/>
        <v>0.71083185357191636</v>
      </c>
      <c r="E14" s="11">
        <v>46</v>
      </c>
      <c r="F14" s="9">
        <f t="shared" si="1"/>
        <v>20770</v>
      </c>
      <c r="G14" s="9">
        <v>6749</v>
      </c>
      <c r="H14" s="10">
        <f t="shared" si="3"/>
        <v>0.32493981704381319</v>
      </c>
      <c r="I14" s="9">
        <v>13845</v>
      </c>
      <c r="J14" s="10">
        <f t="shared" si="2"/>
        <v>0.66658642272508428</v>
      </c>
      <c r="K14" s="11"/>
      <c r="L14" s="10"/>
      <c r="M14" s="11">
        <v>176</v>
      </c>
      <c r="N14" s="10">
        <f t="shared" si="4"/>
        <v>8.4737602311025523E-3</v>
      </c>
      <c r="O14" s="11"/>
      <c r="P14" s="10"/>
      <c r="Q14" s="11"/>
      <c r="R14" s="10"/>
      <c r="S14" s="11"/>
      <c r="T14" s="10"/>
      <c r="U14" s="11"/>
      <c r="V14" s="10"/>
      <c r="W14" s="11"/>
      <c r="X14" s="10"/>
      <c r="Y14" s="11"/>
      <c r="Z14" s="10"/>
      <c r="AA14" s="11"/>
      <c r="AB14" s="10"/>
      <c r="AC14" s="11"/>
      <c r="AD14" s="10"/>
      <c r="AE14" s="10"/>
      <c r="AF14" s="10"/>
      <c r="AG14" s="11"/>
      <c r="AH14" s="10"/>
      <c r="AI14" s="11"/>
      <c r="AJ14" s="10"/>
      <c r="AK14" s="11"/>
      <c r="AL14" s="10"/>
      <c r="AM14" s="11"/>
      <c r="AN14" s="10"/>
      <c r="AO14" s="11"/>
      <c r="AP14" s="10"/>
    </row>
    <row r="15" spans="1:42" ht="18" thickTop="1" thickBot="1" x14ac:dyDescent="0.25">
      <c r="A15" s="35" t="s">
        <v>64</v>
      </c>
      <c r="B15" s="9">
        <v>28499</v>
      </c>
      <c r="C15" s="9">
        <v>20186</v>
      </c>
      <c r="D15" s="10">
        <f t="shared" si="0"/>
        <v>0.70830555458086253</v>
      </c>
      <c r="E15" s="11">
        <v>50</v>
      </c>
      <c r="F15" s="9">
        <f t="shared" si="1"/>
        <v>20136</v>
      </c>
      <c r="G15" s="9">
        <v>6070</v>
      </c>
      <c r="H15" s="10">
        <f t="shared" si="3"/>
        <v>0.30145013905442986</v>
      </c>
      <c r="I15" s="9">
        <v>13889</v>
      </c>
      <c r="J15" s="10">
        <f t="shared" si="2"/>
        <v>0.6897596344854986</v>
      </c>
      <c r="K15" s="11"/>
      <c r="L15" s="10"/>
      <c r="M15" s="11">
        <v>177</v>
      </c>
      <c r="N15" s="10">
        <f t="shared" si="4"/>
        <v>8.7902264600715138E-3</v>
      </c>
      <c r="O15" s="11"/>
      <c r="P15" s="10"/>
      <c r="Q15" s="11"/>
      <c r="R15" s="10"/>
      <c r="S15" s="11"/>
      <c r="T15" s="10"/>
      <c r="U15" s="11"/>
      <c r="V15" s="10"/>
      <c r="W15" s="11"/>
      <c r="X15" s="10"/>
      <c r="Y15" s="11"/>
      <c r="Z15" s="10"/>
      <c r="AA15" s="11"/>
      <c r="AB15" s="10"/>
      <c r="AC15" s="11"/>
      <c r="AD15" s="10"/>
      <c r="AE15" s="10"/>
      <c r="AF15" s="10"/>
      <c r="AG15" s="11"/>
      <c r="AH15" s="10"/>
      <c r="AI15" s="11"/>
      <c r="AJ15" s="10"/>
      <c r="AK15" s="11"/>
      <c r="AL15" s="10"/>
      <c r="AM15" s="11"/>
      <c r="AN15" s="10"/>
      <c r="AO15" s="11"/>
      <c r="AP15" s="10"/>
    </row>
    <row r="16" spans="1:42" ht="18" thickTop="1" thickBot="1" x14ac:dyDescent="0.25">
      <c r="A16" s="35" t="s">
        <v>65</v>
      </c>
      <c r="B16" s="9">
        <v>28152</v>
      </c>
      <c r="C16" s="9">
        <v>20004</v>
      </c>
      <c r="D16" s="10">
        <f t="shared" si="0"/>
        <v>0.71057118499573746</v>
      </c>
      <c r="E16" s="11">
        <v>75</v>
      </c>
      <c r="F16" s="9">
        <v>19929</v>
      </c>
      <c r="G16" s="9">
        <v>8282</v>
      </c>
      <c r="H16" s="10">
        <f t="shared" si="3"/>
        <v>0.41557529228762108</v>
      </c>
      <c r="I16" s="9">
        <v>11461</v>
      </c>
      <c r="J16" s="10">
        <f t="shared" si="2"/>
        <v>0.57509157509157505</v>
      </c>
      <c r="K16" s="11"/>
      <c r="L16" s="10"/>
      <c r="M16" s="11">
        <v>138</v>
      </c>
      <c r="N16" s="10">
        <f t="shared" si="4"/>
        <v>6.9245822670480203E-3</v>
      </c>
      <c r="O16" s="11"/>
      <c r="P16" s="10"/>
      <c r="Q16" s="11"/>
      <c r="R16" s="10"/>
      <c r="S16" s="11"/>
      <c r="T16" s="10"/>
      <c r="U16" s="11">
        <v>48</v>
      </c>
      <c r="V16" s="10">
        <f>SUM(U16/F16)</f>
        <v>2.4085503537558334E-3</v>
      </c>
      <c r="W16" s="11"/>
      <c r="X16" s="10"/>
      <c r="Y16" s="11"/>
      <c r="Z16" s="10"/>
      <c r="AA16" s="11"/>
      <c r="AB16" s="10"/>
      <c r="AC16" s="11"/>
      <c r="AD16" s="10"/>
      <c r="AE16" s="10"/>
      <c r="AF16" s="10"/>
      <c r="AG16" s="11"/>
      <c r="AH16" s="10"/>
      <c r="AI16" s="11"/>
      <c r="AJ16" s="10"/>
      <c r="AK16" s="11"/>
      <c r="AL16" s="10"/>
      <c r="AM16" s="11"/>
      <c r="AN16" s="10"/>
      <c r="AO16" s="11"/>
      <c r="AP16" s="10"/>
    </row>
    <row r="17" spans="1:42" ht="18" thickTop="1" thickBot="1" x14ac:dyDescent="0.25">
      <c r="A17" s="35" t="s">
        <v>66</v>
      </c>
      <c r="B17" s="9">
        <v>29073</v>
      </c>
      <c r="C17" s="9">
        <v>19535</v>
      </c>
      <c r="D17" s="10">
        <f t="shared" si="0"/>
        <v>0.67192928146390118</v>
      </c>
      <c r="E17" s="11">
        <v>47</v>
      </c>
      <c r="F17" s="9">
        <f t="shared" si="1"/>
        <v>19488</v>
      </c>
      <c r="G17" s="9">
        <v>12929</v>
      </c>
      <c r="H17" s="10">
        <f t="shared" si="3"/>
        <v>0.66343390804597702</v>
      </c>
      <c r="I17" s="9">
        <v>6233</v>
      </c>
      <c r="J17" s="10">
        <f t="shared" si="2"/>
        <v>0.31983784893267653</v>
      </c>
      <c r="K17" s="9"/>
      <c r="L17" s="10"/>
      <c r="M17" s="11">
        <v>173</v>
      </c>
      <c r="N17" s="10">
        <f t="shared" si="4"/>
        <v>8.8772577996715923E-3</v>
      </c>
      <c r="O17" s="11"/>
      <c r="P17" s="10"/>
      <c r="Q17" s="11">
        <v>153</v>
      </c>
      <c r="R17" s="10">
        <f>SUM(Q17/F17)</f>
        <v>7.8509852216748777E-3</v>
      </c>
      <c r="S17" s="11"/>
      <c r="T17" s="10"/>
      <c r="U17" s="11"/>
      <c r="V17" s="10"/>
      <c r="W17" s="11"/>
      <c r="X17" s="10"/>
      <c r="Y17" s="11"/>
      <c r="Z17" s="10"/>
      <c r="AA17" s="11"/>
      <c r="AB17" s="10"/>
      <c r="AC17" s="11"/>
      <c r="AD17" s="10"/>
      <c r="AE17" s="10"/>
      <c r="AF17" s="10"/>
      <c r="AG17" s="11"/>
      <c r="AH17" s="10"/>
      <c r="AI17" s="11"/>
      <c r="AJ17" s="10"/>
      <c r="AK17" s="11"/>
      <c r="AL17" s="10"/>
      <c r="AM17" s="11"/>
      <c r="AN17" s="10"/>
      <c r="AO17" s="11"/>
      <c r="AP17" s="10"/>
    </row>
    <row r="18" spans="1:42" ht="18" thickTop="1" thickBot="1" x14ac:dyDescent="0.25">
      <c r="A18" s="35" t="s">
        <v>67</v>
      </c>
      <c r="B18" s="9">
        <v>29350</v>
      </c>
      <c r="C18" s="9">
        <v>17334</v>
      </c>
      <c r="D18" s="10">
        <f t="shared" si="0"/>
        <v>0.59059625212947187</v>
      </c>
      <c r="E18" s="11">
        <v>120</v>
      </c>
      <c r="F18" s="9">
        <f t="shared" si="1"/>
        <v>17214</v>
      </c>
      <c r="G18" s="9">
        <v>13258</v>
      </c>
      <c r="H18" s="10">
        <f t="shared" si="3"/>
        <v>0.77018705704658996</v>
      </c>
      <c r="I18" s="9">
        <v>2969</v>
      </c>
      <c r="J18" s="10">
        <f t="shared" si="2"/>
        <v>0.17247589171604508</v>
      </c>
      <c r="K18" s="11"/>
      <c r="L18" s="10"/>
      <c r="M18" s="11">
        <v>401</v>
      </c>
      <c r="N18" s="10">
        <f t="shared" si="4"/>
        <v>2.3294992448007437E-2</v>
      </c>
      <c r="O18" s="9"/>
      <c r="P18" s="10"/>
      <c r="Q18" s="11"/>
      <c r="R18" s="10"/>
      <c r="S18" s="11"/>
      <c r="T18" s="10"/>
      <c r="U18" s="11"/>
      <c r="V18" s="10"/>
      <c r="W18" s="11"/>
      <c r="X18" s="10"/>
      <c r="Y18" s="11"/>
      <c r="Z18" s="10"/>
      <c r="AA18" s="11">
        <v>586</v>
      </c>
      <c r="AB18" s="10">
        <f>SUM(AA18/F18)</f>
        <v>3.4042058789357503E-2</v>
      </c>
      <c r="AC18" s="11"/>
      <c r="AD18" s="10"/>
      <c r="AE18" s="10"/>
      <c r="AF18" s="10"/>
      <c r="AG18" s="11"/>
      <c r="AH18" s="10"/>
      <c r="AI18" s="11"/>
      <c r="AJ18" s="10"/>
      <c r="AK18" s="11"/>
      <c r="AL18" s="10"/>
      <c r="AM18" s="11"/>
      <c r="AN18" s="10"/>
      <c r="AO18" s="11"/>
      <c r="AP18" s="10"/>
    </row>
    <row r="19" spans="1:42" ht="18" thickTop="1" thickBot="1" x14ac:dyDescent="0.25">
      <c r="A19" s="35" t="s">
        <v>68</v>
      </c>
      <c r="B19" s="9">
        <v>28067</v>
      </c>
      <c r="C19" s="9">
        <v>17145</v>
      </c>
      <c r="D19" s="10">
        <f t="shared" si="0"/>
        <v>0.61085972850678738</v>
      </c>
      <c r="E19" s="11">
        <v>78</v>
      </c>
      <c r="F19" s="9">
        <f t="shared" si="1"/>
        <v>17067</v>
      </c>
      <c r="G19" s="9">
        <v>12015</v>
      </c>
      <c r="H19" s="10">
        <f t="shared" si="3"/>
        <v>0.70399015644225704</v>
      </c>
      <c r="I19" s="9">
        <v>4949</v>
      </c>
      <c r="J19" s="10">
        <f t="shared" si="2"/>
        <v>0.28997480517958635</v>
      </c>
      <c r="K19" s="11"/>
      <c r="L19" s="10"/>
      <c r="M19" s="11"/>
      <c r="N19" s="10"/>
      <c r="O19" s="11"/>
      <c r="P19" s="10"/>
      <c r="Q19" s="11"/>
      <c r="R19" s="10"/>
      <c r="S19" s="11"/>
      <c r="T19" s="10"/>
      <c r="U19" s="11"/>
      <c r="V19" s="10"/>
      <c r="W19" s="11"/>
      <c r="X19" s="10"/>
      <c r="Y19" s="11"/>
      <c r="Z19" s="10"/>
      <c r="AA19" s="11">
        <v>103</v>
      </c>
      <c r="AB19" s="10">
        <f>SUM(AA19/F19)</f>
        <v>6.0350383781566765E-3</v>
      </c>
      <c r="AC19" s="11"/>
      <c r="AD19" s="10"/>
      <c r="AE19" s="10"/>
      <c r="AF19" s="10"/>
      <c r="AG19" s="11"/>
      <c r="AH19" s="10"/>
      <c r="AI19" s="11"/>
      <c r="AJ19" s="10"/>
      <c r="AK19" s="11"/>
      <c r="AL19" s="10"/>
      <c r="AM19" s="11"/>
      <c r="AN19" s="10"/>
      <c r="AO19" s="11"/>
      <c r="AP19" s="10"/>
    </row>
    <row r="20" spans="1:42" ht="18" thickTop="1" thickBot="1" x14ac:dyDescent="0.25">
      <c r="A20" s="35" t="s">
        <v>69</v>
      </c>
      <c r="B20" s="9">
        <v>29349</v>
      </c>
      <c r="C20" s="9">
        <v>17026</v>
      </c>
      <c r="D20" s="10">
        <f t="shared" si="0"/>
        <v>0.58012198030597295</v>
      </c>
      <c r="E20" s="11">
        <v>119</v>
      </c>
      <c r="F20" s="9">
        <f t="shared" si="1"/>
        <v>16907</v>
      </c>
      <c r="G20" s="9">
        <v>12855</v>
      </c>
      <c r="H20" s="10">
        <f t="shared" si="3"/>
        <v>0.76033595552138167</v>
      </c>
      <c r="I20" s="9">
        <v>3411</v>
      </c>
      <c r="J20" s="10">
        <f t="shared" si="2"/>
        <v>0.20175075412551013</v>
      </c>
      <c r="K20" s="9"/>
      <c r="L20" s="10"/>
      <c r="M20" s="11">
        <v>118</v>
      </c>
      <c r="N20" s="10">
        <f t="shared" si="4"/>
        <v>6.979357662506654E-3</v>
      </c>
      <c r="O20" s="11"/>
      <c r="P20" s="10"/>
      <c r="Q20" s="11"/>
      <c r="R20" s="10"/>
      <c r="S20" s="11"/>
      <c r="T20" s="10"/>
      <c r="U20" s="11">
        <v>246</v>
      </c>
      <c r="V20" s="10">
        <f>SUM(U20/F20)</f>
        <v>1.455018631336133E-2</v>
      </c>
      <c r="W20" s="11"/>
      <c r="X20" s="10"/>
      <c r="Y20" s="11"/>
      <c r="Z20" s="10"/>
      <c r="AA20" s="11">
        <v>194</v>
      </c>
      <c r="AB20" s="10">
        <f>SUM(AA20/F20)</f>
        <v>1.1474537173951617E-2</v>
      </c>
      <c r="AC20" s="11"/>
      <c r="AD20" s="10"/>
      <c r="AE20" s="10"/>
      <c r="AF20" s="10"/>
      <c r="AG20" s="11">
        <v>83</v>
      </c>
      <c r="AH20" s="10">
        <f>SUM(AG20/F20)</f>
        <v>4.909209203288579E-3</v>
      </c>
      <c r="AI20" s="11"/>
      <c r="AJ20" s="10"/>
      <c r="AK20" s="11"/>
      <c r="AL20" s="10"/>
      <c r="AM20" s="11"/>
      <c r="AN20" s="10"/>
      <c r="AO20" s="11"/>
      <c r="AP20" s="10"/>
    </row>
    <row r="21" spans="1:42" ht="18" thickTop="1" thickBot="1" x14ac:dyDescent="0.25">
      <c r="A21" s="35" t="s">
        <v>70</v>
      </c>
      <c r="B21" s="9">
        <v>27023</v>
      </c>
      <c r="C21" s="9">
        <v>20150</v>
      </c>
      <c r="D21" s="10">
        <f t="shared" si="0"/>
        <v>0.74566110350442216</v>
      </c>
      <c r="E21" s="11">
        <v>60</v>
      </c>
      <c r="F21" s="9">
        <f t="shared" si="1"/>
        <v>20090</v>
      </c>
      <c r="G21" s="9">
        <v>8114</v>
      </c>
      <c r="H21" s="10">
        <f t="shared" si="3"/>
        <v>0.40388252862120461</v>
      </c>
      <c r="I21" s="9">
        <v>11916</v>
      </c>
      <c r="J21" s="10">
        <f t="shared" si="2"/>
        <v>0.59313091090094572</v>
      </c>
      <c r="K21" s="11"/>
      <c r="L21" s="10"/>
      <c r="M21" s="11">
        <v>60</v>
      </c>
      <c r="N21" s="10">
        <f t="shared" si="4"/>
        <v>2.9865604778496766E-3</v>
      </c>
      <c r="O21" s="11"/>
      <c r="P21" s="10"/>
      <c r="Q21" s="11"/>
      <c r="R21" s="10"/>
      <c r="S21" s="11"/>
      <c r="T21" s="10"/>
      <c r="U21" s="11"/>
      <c r="V21" s="10"/>
      <c r="W21" s="11"/>
      <c r="X21" s="10"/>
      <c r="Y21" s="11"/>
      <c r="Z21" s="10"/>
      <c r="AA21" s="11"/>
      <c r="AB21" s="10"/>
      <c r="AC21" s="11"/>
      <c r="AD21" s="10"/>
      <c r="AE21" s="10"/>
      <c r="AF21" s="10"/>
      <c r="AG21" s="11"/>
      <c r="AH21" s="10"/>
      <c r="AI21" s="11"/>
      <c r="AJ21" s="10"/>
      <c r="AK21" s="11"/>
      <c r="AL21" s="10"/>
      <c r="AM21" s="11"/>
      <c r="AN21" s="10"/>
      <c r="AO21" s="11"/>
      <c r="AP21" s="10"/>
    </row>
    <row r="22" spans="1:42" ht="18" thickTop="1" thickBot="1" x14ac:dyDescent="0.25">
      <c r="A22" s="35" t="s">
        <v>71</v>
      </c>
      <c r="B22" s="9">
        <v>25197</v>
      </c>
      <c r="C22" s="9">
        <v>17487</v>
      </c>
      <c r="D22" s="10">
        <f t="shared" si="0"/>
        <v>0.69401119180854864</v>
      </c>
      <c r="E22" s="11">
        <v>77</v>
      </c>
      <c r="F22" s="9">
        <f t="shared" si="1"/>
        <v>17410</v>
      </c>
      <c r="G22" s="9">
        <v>11558</v>
      </c>
      <c r="H22" s="10">
        <f t="shared" si="3"/>
        <v>0.66387133831131528</v>
      </c>
      <c r="I22" s="9">
        <v>5735</v>
      </c>
      <c r="J22" s="10">
        <f t="shared" si="2"/>
        <v>0.32940838598506605</v>
      </c>
      <c r="K22" s="11"/>
      <c r="L22" s="10"/>
      <c r="M22" s="11">
        <v>117</v>
      </c>
      <c r="N22" s="10">
        <f t="shared" si="4"/>
        <v>6.7202757036186099E-3</v>
      </c>
      <c r="O22" s="11"/>
      <c r="P22" s="10"/>
      <c r="Q22" s="11"/>
      <c r="R22" s="10"/>
      <c r="S22" s="11"/>
      <c r="T22" s="10"/>
      <c r="U22" s="11"/>
      <c r="V22" s="10"/>
      <c r="W22" s="11"/>
      <c r="X22" s="10"/>
      <c r="Y22" s="11"/>
      <c r="Z22" s="10"/>
      <c r="AA22" s="11"/>
      <c r="AB22" s="10"/>
      <c r="AC22" s="11"/>
      <c r="AD22" s="10"/>
      <c r="AE22" s="10"/>
      <c r="AF22" s="10"/>
      <c r="AG22" s="11"/>
      <c r="AH22" s="10"/>
      <c r="AI22" s="11"/>
      <c r="AJ22" s="10"/>
      <c r="AK22" s="11"/>
      <c r="AL22" s="10"/>
      <c r="AM22" s="11"/>
      <c r="AN22" s="10"/>
      <c r="AO22" s="11"/>
      <c r="AP22" s="10"/>
    </row>
    <row r="23" spans="1:42" ht="18" thickTop="1" thickBot="1" x14ac:dyDescent="0.25">
      <c r="A23" s="35" t="s">
        <v>72</v>
      </c>
      <c r="B23" s="9">
        <v>26031</v>
      </c>
      <c r="C23" s="9">
        <v>18196</v>
      </c>
      <c r="D23" s="10">
        <f t="shared" si="0"/>
        <v>0.69901271560831313</v>
      </c>
      <c r="E23" s="11">
        <v>61</v>
      </c>
      <c r="F23" s="9">
        <f t="shared" si="1"/>
        <v>18135</v>
      </c>
      <c r="G23" s="9">
        <v>10428</v>
      </c>
      <c r="H23" s="10">
        <f t="shared" si="3"/>
        <v>0.57502067824648473</v>
      </c>
      <c r="I23" s="9">
        <v>7606</v>
      </c>
      <c r="J23" s="10">
        <f t="shared" si="2"/>
        <v>0.41940998070030328</v>
      </c>
      <c r="K23" s="11"/>
      <c r="L23" s="10"/>
      <c r="M23" s="11"/>
      <c r="N23" s="10"/>
      <c r="O23" s="11"/>
      <c r="P23" s="10"/>
      <c r="Q23" s="11"/>
      <c r="R23" s="10"/>
      <c r="S23" s="11"/>
      <c r="T23" s="10"/>
      <c r="U23" s="11"/>
      <c r="V23" s="10"/>
      <c r="W23" s="11"/>
      <c r="X23" s="10"/>
      <c r="Y23" s="11"/>
      <c r="Z23" s="10"/>
      <c r="AA23" s="11"/>
      <c r="AB23" s="10"/>
      <c r="AC23" s="11"/>
      <c r="AD23" s="10"/>
      <c r="AE23" s="10"/>
      <c r="AF23" s="10"/>
      <c r="AG23" s="11"/>
      <c r="AH23" s="10"/>
      <c r="AI23" s="11">
        <v>101</v>
      </c>
      <c r="AJ23" s="10">
        <f>SUM(AI23/F23)</f>
        <v>5.5693410532120209E-3</v>
      </c>
      <c r="AK23" s="11"/>
      <c r="AL23" s="10"/>
      <c r="AM23" s="11"/>
      <c r="AN23" s="10"/>
      <c r="AO23" s="11"/>
      <c r="AP23" s="10"/>
    </row>
    <row r="24" spans="1:42" ht="18" thickTop="1" thickBot="1" x14ac:dyDescent="0.25">
      <c r="A24" s="35" t="s">
        <v>73</v>
      </c>
      <c r="B24" s="9">
        <v>27815</v>
      </c>
      <c r="C24" s="9">
        <v>15799</v>
      </c>
      <c r="D24" s="10">
        <f t="shared" si="0"/>
        <v>0.56800287614596445</v>
      </c>
      <c r="E24" s="11">
        <v>62</v>
      </c>
      <c r="F24" s="9">
        <v>15737</v>
      </c>
      <c r="G24" s="9">
        <v>13662</v>
      </c>
      <c r="H24" s="10">
        <f t="shared" si="3"/>
        <v>0.86814513566753515</v>
      </c>
      <c r="I24" s="9">
        <v>1599</v>
      </c>
      <c r="J24" s="10">
        <f t="shared" si="2"/>
        <v>0.1016076761771621</v>
      </c>
      <c r="K24" s="11"/>
      <c r="L24" s="10"/>
      <c r="M24" s="11">
        <v>288</v>
      </c>
      <c r="N24" s="10">
        <f t="shared" si="4"/>
        <v>1.8300819724216814E-2</v>
      </c>
      <c r="O24" s="9"/>
      <c r="P24" s="10"/>
      <c r="Q24" s="11"/>
      <c r="R24" s="10"/>
      <c r="S24" s="11"/>
      <c r="T24" s="10"/>
      <c r="U24" s="11"/>
      <c r="V24" s="10"/>
      <c r="W24" s="11">
        <v>188</v>
      </c>
      <c r="X24" s="10">
        <f>SUM(W24/F24)</f>
        <v>1.1946368431085977E-2</v>
      </c>
      <c r="Y24" s="11"/>
      <c r="Z24" s="10"/>
      <c r="AA24" s="11"/>
      <c r="AB24" s="10"/>
      <c r="AC24" s="11"/>
      <c r="AD24" s="10"/>
      <c r="AE24" s="10"/>
      <c r="AF24" s="10"/>
      <c r="AG24" s="11"/>
      <c r="AH24" s="10"/>
      <c r="AI24" s="11"/>
      <c r="AJ24" s="10"/>
      <c r="AK24" s="11"/>
      <c r="AL24" s="10"/>
      <c r="AM24" s="11"/>
      <c r="AN24" s="10"/>
      <c r="AO24" s="11"/>
      <c r="AP24" s="10"/>
    </row>
    <row r="25" spans="1:42" ht="18" thickTop="1" thickBot="1" x14ac:dyDescent="0.25">
      <c r="A25" s="35" t="s">
        <v>74</v>
      </c>
      <c r="B25" s="9">
        <v>26450</v>
      </c>
      <c r="C25" s="9">
        <v>14673</v>
      </c>
      <c r="D25" s="10">
        <f t="shared" si="0"/>
        <v>0.55474480151228733</v>
      </c>
      <c r="E25" s="11">
        <v>41</v>
      </c>
      <c r="F25" s="9">
        <v>14632</v>
      </c>
      <c r="G25" s="9">
        <v>13084</v>
      </c>
      <c r="H25" s="10">
        <f t="shared" si="3"/>
        <v>0.89420448332422087</v>
      </c>
      <c r="I25" s="9">
        <v>1222</v>
      </c>
      <c r="J25" s="10">
        <f t="shared" si="2"/>
        <v>8.351558228540186E-2</v>
      </c>
      <c r="K25" s="11"/>
      <c r="L25" s="10"/>
      <c r="M25" s="11">
        <v>224</v>
      </c>
      <c r="N25" s="10">
        <f t="shared" si="4"/>
        <v>1.530891197375615E-2</v>
      </c>
      <c r="O25" s="9"/>
      <c r="P25" s="10"/>
      <c r="Q25" s="11"/>
      <c r="R25" s="10"/>
      <c r="S25" s="11"/>
      <c r="T25" s="10"/>
      <c r="U25" s="11"/>
      <c r="V25" s="10"/>
      <c r="W25" s="11">
        <v>102</v>
      </c>
      <c r="X25" s="10">
        <f>SUM(W25/F25)</f>
        <v>6.9710224166211043E-3</v>
      </c>
      <c r="Y25" s="11"/>
      <c r="Z25" s="10"/>
      <c r="AA25" s="11"/>
      <c r="AB25" s="10"/>
      <c r="AC25" s="11"/>
      <c r="AD25" s="10"/>
      <c r="AE25" s="10"/>
      <c r="AF25" s="10"/>
      <c r="AG25" s="11"/>
      <c r="AH25" s="10"/>
      <c r="AI25" s="11"/>
      <c r="AJ25" s="10"/>
      <c r="AK25" s="11"/>
      <c r="AL25" s="10"/>
      <c r="AM25" s="11"/>
      <c r="AN25" s="10"/>
      <c r="AO25" s="11"/>
      <c r="AP25" s="10"/>
    </row>
    <row r="26" spans="1:42" ht="18" thickTop="1" thickBot="1" x14ac:dyDescent="0.25">
      <c r="A26" s="35" t="s">
        <v>75</v>
      </c>
      <c r="B26" s="9">
        <v>26564</v>
      </c>
      <c r="C26" s="9">
        <v>18414</v>
      </c>
      <c r="D26" s="10">
        <f t="shared" si="0"/>
        <v>0.69319379611504295</v>
      </c>
      <c r="E26" s="11">
        <v>52</v>
      </c>
      <c r="F26" s="9">
        <v>18362</v>
      </c>
      <c r="G26" s="9">
        <v>11487</v>
      </c>
      <c r="H26" s="10">
        <f t="shared" si="3"/>
        <v>0.62558544820825623</v>
      </c>
      <c r="I26" s="9">
        <v>6326</v>
      </c>
      <c r="J26" s="10">
        <f t="shared" si="2"/>
        <v>0.34451584794684675</v>
      </c>
      <c r="K26" s="9"/>
      <c r="L26" s="10"/>
      <c r="M26" s="11">
        <v>417</v>
      </c>
      <c r="N26" s="10">
        <f t="shared" si="4"/>
        <v>2.2709944450495588E-2</v>
      </c>
      <c r="O26" s="11"/>
      <c r="P26" s="10"/>
      <c r="Q26" s="11"/>
      <c r="R26" s="10"/>
      <c r="S26" s="11"/>
      <c r="T26" s="10"/>
      <c r="U26" s="11">
        <v>132</v>
      </c>
      <c r="V26" s="10">
        <f>SUM(U26/F26)</f>
        <v>7.1887593944014814E-3</v>
      </c>
      <c r="W26" s="11"/>
      <c r="X26" s="10"/>
      <c r="Y26" s="11"/>
      <c r="Z26" s="10"/>
      <c r="AA26" s="11"/>
      <c r="AB26" s="10"/>
      <c r="AC26" s="11"/>
      <c r="AD26" s="10"/>
      <c r="AE26" s="10"/>
      <c r="AF26" s="10"/>
      <c r="AG26" s="11"/>
      <c r="AH26" s="10"/>
      <c r="AI26" s="11"/>
      <c r="AJ26" s="10"/>
      <c r="AK26" s="11"/>
      <c r="AL26" s="10"/>
      <c r="AM26" s="11"/>
      <c r="AN26" s="10"/>
      <c r="AO26" s="11"/>
      <c r="AP26" s="10"/>
    </row>
    <row r="27" spans="1:42" ht="18" thickTop="1" thickBot="1" x14ac:dyDescent="0.25">
      <c r="A27" s="35" t="s">
        <v>76</v>
      </c>
      <c r="B27" s="9">
        <v>27940</v>
      </c>
      <c r="C27" s="9">
        <v>20679</v>
      </c>
      <c r="D27" s="10">
        <f t="shared" si="0"/>
        <v>0.74012168933428779</v>
      </c>
      <c r="E27" s="11">
        <v>74</v>
      </c>
      <c r="F27" s="9">
        <f t="shared" si="1"/>
        <v>20605</v>
      </c>
      <c r="G27" s="9">
        <v>8836</v>
      </c>
      <c r="H27" s="10">
        <f t="shared" si="3"/>
        <v>0.42882795438000487</v>
      </c>
      <c r="I27" s="9">
        <v>11730</v>
      </c>
      <c r="J27" s="10">
        <f t="shared" si="2"/>
        <v>0.56927930114049985</v>
      </c>
      <c r="K27" s="11"/>
      <c r="L27" s="10"/>
      <c r="M27" s="11">
        <v>39</v>
      </c>
      <c r="N27" s="10">
        <f t="shared" si="4"/>
        <v>1.8927444794952682E-3</v>
      </c>
      <c r="O27" s="11"/>
      <c r="P27" s="10"/>
      <c r="Q27" s="11"/>
      <c r="R27" s="10"/>
      <c r="S27" s="11"/>
      <c r="T27" s="10"/>
      <c r="U27" s="11"/>
      <c r="V27" s="10"/>
      <c r="W27" s="11"/>
      <c r="X27" s="10"/>
      <c r="Y27" s="11"/>
      <c r="Z27" s="10"/>
      <c r="AA27" s="11"/>
      <c r="AB27" s="10"/>
      <c r="AC27" s="11"/>
      <c r="AD27" s="10"/>
      <c r="AE27" s="10"/>
      <c r="AF27" s="10"/>
      <c r="AG27" s="11"/>
      <c r="AH27" s="10"/>
      <c r="AI27" s="11"/>
      <c r="AJ27" s="10"/>
      <c r="AK27" s="11"/>
      <c r="AL27" s="10"/>
      <c r="AM27" s="11"/>
      <c r="AN27" s="10"/>
      <c r="AO27" s="11"/>
      <c r="AP27" s="10"/>
    </row>
    <row r="28" spans="1:42" ht="18" thickTop="1" thickBot="1" x14ac:dyDescent="0.25">
      <c r="A28" s="35" t="s">
        <v>77</v>
      </c>
      <c r="B28" s="9">
        <v>27913</v>
      </c>
      <c r="C28" s="9">
        <v>21188</v>
      </c>
      <c r="D28" s="10">
        <f t="shared" si="0"/>
        <v>0.75907283344678111</v>
      </c>
      <c r="E28" s="11">
        <v>56</v>
      </c>
      <c r="F28" s="9">
        <f t="shared" si="1"/>
        <v>21132</v>
      </c>
      <c r="G28" s="9">
        <v>10808</v>
      </c>
      <c r="H28" s="10">
        <f t="shared" si="3"/>
        <v>0.5114518266136665</v>
      </c>
      <c r="I28" s="9">
        <v>10275</v>
      </c>
      <c r="J28" s="10">
        <f t="shared" si="2"/>
        <v>0.48622941510505396</v>
      </c>
      <c r="K28" s="11"/>
      <c r="L28" s="10"/>
      <c r="M28" s="11">
        <v>49</v>
      </c>
      <c r="N28" s="10">
        <f t="shared" si="4"/>
        <v>2.3187582812795762E-3</v>
      </c>
      <c r="O28" s="11"/>
      <c r="P28" s="10"/>
      <c r="Q28" s="11"/>
      <c r="R28" s="10"/>
      <c r="S28" s="11"/>
      <c r="T28" s="10"/>
      <c r="U28" s="11"/>
      <c r="V28" s="10"/>
      <c r="W28" s="11"/>
      <c r="X28" s="10"/>
      <c r="Y28" s="11"/>
      <c r="Z28" s="10"/>
      <c r="AA28" s="11"/>
      <c r="AB28" s="10"/>
      <c r="AC28" s="11"/>
      <c r="AD28" s="10"/>
      <c r="AE28" s="10"/>
      <c r="AF28" s="10"/>
      <c r="AG28" s="11"/>
      <c r="AH28" s="10"/>
      <c r="AI28" s="11"/>
      <c r="AJ28" s="10"/>
      <c r="AK28" s="11"/>
      <c r="AL28" s="10"/>
      <c r="AM28" s="11"/>
      <c r="AN28" s="10"/>
      <c r="AO28" s="11"/>
      <c r="AP28" s="10"/>
    </row>
    <row r="29" spans="1:42" ht="18" thickTop="1" thickBot="1" x14ac:dyDescent="0.25">
      <c r="A29" s="35" t="s">
        <v>78</v>
      </c>
      <c r="B29" s="9">
        <v>26527</v>
      </c>
      <c r="C29" s="9">
        <v>18270</v>
      </c>
      <c r="D29" s="10">
        <f t="shared" si="0"/>
        <v>0.68873223508123793</v>
      </c>
      <c r="E29" s="11">
        <v>48</v>
      </c>
      <c r="F29" s="9">
        <f t="shared" si="1"/>
        <v>18222</v>
      </c>
      <c r="G29" s="9">
        <v>3100</v>
      </c>
      <c r="H29" s="10">
        <f t="shared" si="3"/>
        <v>0.17012402590275491</v>
      </c>
      <c r="I29" s="9">
        <v>15040</v>
      </c>
      <c r="J29" s="10">
        <f t="shared" si="2"/>
        <v>0.82537591921852704</v>
      </c>
      <c r="K29" s="11"/>
      <c r="L29" s="10"/>
      <c r="M29" s="11">
        <v>82</v>
      </c>
      <c r="N29" s="10">
        <f t="shared" si="4"/>
        <v>4.5000548787180331E-3</v>
      </c>
      <c r="O29" s="11"/>
      <c r="P29" s="10"/>
      <c r="Q29" s="11"/>
      <c r="R29" s="10"/>
      <c r="S29" s="11"/>
      <c r="T29" s="10"/>
      <c r="U29" s="11"/>
      <c r="V29" s="10"/>
      <c r="W29" s="11"/>
      <c r="X29" s="10"/>
      <c r="Y29" s="11"/>
      <c r="Z29" s="10"/>
      <c r="AA29" s="11"/>
      <c r="AB29" s="10"/>
      <c r="AC29" s="11"/>
      <c r="AD29" s="10"/>
      <c r="AE29" s="10"/>
      <c r="AF29" s="10"/>
      <c r="AG29" s="11"/>
      <c r="AH29" s="10"/>
      <c r="AI29" s="11"/>
      <c r="AJ29" s="10"/>
      <c r="AK29" s="11"/>
      <c r="AL29" s="10"/>
      <c r="AM29" s="11"/>
      <c r="AN29" s="10"/>
      <c r="AO29" s="11"/>
      <c r="AP29" s="10"/>
    </row>
    <row r="30" spans="1:42" ht="18" thickTop="1" thickBot="1" x14ac:dyDescent="0.25">
      <c r="A30" s="35" t="s">
        <v>79</v>
      </c>
      <c r="B30" s="9">
        <v>27298</v>
      </c>
      <c r="C30" s="9">
        <v>19041</v>
      </c>
      <c r="D30" s="10">
        <f t="shared" si="0"/>
        <v>0.69752362810462309</v>
      </c>
      <c r="E30" s="11">
        <v>57</v>
      </c>
      <c r="F30" s="9">
        <f t="shared" si="1"/>
        <v>18984</v>
      </c>
      <c r="G30" s="9">
        <v>3795</v>
      </c>
      <c r="H30" s="10">
        <f t="shared" si="3"/>
        <v>0.19990518331226295</v>
      </c>
      <c r="I30" s="9">
        <v>15189</v>
      </c>
      <c r="J30" s="10">
        <f t="shared" si="2"/>
        <v>0.80009481668773708</v>
      </c>
      <c r="K30" s="11"/>
      <c r="L30" s="10"/>
      <c r="M30" s="11"/>
      <c r="N30" s="10"/>
      <c r="O30" s="11"/>
      <c r="P30" s="10"/>
      <c r="Q30" s="11"/>
      <c r="R30" s="10"/>
      <c r="S30" s="11"/>
      <c r="T30" s="10"/>
      <c r="U30" s="11"/>
      <c r="V30" s="10"/>
      <c r="W30" s="11"/>
      <c r="X30" s="10"/>
      <c r="Y30" s="11"/>
      <c r="Z30" s="10"/>
      <c r="AA30" s="11"/>
      <c r="AB30" s="10"/>
      <c r="AC30" s="11"/>
      <c r="AD30" s="10"/>
      <c r="AE30" s="10"/>
      <c r="AF30" s="10"/>
      <c r="AG30" s="11"/>
      <c r="AH30" s="10"/>
      <c r="AI30" s="11"/>
      <c r="AJ30" s="10"/>
      <c r="AK30" s="11"/>
      <c r="AL30" s="10"/>
      <c r="AM30" s="11"/>
      <c r="AN30" s="10"/>
      <c r="AO30" s="11"/>
      <c r="AP30" s="10"/>
    </row>
    <row r="31" spans="1:42" ht="18" thickTop="1" thickBot="1" x14ac:dyDescent="0.25">
      <c r="A31" s="35" t="s">
        <v>80</v>
      </c>
      <c r="B31" s="9">
        <v>24348</v>
      </c>
      <c r="C31" s="9">
        <v>17001</v>
      </c>
      <c r="D31" s="10">
        <f t="shared" si="0"/>
        <v>0.69825036964021681</v>
      </c>
      <c r="E31" s="11">
        <v>47</v>
      </c>
      <c r="F31" s="9">
        <f t="shared" si="1"/>
        <v>16954</v>
      </c>
      <c r="G31" s="9">
        <v>4349</v>
      </c>
      <c r="H31" s="10">
        <f t="shared" si="3"/>
        <v>0.25651763595611654</v>
      </c>
      <c r="I31" s="9">
        <v>12605</v>
      </c>
      <c r="J31" s="10">
        <f t="shared" si="2"/>
        <v>0.74348236404388346</v>
      </c>
      <c r="K31" s="11"/>
      <c r="L31" s="10"/>
      <c r="M31" s="11"/>
      <c r="N31" s="10"/>
      <c r="O31" s="11"/>
      <c r="P31" s="10"/>
      <c r="Q31" s="11"/>
      <c r="R31" s="10"/>
      <c r="S31" s="11"/>
      <c r="T31" s="10"/>
      <c r="U31" s="11"/>
      <c r="V31" s="10"/>
      <c r="W31" s="11"/>
      <c r="X31" s="10"/>
      <c r="Y31" s="11"/>
      <c r="Z31" s="10"/>
      <c r="AA31" s="11"/>
      <c r="AB31" s="10"/>
      <c r="AC31" s="11"/>
      <c r="AD31" s="10"/>
      <c r="AE31" s="10"/>
      <c r="AF31" s="10"/>
      <c r="AG31" s="11"/>
      <c r="AH31" s="10"/>
      <c r="AI31" s="11"/>
      <c r="AJ31" s="10"/>
      <c r="AK31" s="11"/>
      <c r="AL31" s="10"/>
      <c r="AM31" s="11"/>
      <c r="AN31" s="10"/>
      <c r="AO31" s="11"/>
      <c r="AP31" s="10"/>
    </row>
    <row r="32" spans="1:42" ht="18" thickTop="1" thickBot="1" x14ac:dyDescent="0.25">
      <c r="A32" s="35" t="s">
        <v>81</v>
      </c>
      <c r="B32" s="9">
        <v>25505</v>
      </c>
      <c r="C32" s="9">
        <v>17936</v>
      </c>
      <c r="D32" s="10">
        <f t="shared" si="0"/>
        <v>0.70323465987061362</v>
      </c>
      <c r="E32" s="11">
        <v>53</v>
      </c>
      <c r="F32" s="9">
        <f t="shared" si="1"/>
        <v>17883</v>
      </c>
      <c r="G32" s="9">
        <v>10813</v>
      </c>
      <c r="H32" s="10">
        <f t="shared" si="3"/>
        <v>0.60465246323323829</v>
      </c>
      <c r="I32" s="9">
        <v>7070</v>
      </c>
      <c r="J32" s="10">
        <f t="shared" si="2"/>
        <v>0.39534753676676171</v>
      </c>
      <c r="K32" s="11"/>
      <c r="L32" s="10"/>
      <c r="M32" s="11"/>
      <c r="N32" s="10"/>
      <c r="O32" s="11"/>
      <c r="P32" s="10"/>
      <c r="Q32" s="11"/>
      <c r="R32" s="10"/>
      <c r="S32" s="11"/>
      <c r="T32" s="10"/>
      <c r="U32" s="11"/>
      <c r="V32" s="10"/>
      <c r="W32" s="11"/>
      <c r="X32" s="10"/>
      <c r="Y32" s="11"/>
      <c r="Z32" s="10"/>
      <c r="AA32" s="11"/>
      <c r="AB32" s="10"/>
      <c r="AC32" s="11"/>
      <c r="AD32" s="10"/>
      <c r="AE32" s="10"/>
      <c r="AF32" s="10"/>
      <c r="AG32" s="11"/>
      <c r="AH32" s="10"/>
      <c r="AI32" s="11"/>
      <c r="AJ32" s="10"/>
      <c r="AK32" s="11"/>
      <c r="AL32" s="10"/>
      <c r="AM32" s="11"/>
      <c r="AN32" s="10"/>
      <c r="AO32" s="11"/>
      <c r="AP32" s="10"/>
    </row>
    <row r="33" spans="1:42" ht="18" thickTop="1" thickBot="1" x14ac:dyDescent="0.25">
      <c r="A33" s="35" t="s">
        <v>82</v>
      </c>
      <c r="B33" s="9">
        <v>24578</v>
      </c>
      <c r="C33" s="9">
        <v>18009</v>
      </c>
      <c r="D33" s="10">
        <f t="shared" si="0"/>
        <v>0.73272845634307104</v>
      </c>
      <c r="E33" s="11">
        <v>47</v>
      </c>
      <c r="F33" s="9">
        <f t="shared" si="1"/>
        <v>17962</v>
      </c>
      <c r="G33" s="9">
        <v>8204</v>
      </c>
      <c r="H33" s="10">
        <f t="shared" si="3"/>
        <v>0.45674201091192518</v>
      </c>
      <c r="I33" s="9">
        <v>9710</v>
      </c>
      <c r="J33" s="10">
        <f t="shared" si="2"/>
        <v>0.54058568088186176</v>
      </c>
      <c r="K33" s="11"/>
      <c r="L33" s="10"/>
      <c r="M33" s="11">
        <v>48</v>
      </c>
      <c r="N33" s="10">
        <f t="shared" si="4"/>
        <v>2.6723082062131164E-3</v>
      </c>
      <c r="O33" s="11"/>
      <c r="P33" s="10"/>
      <c r="Q33" s="11"/>
      <c r="R33" s="10"/>
      <c r="S33" s="11"/>
      <c r="T33" s="10"/>
      <c r="U33" s="11"/>
      <c r="V33" s="10"/>
      <c r="W33" s="11"/>
      <c r="X33" s="10"/>
      <c r="Y33" s="11"/>
      <c r="Z33" s="10"/>
      <c r="AA33" s="11"/>
      <c r="AB33" s="10"/>
      <c r="AC33" s="11"/>
      <c r="AD33" s="10"/>
      <c r="AE33" s="10"/>
      <c r="AF33" s="10"/>
      <c r="AG33" s="11"/>
      <c r="AH33" s="10"/>
      <c r="AI33" s="11"/>
      <c r="AJ33" s="10"/>
      <c r="AK33" s="11"/>
      <c r="AL33" s="10"/>
      <c r="AM33" s="11"/>
      <c r="AN33" s="10"/>
      <c r="AO33" s="11"/>
      <c r="AP33" s="10"/>
    </row>
    <row r="34" spans="1:42" ht="18" thickTop="1" thickBot="1" x14ac:dyDescent="0.25">
      <c r="A34" s="35" t="s">
        <v>83</v>
      </c>
      <c r="B34" s="9">
        <v>24123</v>
      </c>
      <c r="C34" s="9">
        <v>13273</v>
      </c>
      <c r="D34" s="10">
        <f t="shared" si="0"/>
        <v>0.55022178004394151</v>
      </c>
      <c r="E34" s="11">
        <v>109</v>
      </c>
      <c r="F34" s="9">
        <f t="shared" si="1"/>
        <v>13164</v>
      </c>
      <c r="G34" s="9">
        <v>10946</v>
      </c>
      <c r="H34" s="10">
        <f t="shared" si="3"/>
        <v>0.83151017927681559</v>
      </c>
      <c r="I34" s="9">
        <v>2218</v>
      </c>
      <c r="J34" s="10">
        <f t="shared" si="2"/>
        <v>0.16848982072318444</v>
      </c>
      <c r="K34" s="11"/>
      <c r="L34" s="10"/>
      <c r="M34" s="11"/>
      <c r="N34" s="10"/>
      <c r="O34" s="11"/>
      <c r="P34" s="10"/>
      <c r="Q34" s="11"/>
      <c r="R34" s="10"/>
      <c r="S34" s="11"/>
      <c r="T34" s="10"/>
      <c r="U34" s="11"/>
      <c r="V34" s="10"/>
      <c r="W34" s="11"/>
      <c r="X34" s="10"/>
      <c r="Y34" s="11"/>
      <c r="Z34" s="10"/>
      <c r="AA34" s="11"/>
      <c r="AB34" s="10"/>
      <c r="AC34" s="11"/>
      <c r="AD34" s="10"/>
      <c r="AE34" s="10"/>
      <c r="AF34" s="10"/>
      <c r="AG34" s="11"/>
      <c r="AH34" s="10"/>
      <c r="AI34" s="11"/>
      <c r="AJ34" s="10"/>
      <c r="AK34" s="11"/>
      <c r="AL34" s="10"/>
      <c r="AM34" s="11"/>
      <c r="AN34" s="10"/>
      <c r="AO34" s="11"/>
      <c r="AP34" s="10"/>
    </row>
    <row r="35" spans="1:42" ht="18" thickTop="1" thickBot="1" x14ac:dyDescent="0.25">
      <c r="A35" s="35" t="s">
        <v>84</v>
      </c>
      <c r="B35" s="9">
        <v>23778</v>
      </c>
      <c r="C35" s="9">
        <v>12353</v>
      </c>
      <c r="D35" s="10">
        <f t="shared" si="0"/>
        <v>0.51951383631928671</v>
      </c>
      <c r="E35" s="11">
        <v>63</v>
      </c>
      <c r="F35" s="9">
        <f t="shared" si="1"/>
        <v>12290</v>
      </c>
      <c r="G35" s="9">
        <v>9843</v>
      </c>
      <c r="H35" s="10">
        <f t="shared" si="3"/>
        <v>0.80089503661513428</v>
      </c>
      <c r="I35" s="9">
        <v>2319</v>
      </c>
      <c r="J35" s="10">
        <f t="shared" si="2"/>
        <v>0.18868999186330349</v>
      </c>
      <c r="K35" s="9"/>
      <c r="L35" s="10"/>
      <c r="M35" s="11"/>
      <c r="N35" s="10"/>
      <c r="O35" s="11"/>
      <c r="P35" s="10"/>
      <c r="Q35" s="11"/>
      <c r="R35" s="10"/>
      <c r="S35" s="11"/>
      <c r="T35" s="10"/>
      <c r="U35" s="11"/>
      <c r="V35" s="10"/>
      <c r="W35" s="11">
        <v>54</v>
      </c>
      <c r="X35" s="10">
        <f>SUM(W35/F35)</f>
        <v>4.3938161106590722E-3</v>
      </c>
      <c r="Y35" s="11"/>
      <c r="Z35" s="10"/>
      <c r="AA35" s="11"/>
      <c r="AB35" s="10"/>
      <c r="AC35" s="11"/>
      <c r="AD35" s="10"/>
      <c r="AE35" s="10"/>
      <c r="AF35" s="10"/>
      <c r="AG35" s="11"/>
      <c r="AH35" s="10"/>
      <c r="AI35" s="11"/>
      <c r="AJ35" s="10"/>
      <c r="AK35" s="11"/>
      <c r="AL35" s="10"/>
      <c r="AM35" s="11"/>
      <c r="AN35" s="10"/>
      <c r="AO35" s="11">
        <v>74</v>
      </c>
      <c r="AP35" s="10">
        <f>SUM(AO35/F35)</f>
        <v>6.0211554109031737E-3</v>
      </c>
    </row>
    <row r="36" spans="1:42" ht="18" thickTop="1" thickBot="1" x14ac:dyDescent="0.25">
      <c r="A36" s="35" t="s">
        <v>85</v>
      </c>
      <c r="B36" s="9">
        <v>26473</v>
      </c>
      <c r="C36" s="9">
        <v>18736</v>
      </c>
      <c r="D36" s="10">
        <f t="shared" si="0"/>
        <v>0.70773996147017715</v>
      </c>
      <c r="E36" s="11">
        <v>53</v>
      </c>
      <c r="F36" s="9">
        <f t="shared" si="1"/>
        <v>18683</v>
      </c>
      <c r="G36" s="9">
        <v>6015</v>
      </c>
      <c r="H36" s="10">
        <f t="shared" si="3"/>
        <v>0.32195043622544561</v>
      </c>
      <c r="I36" s="9">
        <v>12668</v>
      </c>
      <c r="J36" s="10">
        <f t="shared" si="2"/>
        <v>0.67804956377455439</v>
      </c>
      <c r="K36" s="11"/>
      <c r="L36" s="10"/>
      <c r="M36" s="11"/>
      <c r="N36" s="10"/>
      <c r="O36" s="11"/>
      <c r="P36" s="10"/>
      <c r="Q36" s="11"/>
      <c r="R36" s="10"/>
      <c r="S36" s="11"/>
      <c r="T36" s="10"/>
      <c r="U36" s="11"/>
      <c r="V36" s="10"/>
      <c r="W36" s="11"/>
      <c r="X36" s="10"/>
      <c r="Y36" s="11"/>
      <c r="Z36" s="10"/>
      <c r="AA36" s="11"/>
      <c r="AB36" s="10"/>
      <c r="AC36" s="11"/>
      <c r="AD36" s="10"/>
      <c r="AE36" s="10"/>
      <c r="AF36" s="10"/>
      <c r="AG36" s="11"/>
      <c r="AH36" s="10"/>
      <c r="AI36" s="11"/>
      <c r="AJ36" s="10"/>
      <c r="AK36" s="11"/>
      <c r="AL36" s="10"/>
      <c r="AM36" s="11"/>
      <c r="AN36" s="10"/>
      <c r="AO36" s="11"/>
      <c r="AP36" s="10"/>
    </row>
    <row r="37" spans="1:42" ht="18" thickTop="1" thickBot="1" x14ac:dyDescent="0.25">
      <c r="A37" s="35" t="s">
        <v>86</v>
      </c>
      <c r="B37" s="9">
        <v>24969</v>
      </c>
      <c r="C37" s="9">
        <v>17003</v>
      </c>
      <c r="D37" s="10">
        <f t="shared" si="0"/>
        <v>0.68096439585085511</v>
      </c>
      <c r="E37" s="11">
        <v>40</v>
      </c>
      <c r="F37" s="9">
        <f t="shared" si="1"/>
        <v>16963</v>
      </c>
      <c r="G37" s="9">
        <v>11502</v>
      </c>
      <c r="H37" s="10">
        <f t="shared" si="3"/>
        <v>0.67806402169427582</v>
      </c>
      <c r="I37" s="9">
        <v>5161</v>
      </c>
      <c r="J37" s="10">
        <f t="shared" si="2"/>
        <v>0.30425042740081354</v>
      </c>
      <c r="K37" s="9"/>
      <c r="L37" s="10"/>
      <c r="M37" s="11">
        <v>300</v>
      </c>
      <c r="N37" s="10">
        <f t="shared" si="4"/>
        <v>1.7685550904910689E-2</v>
      </c>
      <c r="O37" s="11"/>
      <c r="P37" s="10"/>
      <c r="Q37" s="11"/>
      <c r="R37" s="10"/>
      <c r="S37" s="11"/>
      <c r="T37" s="10"/>
      <c r="U37" s="11"/>
      <c r="V37" s="10"/>
      <c r="W37" s="11"/>
      <c r="X37" s="10"/>
      <c r="Y37" s="11"/>
      <c r="Z37" s="10"/>
      <c r="AA37" s="11"/>
      <c r="AB37" s="10"/>
      <c r="AC37" s="11"/>
      <c r="AD37" s="10"/>
      <c r="AE37" s="10"/>
      <c r="AF37" s="10"/>
      <c r="AG37" s="11"/>
      <c r="AH37" s="10"/>
      <c r="AI37" s="11"/>
      <c r="AJ37" s="10"/>
      <c r="AK37" s="11"/>
      <c r="AL37" s="10"/>
      <c r="AM37" s="11"/>
      <c r="AN37" s="10"/>
      <c r="AO37" s="11"/>
      <c r="AP37" s="10"/>
    </row>
    <row r="38" spans="1:42" ht="18" thickTop="1" thickBot="1" x14ac:dyDescent="0.25">
      <c r="A38" s="35" t="s">
        <v>87</v>
      </c>
      <c r="B38" s="9">
        <v>24493</v>
      </c>
      <c r="C38" s="9">
        <v>17116</v>
      </c>
      <c r="D38" s="10">
        <f t="shared" si="0"/>
        <v>0.69881190544237126</v>
      </c>
      <c r="E38" s="11">
        <v>47</v>
      </c>
      <c r="F38" s="9">
        <f t="shared" si="1"/>
        <v>17069</v>
      </c>
      <c r="G38" s="9">
        <v>10112</v>
      </c>
      <c r="H38" s="10">
        <f t="shared" si="3"/>
        <v>0.59241900521413093</v>
      </c>
      <c r="I38" s="9">
        <v>6802</v>
      </c>
      <c r="J38" s="10">
        <f t="shared" si="2"/>
        <v>0.39850020505009082</v>
      </c>
      <c r="K38" s="11"/>
      <c r="L38" s="10"/>
      <c r="M38" s="11">
        <v>47</v>
      </c>
      <c r="N38" s="10">
        <f t="shared" si="4"/>
        <v>2.7535297908489074E-3</v>
      </c>
      <c r="O38" s="11"/>
      <c r="P38" s="10"/>
      <c r="Q38" s="11"/>
      <c r="R38" s="10"/>
      <c r="S38" s="11">
        <v>108</v>
      </c>
      <c r="T38" s="10">
        <f>SUM(S38/F38)</f>
        <v>6.3272599449294038E-3</v>
      </c>
      <c r="U38" s="11"/>
      <c r="V38" s="10"/>
      <c r="W38" s="11"/>
      <c r="X38" s="10"/>
      <c r="Y38" s="11"/>
      <c r="Z38" s="10"/>
      <c r="AA38" s="11"/>
      <c r="AB38" s="10"/>
      <c r="AC38" s="11"/>
      <c r="AD38" s="10"/>
      <c r="AE38" s="10"/>
      <c r="AF38" s="10"/>
      <c r="AG38" s="11"/>
      <c r="AH38" s="10"/>
      <c r="AI38" s="11"/>
      <c r="AJ38" s="10"/>
      <c r="AK38" s="11"/>
      <c r="AL38" s="10"/>
      <c r="AM38" s="11"/>
      <c r="AN38" s="10"/>
      <c r="AO38" s="11"/>
      <c r="AP38" s="10"/>
    </row>
    <row r="39" spans="1:42" ht="18" thickTop="1" thickBot="1" x14ac:dyDescent="0.25">
      <c r="A39" s="35" t="s">
        <v>88</v>
      </c>
      <c r="B39" s="9">
        <v>27920</v>
      </c>
      <c r="C39" s="9">
        <v>19717</v>
      </c>
      <c r="D39" s="10">
        <f t="shared" si="0"/>
        <v>0.70619627507163318</v>
      </c>
      <c r="E39" s="11">
        <v>66</v>
      </c>
      <c r="F39" s="9">
        <f t="shared" si="1"/>
        <v>19651</v>
      </c>
      <c r="G39" s="9">
        <v>4755</v>
      </c>
      <c r="H39" s="10">
        <f t="shared" si="3"/>
        <v>0.24197241870642716</v>
      </c>
      <c r="I39" s="9">
        <v>14896</v>
      </c>
      <c r="J39" s="10">
        <f t="shared" si="2"/>
        <v>0.75802758129357284</v>
      </c>
      <c r="K39" s="11"/>
      <c r="L39" s="10"/>
      <c r="M39" s="11"/>
      <c r="N39" s="10"/>
      <c r="O39" s="11"/>
      <c r="P39" s="10"/>
      <c r="Q39" s="11"/>
      <c r="R39" s="10"/>
      <c r="S39" s="11"/>
      <c r="T39" s="10"/>
      <c r="U39" s="11"/>
      <c r="V39" s="10"/>
      <c r="W39" s="11"/>
      <c r="X39" s="10"/>
      <c r="Y39" s="11"/>
      <c r="Z39" s="10"/>
      <c r="AA39" s="11"/>
      <c r="AB39" s="10"/>
      <c r="AC39" s="11"/>
      <c r="AD39" s="10"/>
      <c r="AE39" s="10"/>
      <c r="AF39" s="10"/>
      <c r="AG39" s="11"/>
      <c r="AH39" s="10"/>
      <c r="AI39" s="11"/>
      <c r="AJ39" s="10"/>
      <c r="AK39" s="11"/>
      <c r="AL39" s="10"/>
      <c r="AM39" s="11"/>
      <c r="AN39" s="10"/>
      <c r="AO39" s="11"/>
      <c r="AP39" s="10"/>
    </row>
    <row r="40" spans="1:42" ht="18" thickTop="1" thickBot="1" x14ac:dyDescent="0.25">
      <c r="A40" s="35" t="s">
        <v>89</v>
      </c>
      <c r="B40" s="9">
        <v>28449</v>
      </c>
      <c r="C40" s="9">
        <v>17269</v>
      </c>
      <c r="D40" s="10">
        <f t="shared" si="0"/>
        <v>0.60701606383352669</v>
      </c>
      <c r="E40" s="11">
        <v>69</v>
      </c>
      <c r="F40" s="9">
        <f t="shared" si="1"/>
        <v>17200</v>
      </c>
      <c r="G40" s="9">
        <v>13382</v>
      </c>
      <c r="H40" s="10">
        <f t="shared" si="3"/>
        <v>0.77802325581395348</v>
      </c>
      <c r="I40" s="9">
        <v>3655</v>
      </c>
      <c r="J40" s="10">
        <f t="shared" si="2"/>
        <v>0.21249999999999999</v>
      </c>
      <c r="K40" s="11"/>
      <c r="L40" s="10"/>
      <c r="M40" s="11">
        <v>163</v>
      </c>
      <c r="N40" s="10">
        <f t="shared" si="4"/>
        <v>9.476744186046512E-3</v>
      </c>
      <c r="O40" s="11"/>
      <c r="P40" s="10"/>
      <c r="Q40" s="11"/>
      <c r="R40" s="10"/>
      <c r="S40" s="11"/>
      <c r="T40" s="10"/>
      <c r="U40" s="11"/>
      <c r="V40" s="10"/>
      <c r="W40" s="11"/>
      <c r="X40" s="10"/>
      <c r="Y40" s="11"/>
      <c r="Z40" s="10"/>
      <c r="AA40" s="11"/>
      <c r="AB40" s="10"/>
      <c r="AC40" s="11"/>
      <c r="AD40" s="10"/>
      <c r="AE40" s="10"/>
      <c r="AF40" s="10"/>
      <c r="AG40" s="11"/>
      <c r="AH40" s="10"/>
      <c r="AI40" s="11"/>
      <c r="AJ40" s="10"/>
      <c r="AK40" s="11"/>
      <c r="AL40" s="10"/>
      <c r="AM40" s="11"/>
      <c r="AN40" s="10"/>
      <c r="AO40" s="11"/>
      <c r="AP40" s="10"/>
    </row>
    <row r="41" spans="1:42" ht="18" thickTop="1" thickBot="1" x14ac:dyDescent="0.25">
      <c r="A41" s="35" t="s">
        <v>90</v>
      </c>
      <c r="B41" s="9">
        <v>27224</v>
      </c>
      <c r="C41" s="9">
        <v>19192</v>
      </c>
      <c r="D41" s="10">
        <f t="shared" si="0"/>
        <v>0.70496620628856888</v>
      </c>
      <c r="E41" s="11">
        <v>69</v>
      </c>
      <c r="F41" s="9">
        <f t="shared" si="1"/>
        <v>19123</v>
      </c>
      <c r="G41" s="9">
        <v>6186</v>
      </c>
      <c r="H41" s="10">
        <f t="shared" si="3"/>
        <v>0.3234848088689013</v>
      </c>
      <c r="I41" s="9">
        <v>12606</v>
      </c>
      <c r="J41" s="10">
        <f t="shared" si="2"/>
        <v>0.65920619149714998</v>
      </c>
      <c r="K41" s="9"/>
      <c r="L41" s="10"/>
      <c r="M41" s="11"/>
      <c r="N41" s="10"/>
      <c r="O41" s="11"/>
      <c r="P41" s="10"/>
      <c r="Q41" s="11"/>
      <c r="R41" s="10"/>
      <c r="S41" s="11"/>
      <c r="T41" s="10"/>
      <c r="U41" s="11"/>
      <c r="V41" s="10"/>
      <c r="W41" s="11"/>
      <c r="X41" s="10"/>
      <c r="Y41" s="9">
        <v>331</v>
      </c>
      <c r="Z41" s="10">
        <f>SUM(Y41/F41)</f>
        <v>1.7308999633948649E-2</v>
      </c>
      <c r="AA41" s="11"/>
      <c r="AB41" s="10"/>
      <c r="AC41" s="11"/>
      <c r="AD41" s="10"/>
      <c r="AE41" s="10"/>
      <c r="AF41" s="10"/>
      <c r="AG41" s="11"/>
      <c r="AH41" s="10"/>
      <c r="AI41" s="11"/>
      <c r="AJ41" s="10"/>
      <c r="AK41" s="11"/>
      <c r="AL41" s="10"/>
      <c r="AM41" s="11"/>
      <c r="AN41" s="10"/>
      <c r="AO41" s="11"/>
      <c r="AP41" s="10"/>
    </row>
    <row r="42" spans="1:42" ht="18" thickTop="1" thickBot="1" x14ac:dyDescent="0.25">
      <c r="A42" s="35" t="s">
        <v>91</v>
      </c>
      <c r="B42" s="9">
        <v>27653</v>
      </c>
      <c r="C42" s="9">
        <v>19648</v>
      </c>
      <c r="D42" s="10">
        <f t="shared" si="0"/>
        <v>0.71051965428705743</v>
      </c>
      <c r="E42" s="11">
        <v>55</v>
      </c>
      <c r="F42" s="9">
        <f t="shared" si="1"/>
        <v>19593</v>
      </c>
      <c r="G42" s="9">
        <v>10536</v>
      </c>
      <c r="H42" s="10">
        <f t="shared" si="3"/>
        <v>0.53774307150512934</v>
      </c>
      <c r="I42" s="9">
        <v>8903</v>
      </c>
      <c r="J42" s="10">
        <f t="shared" si="2"/>
        <v>0.45439697851273414</v>
      </c>
      <c r="K42" s="11"/>
      <c r="L42" s="10"/>
      <c r="M42" s="11"/>
      <c r="N42" s="10"/>
      <c r="O42" s="11"/>
      <c r="P42" s="10"/>
      <c r="Q42" s="11"/>
      <c r="R42" s="10"/>
      <c r="S42" s="11"/>
      <c r="T42" s="10"/>
      <c r="U42" s="11">
        <v>154</v>
      </c>
      <c r="V42" s="10">
        <f>SUM(U42/F42)</f>
        <v>7.8599499821364778E-3</v>
      </c>
      <c r="W42" s="11"/>
      <c r="X42" s="10"/>
      <c r="Y42" s="11"/>
      <c r="Z42" s="10"/>
      <c r="AA42" s="11"/>
      <c r="AB42" s="10"/>
      <c r="AC42" s="11"/>
      <c r="AD42" s="10"/>
      <c r="AE42" s="10"/>
      <c r="AF42" s="10"/>
      <c r="AG42" s="11"/>
      <c r="AH42" s="10"/>
      <c r="AI42" s="11"/>
      <c r="AJ42" s="10"/>
      <c r="AK42" s="11"/>
      <c r="AL42" s="10"/>
      <c r="AM42" s="11"/>
      <c r="AN42" s="10"/>
      <c r="AO42" s="11"/>
      <c r="AP42" s="10"/>
    </row>
    <row r="43" spans="1:42" ht="18" thickTop="1" thickBot="1" x14ac:dyDescent="0.25">
      <c r="A43" s="35" t="s">
        <v>92</v>
      </c>
      <c r="B43" s="9">
        <v>28217</v>
      </c>
      <c r="C43" s="9">
        <v>19598</v>
      </c>
      <c r="D43" s="10">
        <f t="shared" si="0"/>
        <v>0.69454584115958462</v>
      </c>
      <c r="E43" s="11">
        <v>68</v>
      </c>
      <c r="F43" s="9">
        <f t="shared" si="1"/>
        <v>19530</v>
      </c>
      <c r="G43" s="9">
        <v>6726</v>
      </c>
      <c r="H43" s="10">
        <f t="shared" si="3"/>
        <v>0.34439324116743469</v>
      </c>
      <c r="I43" s="9">
        <v>12804</v>
      </c>
      <c r="J43" s="10">
        <f t="shared" si="2"/>
        <v>0.65560675883256525</v>
      </c>
      <c r="K43" s="11"/>
      <c r="L43" s="10"/>
      <c r="M43" s="11"/>
      <c r="N43" s="10"/>
      <c r="O43" s="11"/>
      <c r="P43" s="10"/>
      <c r="Q43" s="11"/>
      <c r="R43" s="10"/>
      <c r="S43" s="11"/>
      <c r="T43" s="10"/>
      <c r="U43" s="11"/>
      <c r="V43" s="10"/>
      <c r="W43" s="11"/>
      <c r="X43" s="10"/>
      <c r="Y43" s="11"/>
      <c r="Z43" s="10"/>
      <c r="AA43" s="11"/>
      <c r="AB43" s="10"/>
      <c r="AC43" s="11"/>
      <c r="AD43" s="10"/>
      <c r="AE43" s="10"/>
      <c r="AF43" s="10"/>
      <c r="AG43" s="11"/>
      <c r="AH43" s="10"/>
      <c r="AI43" s="11"/>
      <c r="AJ43" s="10"/>
      <c r="AK43" s="11"/>
      <c r="AL43" s="10"/>
      <c r="AM43" s="11"/>
      <c r="AN43" s="10"/>
      <c r="AO43" s="11"/>
      <c r="AP43" s="10"/>
    </row>
    <row r="44" spans="1:42" ht="18" thickTop="1" thickBot="1" x14ac:dyDescent="0.25">
      <c r="A44" s="35" t="s">
        <v>93</v>
      </c>
      <c r="B44" s="9">
        <v>21981</v>
      </c>
      <c r="C44" s="9">
        <v>11494</v>
      </c>
      <c r="D44" s="10">
        <f t="shared" si="0"/>
        <v>0.52290614621718756</v>
      </c>
      <c r="E44" s="11">
        <v>51</v>
      </c>
      <c r="F44" s="9">
        <f t="shared" si="1"/>
        <v>11443</v>
      </c>
      <c r="G44" s="9">
        <v>7951</v>
      </c>
      <c r="H44" s="10">
        <f t="shared" si="3"/>
        <v>0.69483527047103033</v>
      </c>
      <c r="I44" s="12">
        <v>984</v>
      </c>
      <c r="J44" s="10">
        <f t="shared" si="2"/>
        <v>8.5991435812286993E-2</v>
      </c>
      <c r="K44" s="11"/>
      <c r="L44" s="10"/>
      <c r="M44" s="11">
        <v>40</v>
      </c>
      <c r="N44" s="10">
        <f t="shared" si="4"/>
        <v>3.4955868216376825E-3</v>
      </c>
      <c r="O44" s="11"/>
      <c r="P44" s="10"/>
      <c r="Q44" s="11"/>
      <c r="R44" s="10"/>
      <c r="S44" s="11"/>
      <c r="T44" s="10"/>
      <c r="U44" s="9">
        <v>1796</v>
      </c>
      <c r="V44" s="10">
        <f>SUM(U44/F44)</f>
        <v>0.15695184829153194</v>
      </c>
      <c r="W44" s="11"/>
      <c r="X44" s="10"/>
      <c r="Y44" s="11"/>
      <c r="Z44" s="10"/>
      <c r="AA44" s="11"/>
      <c r="AB44" s="10"/>
      <c r="AC44" s="11">
        <v>560</v>
      </c>
      <c r="AD44" s="10">
        <f>SUM(AC44/F44)</f>
        <v>4.8938215502927554E-2</v>
      </c>
      <c r="AE44" s="12"/>
      <c r="AF44" s="10"/>
      <c r="AG44" s="11"/>
      <c r="AH44" s="10"/>
      <c r="AI44" s="11"/>
      <c r="AJ44" s="10"/>
      <c r="AK44" s="11">
        <v>112</v>
      </c>
      <c r="AL44" s="10">
        <f>SUM(AK44/F44)</f>
        <v>9.7876431005855108E-3</v>
      </c>
      <c r="AM44" s="11"/>
      <c r="AN44" s="10"/>
      <c r="AO44" s="11"/>
      <c r="AP44" s="10"/>
    </row>
    <row r="45" spans="1:42" ht="18" thickTop="1" thickBot="1" x14ac:dyDescent="0.25">
      <c r="A45" s="35" t="s">
        <v>94</v>
      </c>
      <c r="B45" s="9">
        <v>26151</v>
      </c>
      <c r="C45" s="9">
        <v>13455</v>
      </c>
      <c r="D45" s="10">
        <f t="shared" si="0"/>
        <v>0.51451187335092352</v>
      </c>
      <c r="E45" s="11">
        <v>59</v>
      </c>
      <c r="F45" s="9">
        <f t="shared" si="1"/>
        <v>13396</v>
      </c>
      <c r="G45" s="9">
        <v>10609</v>
      </c>
      <c r="H45" s="10">
        <f t="shared" si="3"/>
        <v>0.79195282173783221</v>
      </c>
      <c r="I45" s="12">
        <v>766</v>
      </c>
      <c r="J45" s="10">
        <f t="shared" si="2"/>
        <v>5.7181248133771276E-2</v>
      </c>
      <c r="K45" s="11"/>
      <c r="L45" s="10"/>
      <c r="M45" s="11">
        <v>62</v>
      </c>
      <c r="N45" s="10">
        <f t="shared" si="4"/>
        <v>4.6282472379814872E-3</v>
      </c>
      <c r="O45" s="11"/>
      <c r="P45" s="10"/>
      <c r="Q45" s="11"/>
      <c r="R45" s="10"/>
      <c r="S45" s="11"/>
      <c r="T45" s="10"/>
      <c r="U45" s="11"/>
      <c r="V45" s="10"/>
      <c r="W45" s="11"/>
      <c r="X45" s="10"/>
      <c r="Y45" s="11"/>
      <c r="Z45" s="10"/>
      <c r="AA45" s="11"/>
      <c r="AB45" s="10"/>
      <c r="AC45" s="9">
        <v>1602</v>
      </c>
      <c r="AD45" s="10">
        <f>SUM(AC45/F45)</f>
        <v>0.11958793669752164</v>
      </c>
      <c r="AE45" s="12"/>
      <c r="AF45" s="10"/>
      <c r="AG45" s="11"/>
      <c r="AH45" s="10"/>
      <c r="AI45" s="11"/>
      <c r="AJ45" s="10"/>
      <c r="AK45" s="11">
        <v>357</v>
      </c>
      <c r="AL45" s="10">
        <f>SUM(AK45/F45)</f>
        <v>2.6649746192893401E-2</v>
      </c>
      <c r="AM45" s="11"/>
      <c r="AN45" s="10"/>
      <c r="AO45" s="11"/>
      <c r="AP45" s="10"/>
    </row>
    <row r="46" spans="1:42" ht="18" thickTop="1" thickBot="1" x14ac:dyDescent="0.25">
      <c r="A46" s="35" t="s">
        <v>95</v>
      </c>
      <c r="B46" s="9">
        <v>30149</v>
      </c>
      <c r="C46" s="9">
        <v>20400</v>
      </c>
      <c r="D46" s="10">
        <f t="shared" si="0"/>
        <v>0.67663935785598195</v>
      </c>
      <c r="E46" s="11">
        <v>68</v>
      </c>
      <c r="F46" s="9">
        <f t="shared" si="1"/>
        <v>20332</v>
      </c>
      <c r="G46" s="9">
        <v>12005</v>
      </c>
      <c r="H46" s="10">
        <f t="shared" si="3"/>
        <v>0.59044855400354124</v>
      </c>
      <c r="I46" s="9">
        <v>8101</v>
      </c>
      <c r="J46" s="10">
        <f t="shared" si="2"/>
        <v>0.39843596301396811</v>
      </c>
      <c r="K46" s="11"/>
      <c r="L46" s="10"/>
      <c r="M46" s="11">
        <v>226</v>
      </c>
      <c r="N46" s="10">
        <f t="shared" si="4"/>
        <v>1.1115482982490656E-2</v>
      </c>
      <c r="O46" s="11"/>
      <c r="P46" s="10"/>
      <c r="Q46" s="11"/>
      <c r="R46" s="10"/>
      <c r="S46" s="11"/>
      <c r="T46" s="10"/>
      <c r="U46" s="11"/>
      <c r="V46" s="10"/>
      <c r="W46" s="11"/>
      <c r="X46" s="10"/>
      <c r="Y46" s="11"/>
      <c r="Z46" s="10"/>
      <c r="AA46" s="11"/>
      <c r="AB46" s="10"/>
      <c r="AC46" s="11"/>
      <c r="AD46" s="10"/>
      <c r="AE46" s="10"/>
      <c r="AF46" s="10"/>
      <c r="AG46" s="11"/>
      <c r="AH46" s="10"/>
      <c r="AI46" s="11"/>
      <c r="AJ46" s="10"/>
      <c r="AK46" s="11"/>
      <c r="AL46" s="10"/>
      <c r="AM46" s="11"/>
      <c r="AN46" s="10"/>
      <c r="AO46" s="11"/>
      <c r="AP46" s="10"/>
    </row>
    <row r="47" spans="1:42" ht="18" thickTop="1" thickBot="1" x14ac:dyDescent="0.25">
      <c r="A47" s="35" t="s">
        <v>96</v>
      </c>
      <c r="B47" s="9">
        <v>26650</v>
      </c>
      <c r="C47" s="9">
        <v>18953</v>
      </c>
      <c r="D47" s="10">
        <f t="shared" si="0"/>
        <v>0.71118198874296434</v>
      </c>
      <c r="E47" s="11">
        <v>57</v>
      </c>
      <c r="F47" s="9">
        <f t="shared" si="1"/>
        <v>18896</v>
      </c>
      <c r="G47" s="9">
        <v>11228</v>
      </c>
      <c r="H47" s="10">
        <f t="shared" si="3"/>
        <v>0.59419983065198989</v>
      </c>
      <c r="I47" s="9">
        <v>7613</v>
      </c>
      <c r="J47" s="10">
        <f t="shared" si="2"/>
        <v>0.40288950042337002</v>
      </c>
      <c r="K47" s="11"/>
      <c r="L47" s="10"/>
      <c r="M47" s="11"/>
      <c r="N47" s="10"/>
      <c r="O47" s="11"/>
      <c r="P47" s="10"/>
      <c r="Q47" s="11"/>
      <c r="R47" s="10"/>
      <c r="S47" s="11"/>
      <c r="T47" s="10"/>
      <c r="U47" s="11"/>
      <c r="V47" s="10"/>
      <c r="W47" s="11"/>
      <c r="X47" s="10"/>
      <c r="Y47" s="11"/>
      <c r="Z47" s="10"/>
      <c r="AA47" s="11"/>
      <c r="AB47" s="10"/>
      <c r="AC47" s="11"/>
      <c r="AD47" s="10"/>
      <c r="AE47" s="10"/>
      <c r="AF47" s="10"/>
      <c r="AG47" s="11">
        <v>55</v>
      </c>
      <c r="AH47" s="10">
        <f>SUM(AG47/F47)</f>
        <v>2.9106689246401357E-3</v>
      </c>
      <c r="AI47" s="11"/>
      <c r="AJ47" s="10"/>
      <c r="AK47" s="11"/>
      <c r="AL47" s="10"/>
      <c r="AM47" s="11"/>
      <c r="AN47" s="10"/>
      <c r="AO47" s="11"/>
      <c r="AP47" s="10"/>
    </row>
    <row r="48" spans="1:42" s="17" customFormat="1" ht="17" thickTop="1" thickBot="1" x14ac:dyDescent="0.25">
      <c r="A48" s="13" t="s">
        <v>26</v>
      </c>
      <c r="B48" s="14">
        <f>SUM(B7:B47)</f>
        <v>1099279</v>
      </c>
      <c r="C48" s="14">
        <f>SUM(C7:C47)</f>
        <v>734792</v>
      </c>
      <c r="D48" s="15">
        <f>SUM(C48/B48)</f>
        <v>0.66843085331385388</v>
      </c>
      <c r="E48" s="16">
        <f>SUM(E7:E47)</f>
        <v>2452</v>
      </c>
      <c r="F48" s="14">
        <f>SUM(F7:F47)</f>
        <v>732340</v>
      </c>
      <c r="G48" s="14">
        <f>SUM(G7:G47)</f>
        <v>378447</v>
      </c>
      <c r="H48" s="15">
        <f>SUM(G48/F48)</f>
        <v>0.51676407133298741</v>
      </c>
      <c r="I48" s="14">
        <f>SUM(I7:I47)</f>
        <v>341597</v>
      </c>
      <c r="J48" s="15">
        <f>SUM(I48/F48)</f>
        <v>0.46644591310047245</v>
      </c>
      <c r="K48" s="14">
        <f>SUM(K7:K47)</f>
        <v>0</v>
      </c>
      <c r="L48" s="15">
        <f>SUM(K48/F48)</f>
        <v>0</v>
      </c>
      <c r="M48" s="14">
        <f>SUM(M7:M47)</f>
        <v>5123</v>
      </c>
      <c r="N48" s="15">
        <f>SUM(M48/F48)</f>
        <v>6.9953846573995683E-3</v>
      </c>
      <c r="O48" s="14">
        <f>SUM(O7:O47)</f>
        <v>0</v>
      </c>
      <c r="P48" s="15">
        <f>SUM(O48/F48)</f>
        <v>0</v>
      </c>
      <c r="Q48" s="14">
        <f>SUM(Q7:Q47)</f>
        <v>153</v>
      </c>
      <c r="R48" s="15">
        <f>SUM(Q48/F48)</f>
        <v>2.0891935439823034E-4</v>
      </c>
      <c r="S48" s="14">
        <f>SUM(S7:S47)</f>
        <v>108</v>
      </c>
      <c r="T48" s="15">
        <f>SUM(S48/F48)</f>
        <v>1.4747248545757434E-4</v>
      </c>
      <c r="U48" s="14">
        <f>SUM(U7:U47)</f>
        <v>2376</v>
      </c>
      <c r="V48" s="15">
        <f>SUM(U48/F48)</f>
        <v>3.2443946800666357E-3</v>
      </c>
      <c r="W48" s="14">
        <f>SUM(W7:W47)</f>
        <v>344</v>
      </c>
      <c r="X48" s="15">
        <f>SUM(W48/F48)</f>
        <v>4.6972717590190347E-4</v>
      </c>
      <c r="Y48" s="14">
        <f>SUM(Y7:Y47)</f>
        <v>331</v>
      </c>
      <c r="Z48" s="15">
        <f>SUM(Y48/F48)</f>
        <v>4.5197585820793622E-4</v>
      </c>
      <c r="AA48" s="14">
        <f>SUM(AA7:AA47)</f>
        <v>883</v>
      </c>
      <c r="AB48" s="15">
        <f>SUM(AA48/F48)</f>
        <v>1.2057241172133161E-3</v>
      </c>
      <c r="AC48" s="14">
        <f>SUM(AC7:AC47)</f>
        <v>2162</v>
      </c>
      <c r="AD48" s="15">
        <f>SUM(AC48/F48)</f>
        <v>2.9521806811044051E-3</v>
      </c>
      <c r="AE48" s="14">
        <f>SUM(AE7:AE47)</f>
        <v>0</v>
      </c>
      <c r="AF48" s="15">
        <f>SUM(AE48/F48)</f>
        <v>0</v>
      </c>
      <c r="AG48" s="14">
        <f>SUM(AG7:AG47)</f>
        <v>138</v>
      </c>
      <c r="AH48" s="15">
        <f>SUM(AG48/F48)</f>
        <v>1.88437064751345E-4</v>
      </c>
      <c r="AI48" s="14">
        <f>SUM(AI7:AI47)</f>
        <v>101</v>
      </c>
      <c r="AJ48" s="15">
        <f>SUM(AI48/F48)</f>
        <v>1.379140836223612E-4</v>
      </c>
      <c r="AK48" s="14">
        <f>SUM(AK7:AK47)</f>
        <v>469</v>
      </c>
      <c r="AL48" s="15">
        <f>SUM(AK48/F48)</f>
        <v>6.4041292295928119E-4</v>
      </c>
      <c r="AM48" s="14">
        <f>SUM(AM7:AM47)</f>
        <v>34</v>
      </c>
      <c r="AN48" s="15">
        <f>SUM(AM48/F48)</f>
        <v>4.6426523199606739E-5</v>
      </c>
      <c r="AO48" s="14">
        <f>SUM(AO7:AO47)</f>
        <v>74</v>
      </c>
      <c r="AP48" s="23">
        <f>SUM(AO48/F48)</f>
        <v>1.0104596225796761E-4</v>
      </c>
    </row>
    <row r="51" spans="4:4" x14ac:dyDescent="0.2">
      <c r="D51"/>
    </row>
    <row r="52" spans="4:4" x14ac:dyDescent="0.2">
      <c r="D52"/>
    </row>
    <row r="53" spans="4:4" x14ac:dyDescent="0.2">
      <c r="D53"/>
    </row>
    <row r="54" spans="4:4" x14ac:dyDescent="0.2">
      <c r="D54"/>
    </row>
    <row r="55" spans="4:4" x14ac:dyDescent="0.2">
      <c r="D55"/>
    </row>
    <row r="56" spans="4:4" x14ac:dyDescent="0.2">
      <c r="D56"/>
    </row>
    <row r="57" spans="4:4" x14ac:dyDescent="0.2">
      <c r="D57"/>
    </row>
    <row r="58" spans="4:4" x14ac:dyDescent="0.2">
      <c r="D58"/>
    </row>
    <row r="59" spans="4:4" x14ac:dyDescent="0.2">
      <c r="D59"/>
    </row>
    <row r="60" spans="4:4" x14ac:dyDescent="0.2">
      <c r="D60"/>
    </row>
    <row r="61" spans="4:4" x14ac:dyDescent="0.2">
      <c r="D61"/>
    </row>
    <row r="62" spans="4:4" x14ac:dyDescent="0.2">
      <c r="D62"/>
    </row>
    <row r="63" spans="4:4" x14ac:dyDescent="0.2">
      <c r="D63"/>
    </row>
    <row r="64" spans="4:4" x14ac:dyDescent="0.2">
      <c r="D64"/>
    </row>
    <row r="65" spans="4:4" x14ac:dyDescent="0.2">
      <c r="D65"/>
    </row>
    <row r="66" spans="4:4" x14ac:dyDescent="0.2">
      <c r="D66"/>
    </row>
    <row r="67" spans="4:4" x14ac:dyDescent="0.2">
      <c r="D67"/>
    </row>
    <row r="68" spans="4:4" x14ac:dyDescent="0.2">
      <c r="D68"/>
    </row>
    <row r="69" spans="4:4" x14ac:dyDescent="0.2">
      <c r="D69"/>
    </row>
    <row r="70" spans="4:4" x14ac:dyDescent="0.2">
      <c r="D70"/>
    </row>
    <row r="74" spans="4:4" ht="16.25" customHeight="1" x14ac:dyDescent="0.2"/>
  </sheetData>
  <mergeCells count="20">
    <mergeCell ref="A1:AP1"/>
    <mergeCell ref="A2:AP2"/>
    <mergeCell ref="G4:H4"/>
    <mergeCell ref="I4:J4"/>
    <mergeCell ref="K4:L4"/>
    <mergeCell ref="M4:N4"/>
    <mergeCell ref="O4:P4"/>
    <mergeCell ref="Q4:R4"/>
    <mergeCell ref="S4:T4"/>
    <mergeCell ref="U4:V4"/>
    <mergeCell ref="AI4:AJ4"/>
    <mergeCell ref="AK4:AL4"/>
    <mergeCell ref="AM4:AN4"/>
    <mergeCell ref="AO4:AP4"/>
    <mergeCell ref="W4:X4"/>
    <mergeCell ref="Y4:Z4"/>
    <mergeCell ref="AA4:AB4"/>
    <mergeCell ref="AC4:AD4"/>
    <mergeCell ref="AE4:AF4"/>
    <mergeCell ref="AG4:AH4"/>
  </mergeCells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8AD3D-CF93-0A4B-A3CC-3A8B28D063CB}">
  <dimension ref="A1:AT49"/>
  <sheetViews>
    <sheetView workbookViewId="0">
      <selection activeCell="A5" sqref="A5:A47"/>
    </sheetView>
  </sheetViews>
  <sheetFormatPr baseColWidth="10" defaultRowHeight="16" x14ac:dyDescent="0.2"/>
  <cols>
    <col min="1" max="1" width="37.1640625" bestFit="1" customWidth="1"/>
  </cols>
  <sheetData>
    <row r="1" spans="1:46" x14ac:dyDescent="0.2">
      <c r="A1" s="38" t="s">
        <v>0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  <c r="AJ1" s="38"/>
      <c r="AK1" s="38"/>
      <c r="AL1" s="38"/>
      <c r="AM1" s="38"/>
      <c r="AN1" s="38"/>
      <c r="AO1" s="38"/>
      <c r="AP1" s="38"/>
    </row>
    <row r="2" spans="1:46" x14ac:dyDescent="0.2">
      <c r="A2" s="38" t="s">
        <v>54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8"/>
      <c r="AJ2" s="38"/>
      <c r="AK2" s="38"/>
      <c r="AL2" s="38"/>
      <c r="AM2" s="38"/>
      <c r="AN2" s="38"/>
      <c r="AO2" s="38"/>
      <c r="AP2" s="38"/>
    </row>
    <row r="3" spans="1:46" ht="17" thickBot="1" x14ac:dyDescent="0.25">
      <c r="D3" s="2"/>
      <c r="H3" s="2"/>
      <c r="J3" s="2"/>
      <c r="L3" s="2"/>
      <c r="N3" s="2"/>
      <c r="P3" s="2"/>
      <c r="R3" s="2"/>
      <c r="T3" s="2"/>
      <c r="V3" s="2"/>
      <c r="X3" s="2"/>
      <c r="Z3" s="2"/>
      <c r="AB3" s="2"/>
      <c r="AD3" s="2"/>
      <c r="AE3" s="2"/>
      <c r="AF3" s="2"/>
      <c r="AH3" s="2"/>
      <c r="AJ3" s="2"/>
      <c r="AL3" s="2"/>
      <c r="AN3" s="2"/>
      <c r="AP3" s="2"/>
    </row>
    <row r="4" spans="1:46" s="1" customFormat="1" ht="17" thickTop="1" thickBot="1" x14ac:dyDescent="0.25">
      <c r="A4" s="3" t="s">
        <v>2</v>
      </c>
      <c r="B4" s="3" t="s">
        <v>3</v>
      </c>
      <c r="C4" s="3" t="s">
        <v>4</v>
      </c>
      <c r="D4" s="4" t="s">
        <v>5</v>
      </c>
      <c r="E4" s="3" t="s">
        <v>6</v>
      </c>
      <c r="F4" s="3" t="s">
        <v>7</v>
      </c>
      <c r="G4" s="37" t="s">
        <v>8</v>
      </c>
      <c r="H4" s="37"/>
      <c r="I4" s="37" t="s">
        <v>9</v>
      </c>
      <c r="J4" s="37"/>
      <c r="K4" s="37" t="s">
        <v>42</v>
      </c>
      <c r="L4" s="37"/>
      <c r="M4" s="39" t="s">
        <v>10</v>
      </c>
      <c r="N4" s="40"/>
      <c r="O4" s="37" t="s">
        <v>31</v>
      </c>
      <c r="P4" s="37"/>
      <c r="Q4" s="37" t="s">
        <v>43</v>
      </c>
      <c r="R4" s="37"/>
      <c r="S4" s="37" t="s">
        <v>29</v>
      </c>
      <c r="T4" s="37"/>
      <c r="U4" s="37" t="s">
        <v>44</v>
      </c>
      <c r="V4" s="37"/>
      <c r="W4" s="37" t="s">
        <v>45</v>
      </c>
      <c r="X4" s="37"/>
      <c r="Y4" s="37" t="s">
        <v>36</v>
      </c>
      <c r="Z4" s="37"/>
      <c r="AA4" s="39" t="s">
        <v>11</v>
      </c>
      <c r="AB4" s="40"/>
      <c r="AC4" s="37" t="s">
        <v>46</v>
      </c>
      <c r="AD4" s="37"/>
      <c r="AE4" s="37" t="s">
        <v>47</v>
      </c>
      <c r="AF4" s="37"/>
      <c r="AG4" s="37" t="s">
        <v>48</v>
      </c>
      <c r="AH4" s="37"/>
      <c r="AI4" s="37" t="s">
        <v>49</v>
      </c>
      <c r="AJ4" s="37"/>
      <c r="AK4" s="39" t="s">
        <v>50</v>
      </c>
      <c r="AL4" s="40"/>
      <c r="AM4" s="39" t="s">
        <v>13</v>
      </c>
      <c r="AN4" s="40"/>
      <c r="AO4" s="39" t="s">
        <v>51</v>
      </c>
      <c r="AP4" s="40"/>
      <c r="AQ4" s="39" t="s">
        <v>52</v>
      </c>
      <c r="AR4" s="40"/>
      <c r="AS4" s="37" t="s">
        <v>53</v>
      </c>
      <c r="AT4" s="37"/>
    </row>
    <row r="5" spans="1:46" s="1" customFormat="1" thickTop="1" x14ac:dyDescent="0.2">
      <c r="A5" s="5" t="s">
        <v>16</v>
      </c>
      <c r="B5" s="5"/>
      <c r="C5" s="5" t="s">
        <v>17</v>
      </c>
      <c r="D5" s="6" t="s">
        <v>18</v>
      </c>
      <c r="E5" s="5" t="s">
        <v>19</v>
      </c>
      <c r="F5" s="5" t="s">
        <v>20</v>
      </c>
      <c r="G5" s="3" t="s">
        <v>21</v>
      </c>
      <c r="H5" s="4"/>
      <c r="I5" s="3" t="s">
        <v>21</v>
      </c>
      <c r="J5" s="4"/>
      <c r="K5" s="3" t="s">
        <v>21</v>
      </c>
      <c r="L5" s="4"/>
      <c r="M5" s="3" t="s">
        <v>21</v>
      </c>
      <c r="N5" s="4"/>
      <c r="O5" s="3" t="s">
        <v>21</v>
      </c>
      <c r="P5" s="4"/>
      <c r="Q5" s="3" t="s">
        <v>21</v>
      </c>
      <c r="R5" s="4"/>
      <c r="S5" s="3" t="s">
        <v>21</v>
      </c>
      <c r="T5" s="4"/>
      <c r="U5" s="3" t="s">
        <v>21</v>
      </c>
      <c r="V5" s="4"/>
      <c r="W5" s="3" t="s">
        <v>21</v>
      </c>
      <c r="X5" s="4"/>
      <c r="Y5" s="3" t="s">
        <v>21</v>
      </c>
      <c r="Z5" s="4"/>
      <c r="AA5" s="4" t="s">
        <v>21</v>
      </c>
      <c r="AB5" s="4"/>
      <c r="AC5" s="3" t="s">
        <v>21</v>
      </c>
      <c r="AD5" s="4"/>
      <c r="AE5" s="3" t="s">
        <v>21</v>
      </c>
      <c r="AF5" s="4"/>
      <c r="AG5" s="3" t="s">
        <v>21</v>
      </c>
      <c r="AH5" s="4"/>
      <c r="AI5" s="3" t="s">
        <v>21</v>
      </c>
      <c r="AJ5" s="4"/>
      <c r="AK5" s="3" t="s">
        <v>21</v>
      </c>
      <c r="AL5" s="4"/>
      <c r="AM5" s="3" t="s">
        <v>21</v>
      </c>
      <c r="AN5" s="4"/>
      <c r="AO5" s="3" t="s">
        <v>21</v>
      </c>
      <c r="AP5" s="4"/>
      <c r="AQ5" s="3" t="s">
        <v>21</v>
      </c>
      <c r="AR5" s="4"/>
      <c r="AS5" s="3" t="s">
        <v>21</v>
      </c>
      <c r="AT5" s="4"/>
    </row>
    <row r="6" spans="1:46" s="1" customFormat="1" thickBot="1" x14ac:dyDescent="0.25">
      <c r="A6" s="7"/>
      <c r="B6" s="5"/>
      <c r="C6" s="5" t="s">
        <v>22</v>
      </c>
      <c r="D6" s="8"/>
      <c r="E6" s="7"/>
      <c r="F6" s="7" t="s">
        <v>23</v>
      </c>
      <c r="G6" s="7" t="s">
        <v>24</v>
      </c>
      <c r="H6" s="8" t="s">
        <v>25</v>
      </c>
      <c r="I6" s="7" t="s">
        <v>24</v>
      </c>
      <c r="J6" s="8" t="s">
        <v>25</v>
      </c>
      <c r="K6" s="7" t="s">
        <v>24</v>
      </c>
      <c r="L6" s="8" t="s">
        <v>25</v>
      </c>
      <c r="M6" s="7" t="s">
        <v>24</v>
      </c>
      <c r="N6" s="8" t="s">
        <v>25</v>
      </c>
      <c r="O6" s="7" t="s">
        <v>24</v>
      </c>
      <c r="P6" s="8" t="s">
        <v>25</v>
      </c>
      <c r="Q6" s="7" t="s">
        <v>24</v>
      </c>
      <c r="R6" s="8" t="s">
        <v>25</v>
      </c>
      <c r="S6" s="7" t="s">
        <v>24</v>
      </c>
      <c r="T6" s="8" t="s">
        <v>25</v>
      </c>
      <c r="U6" s="7" t="s">
        <v>24</v>
      </c>
      <c r="V6" s="8" t="s">
        <v>25</v>
      </c>
      <c r="W6" s="7" t="s">
        <v>24</v>
      </c>
      <c r="X6" s="8" t="s">
        <v>25</v>
      </c>
      <c r="Y6" s="7" t="s">
        <v>24</v>
      </c>
      <c r="Z6" s="8" t="s">
        <v>25</v>
      </c>
      <c r="AA6" s="8" t="s">
        <v>24</v>
      </c>
      <c r="AB6" s="8" t="s">
        <v>25</v>
      </c>
      <c r="AC6" s="7" t="s">
        <v>24</v>
      </c>
      <c r="AD6" s="8" t="s">
        <v>25</v>
      </c>
      <c r="AE6" s="7" t="s">
        <v>24</v>
      </c>
      <c r="AF6" s="8" t="s">
        <v>25</v>
      </c>
      <c r="AG6" s="7" t="s">
        <v>24</v>
      </c>
      <c r="AH6" s="8" t="s">
        <v>25</v>
      </c>
      <c r="AI6" s="7" t="s">
        <v>24</v>
      </c>
      <c r="AJ6" s="8" t="s">
        <v>25</v>
      </c>
      <c r="AK6" s="7" t="s">
        <v>24</v>
      </c>
      <c r="AL6" s="8" t="s">
        <v>25</v>
      </c>
      <c r="AM6" s="7" t="s">
        <v>24</v>
      </c>
      <c r="AN6" s="8" t="s">
        <v>25</v>
      </c>
      <c r="AO6" s="7" t="s">
        <v>24</v>
      </c>
      <c r="AP6" s="8" t="s">
        <v>25</v>
      </c>
      <c r="AQ6" s="7" t="s">
        <v>24</v>
      </c>
      <c r="AR6" s="8" t="s">
        <v>25</v>
      </c>
      <c r="AS6" s="7" t="s">
        <v>24</v>
      </c>
      <c r="AT6" s="8" t="s">
        <v>25</v>
      </c>
    </row>
    <row r="7" spans="1:46" ht="18" thickTop="1" thickBot="1" x14ac:dyDescent="0.25">
      <c r="A7" s="35" t="s">
        <v>56</v>
      </c>
      <c r="B7" s="24">
        <v>26382</v>
      </c>
      <c r="C7" s="25">
        <v>13488</v>
      </c>
      <c r="D7" s="26">
        <f>SUM(C7/B7)</f>
        <v>0.51125767568796909</v>
      </c>
      <c r="E7" s="19">
        <v>30</v>
      </c>
      <c r="F7" s="9">
        <f>SUM(C7-E7)</f>
        <v>13458</v>
      </c>
      <c r="G7" s="22">
        <v>9293</v>
      </c>
      <c r="H7" s="10">
        <v>0.69520000000000004</v>
      </c>
      <c r="I7" s="20">
        <v>3858</v>
      </c>
      <c r="J7" s="10">
        <f t="shared" ref="J7:J8" si="0">SUM(I7/F7)</f>
        <v>0.28666963887650471</v>
      </c>
      <c r="K7" s="27">
        <v>212</v>
      </c>
      <c r="L7" s="10">
        <f>SUM(K7/F7)</f>
        <v>1.575271214147719E-2</v>
      </c>
      <c r="M7" s="21"/>
      <c r="N7" s="10"/>
      <c r="O7" s="21"/>
      <c r="P7" s="10"/>
      <c r="Q7" s="21"/>
      <c r="R7" s="10"/>
      <c r="S7" s="21"/>
      <c r="T7" s="10"/>
      <c r="U7" s="21"/>
      <c r="V7" s="10"/>
      <c r="W7" s="21"/>
      <c r="X7" s="10"/>
      <c r="Y7" s="19">
        <v>95</v>
      </c>
      <c r="Z7" s="10">
        <f>SUM(Y7/F7)</f>
        <v>7.0589983652845894E-3</v>
      </c>
      <c r="AA7" s="28"/>
      <c r="AB7" s="10"/>
      <c r="AC7" s="21"/>
      <c r="AD7" s="10"/>
      <c r="AE7" s="21"/>
      <c r="AF7" s="10"/>
      <c r="AG7" s="21"/>
      <c r="AH7" s="10"/>
      <c r="AI7" s="28"/>
      <c r="AJ7" s="10"/>
      <c r="AK7" s="21"/>
      <c r="AL7" s="10"/>
      <c r="AM7" s="21"/>
      <c r="AN7" s="10"/>
      <c r="AO7" s="21"/>
      <c r="AP7" s="10"/>
      <c r="AQ7" s="21"/>
      <c r="AR7" s="10"/>
      <c r="AS7" s="21"/>
      <c r="AT7" s="10"/>
    </row>
    <row r="8" spans="1:46" ht="18" thickTop="1" thickBot="1" x14ac:dyDescent="0.25">
      <c r="A8" s="35" t="s">
        <v>57</v>
      </c>
      <c r="B8" s="24">
        <v>26673</v>
      </c>
      <c r="C8" s="25">
        <v>15522</v>
      </c>
      <c r="D8" s="26">
        <f>SUM(C8/B8)</f>
        <v>0.58193679001237208</v>
      </c>
      <c r="E8" s="19">
        <v>57</v>
      </c>
      <c r="F8" s="9">
        <f t="shared" ref="F8:F46" si="1">SUM(C8-E8)</f>
        <v>15465</v>
      </c>
      <c r="G8" s="22">
        <v>12697</v>
      </c>
      <c r="H8" s="10">
        <v>0.8155</v>
      </c>
      <c r="I8" s="20">
        <v>2768</v>
      </c>
      <c r="J8" s="10">
        <f t="shared" si="0"/>
        <v>0.17898480439702555</v>
      </c>
      <c r="K8" s="21"/>
      <c r="L8" s="10"/>
      <c r="M8" s="21"/>
      <c r="N8" s="10"/>
      <c r="O8" s="21"/>
      <c r="P8" s="10"/>
      <c r="Q8" s="21"/>
      <c r="R8" s="10"/>
      <c r="S8" s="21"/>
      <c r="T8" s="10"/>
      <c r="U8" s="21"/>
      <c r="V8" s="10"/>
      <c r="W8" s="21"/>
      <c r="X8" s="10"/>
      <c r="Y8" s="21"/>
      <c r="Z8" s="10"/>
      <c r="AA8" s="28"/>
      <c r="AB8" s="10"/>
      <c r="AC8" s="21"/>
      <c r="AD8" s="10"/>
      <c r="AE8" s="21"/>
      <c r="AF8" s="10"/>
      <c r="AG8" s="21"/>
      <c r="AH8" s="10"/>
      <c r="AI8" s="28"/>
      <c r="AJ8" s="10"/>
      <c r="AK8" s="21"/>
      <c r="AL8" s="10"/>
      <c r="AM8" s="21"/>
      <c r="AN8" s="10"/>
      <c r="AO8" s="21"/>
      <c r="AP8" s="10"/>
      <c r="AQ8" s="21"/>
      <c r="AR8" s="10"/>
      <c r="AS8" s="21"/>
      <c r="AT8" s="10"/>
    </row>
    <row r="9" spans="1:46" ht="18" thickTop="1" thickBot="1" x14ac:dyDescent="0.25">
      <c r="A9" s="35" t="s">
        <v>58</v>
      </c>
      <c r="B9" s="24">
        <v>25690</v>
      </c>
      <c r="C9" s="25">
        <v>15771</v>
      </c>
      <c r="D9" s="26">
        <f t="shared" ref="D9:D47" si="2">SUM(C9/B9)</f>
        <v>0.61389645776566759</v>
      </c>
      <c r="E9" s="19">
        <v>27</v>
      </c>
      <c r="F9" s="9">
        <f t="shared" si="1"/>
        <v>15744</v>
      </c>
      <c r="G9" s="22">
        <v>7240</v>
      </c>
      <c r="H9" s="10">
        <f>SUM(G9/F9)</f>
        <v>0.45985772357723576</v>
      </c>
      <c r="I9" s="20">
        <v>8300</v>
      </c>
      <c r="J9" s="10">
        <f>SUM(I9/F9)</f>
        <v>0.52718495934959353</v>
      </c>
      <c r="K9" s="27">
        <v>204</v>
      </c>
      <c r="L9" s="10">
        <f>SUM(K9/F9)</f>
        <v>1.2957317073170731E-2</v>
      </c>
      <c r="M9" s="21"/>
      <c r="N9" s="10"/>
      <c r="O9" s="21"/>
      <c r="P9" s="10"/>
      <c r="Q9" s="21"/>
      <c r="R9" s="10"/>
      <c r="S9" s="21"/>
      <c r="T9" s="10"/>
      <c r="U9" s="21"/>
      <c r="V9" s="10"/>
      <c r="W9" s="21"/>
      <c r="X9" s="10"/>
      <c r="Y9" s="21"/>
      <c r="Z9" s="10"/>
      <c r="AA9" s="28"/>
      <c r="AB9" s="10"/>
      <c r="AC9" s="21"/>
      <c r="AD9" s="10"/>
      <c r="AE9" s="21"/>
      <c r="AF9" s="10"/>
      <c r="AG9" s="21"/>
      <c r="AH9" s="10"/>
      <c r="AI9" s="28"/>
      <c r="AJ9" s="10"/>
      <c r="AK9" s="21"/>
      <c r="AL9" s="10"/>
      <c r="AM9" s="21"/>
      <c r="AN9" s="10"/>
      <c r="AO9" s="21"/>
      <c r="AP9" s="10"/>
      <c r="AQ9" s="21"/>
      <c r="AR9" s="10"/>
      <c r="AS9" s="21"/>
      <c r="AT9" s="10"/>
    </row>
    <row r="10" spans="1:46" ht="18" thickTop="1" thickBot="1" x14ac:dyDescent="0.25">
      <c r="A10" s="35" t="s">
        <v>59</v>
      </c>
      <c r="B10" s="24">
        <v>30107</v>
      </c>
      <c r="C10" s="25">
        <v>18677</v>
      </c>
      <c r="D10" s="26">
        <f t="shared" si="2"/>
        <v>0.62035407048194768</v>
      </c>
      <c r="E10" s="19">
        <v>31</v>
      </c>
      <c r="F10" s="9">
        <f t="shared" si="1"/>
        <v>18646</v>
      </c>
      <c r="G10" s="22">
        <v>6890</v>
      </c>
      <c r="H10" s="10">
        <f t="shared" ref="H10:H47" si="3">SUM(G10/F10)</f>
        <v>0.36951625013407702</v>
      </c>
      <c r="I10" s="20">
        <v>11511</v>
      </c>
      <c r="J10" s="10">
        <f t="shared" ref="J10:J47" si="4">SUM(I10/F10)</f>
        <v>0.61734420250992172</v>
      </c>
      <c r="K10" s="27">
        <v>245</v>
      </c>
      <c r="L10" s="10">
        <f>SUM(K10/F10)</f>
        <v>1.3139547356001287E-2</v>
      </c>
      <c r="M10" s="21"/>
      <c r="N10" s="10"/>
      <c r="O10" s="21"/>
      <c r="P10" s="10"/>
      <c r="Q10" s="21"/>
      <c r="R10" s="10"/>
      <c r="S10" s="21"/>
      <c r="T10" s="10"/>
      <c r="U10" s="21"/>
      <c r="V10" s="10"/>
      <c r="W10" s="21"/>
      <c r="X10" s="10"/>
      <c r="Y10" s="21"/>
      <c r="Z10" s="10"/>
      <c r="AA10" s="28"/>
      <c r="AB10" s="10"/>
      <c r="AC10" s="21"/>
      <c r="AD10" s="10"/>
      <c r="AE10" s="21"/>
      <c r="AF10" s="10"/>
      <c r="AG10" s="21"/>
      <c r="AH10" s="10"/>
      <c r="AI10" s="28"/>
      <c r="AJ10" s="10"/>
      <c r="AK10" s="21"/>
      <c r="AL10" s="10"/>
      <c r="AM10" s="21"/>
      <c r="AN10" s="10"/>
      <c r="AO10" s="21"/>
      <c r="AP10" s="10"/>
      <c r="AQ10" s="21"/>
      <c r="AR10" s="10"/>
      <c r="AS10" s="21"/>
      <c r="AT10" s="10"/>
    </row>
    <row r="11" spans="1:46" ht="18" thickTop="1" thickBot="1" x14ac:dyDescent="0.25">
      <c r="A11" s="35" t="s">
        <v>60</v>
      </c>
      <c r="B11" s="24">
        <v>29031</v>
      </c>
      <c r="C11" s="25">
        <v>17416</v>
      </c>
      <c r="D11" s="26">
        <f t="shared" si="2"/>
        <v>0.59991044056353549</v>
      </c>
      <c r="E11" s="19">
        <v>30</v>
      </c>
      <c r="F11" s="9">
        <f t="shared" si="1"/>
        <v>17386</v>
      </c>
      <c r="G11" s="22">
        <v>4271</v>
      </c>
      <c r="H11" s="10">
        <f t="shared" si="3"/>
        <v>0.24565742551478201</v>
      </c>
      <c r="I11" s="20">
        <v>12819</v>
      </c>
      <c r="J11" s="10">
        <f t="shared" si="4"/>
        <v>0.73731738180144946</v>
      </c>
      <c r="K11" s="27">
        <v>296</v>
      </c>
      <c r="L11" s="10">
        <f>SUM(K11/F11)</f>
        <v>1.702519268376855E-2</v>
      </c>
      <c r="M11" s="21"/>
      <c r="N11" s="10"/>
      <c r="O11" s="21"/>
      <c r="P11" s="10"/>
      <c r="Q11" s="21"/>
      <c r="R11" s="10"/>
      <c r="S11" s="21"/>
      <c r="T11" s="10"/>
      <c r="U11" s="21"/>
      <c r="V11" s="10"/>
      <c r="W11" s="21"/>
      <c r="X11" s="10"/>
      <c r="Y11" s="21"/>
      <c r="Z11" s="10"/>
      <c r="AA11" s="28"/>
      <c r="AB11" s="10"/>
      <c r="AC11" s="21"/>
      <c r="AD11" s="10"/>
      <c r="AE11" s="21"/>
      <c r="AF11" s="10"/>
      <c r="AG11" s="21"/>
      <c r="AH11" s="10"/>
      <c r="AI11" s="28"/>
      <c r="AJ11" s="10"/>
      <c r="AK11" s="21"/>
      <c r="AL11" s="10"/>
      <c r="AM11" s="21"/>
      <c r="AN11" s="10"/>
      <c r="AO11" s="21"/>
      <c r="AP11" s="10"/>
      <c r="AQ11" s="21"/>
      <c r="AR11" s="10"/>
      <c r="AS11" s="21"/>
      <c r="AT11" s="10"/>
    </row>
    <row r="12" spans="1:46" ht="18" thickTop="1" thickBot="1" x14ac:dyDescent="0.25">
      <c r="A12" s="35" t="s">
        <v>61</v>
      </c>
      <c r="B12" s="24">
        <v>26923</v>
      </c>
      <c r="C12" s="25">
        <v>17125</v>
      </c>
      <c r="D12" s="26">
        <f t="shared" si="2"/>
        <v>0.63607324592355974</v>
      </c>
      <c r="E12" s="19">
        <v>53</v>
      </c>
      <c r="F12" s="9">
        <f t="shared" si="1"/>
        <v>17072</v>
      </c>
      <c r="G12" s="22">
        <v>7882</v>
      </c>
      <c r="H12" s="10">
        <f t="shared" si="3"/>
        <v>0.46169165885660729</v>
      </c>
      <c r="I12" s="20">
        <v>8968</v>
      </c>
      <c r="J12" s="10">
        <f t="shared" si="4"/>
        <v>0.52530459231490156</v>
      </c>
      <c r="K12" s="27">
        <v>143</v>
      </c>
      <c r="L12" s="10">
        <f>SUM(K12/F12)</f>
        <v>8.3762886597938142E-3</v>
      </c>
      <c r="M12" s="21"/>
      <c r="N12" s="10"/>
      <c r="O12" s="21"/>
      <c r="P12" s="10"/>
      <c r="Q12" s="21"/>
      <c r="R12" s="10"/>
      <c r="S12" s="27">
        <v>79</v>
      </c>
      <c r="T12" s="10">
        <f t="shared" ref="T12" si="5">SUM(S12/F12)</f>
        <v>4.6274601686972817E-3</v>
      </c>
      <c r="U12" s="21"/>
      <c r="V12" s="10"/>
      <c r="W12" s="21"/>
      <c r="X12" s="10"/>
      <c r="Y12" s="21"/>
      <c r="Z12" s="10"/>
      <c r="AA12" s="28"/>
      <c r="AB12" s="10"/>
      <c r="AC12" s="21"/>
      <c r="AD12" s="10"/>
      <c r="AE12" s="21"/>
      <c r="AF12" s="10"/>
      <c r="AG12" s="21"/>
      <c r="AH12" s="10"/>
      <c r="AI12" s="28"/>
      <c r="AJ12" s="10"/>
      <c r="AK12" s="21"/>
      <c r="AL12" s="10"/>
      <c r="AM12" s="21"/>
      <c r="AN12" s="10"/>
      <c r="AO12" s="21"/>
      <c r="AP12" s="10"/>
      <c r="AQ12" s="21"/>
      <c r="AR12" s="10"/>
      <c r="AS12" s="21"/>
      <c r="AT12" s="10"/>
    </row>
    <row r="13" spans="1:46" ht="18" thickTop="1" thickBot="1" x14ac:dyDescent="0.25">
      <c r="A13" s="35" t="s">
        <v>62</v>
      </c>
      <c r="B13" s="24">
        <v>28625</v>
      </c>
      <c r="C13" s="25">
        <v>17566</v>
      </c>
      <c r="D13" s="26">
        <f t="shared" si="2"/>
        <v>0.61365938864628822</v>
      </c>
      <c r="E13" s="19">
        <v>48</v>
      </c>
      <c r="F13" s="9">
        <f t="shared" si="1"/>
        <v>17518</v>
      </c>
      <c r="G13" s="22">
        <v>1878</v>
      </c>
      <c r="H13" s="10">
        <f t="shared" si="3"/>
        <v>0.10720401872359858</v>
      </c>
      <c r="I13" s="20">
        <v>15502</v>
      </c>
      <c r="J13" s="10">
        <f t="shared" si="4"/>
        <v>0.88491836967690374</v>
      </c>
      <c r="K13" s="21"/>
      <c r="L13" s="10"/>
      <c r="M13" s="21"/>
      <c r="N13" s="10"/>
      <c r="O13" s="21"/>
      <c r="P13" s="10"/>
      <c r="Q13" s="21"/>
      <c r="R13" s="10"/>
      <c r="S13" s="21"/>
      <c r="T13" s="10"/>
      <c r="U13" s="21"/>
      <c r="V13" s="10"/>
      <c r="W13" s="21"/>
      <c r="X13" s="10"/>
      <c r="Y13" s="21"/>
      <c r="Z13" s="10"/>
      <c r="AA13" s="29">
        <v>138</v>
      </c>
      <c r="AB13" s="10">
        <f>SUM(AA13/F13)</f>
        <v>7.8776115994976595E-3</v>
      </c>
      <c r="AC13" s="21"/>
      <c r="AD13" s="10"/>
      <c r="AE13" s="21"/>
      <c r="AF13" s="10"/>
      <c r="AG13" s="21"/>
      <c r="AH13" s="10"/>
      <c r="AI13" s="28"/>
      <c r="AJ13" s="10"/>
      <c r="AK13" s="21"/>
      <c r="AL13" s="10"/>
      <c r="AM13" s="21"/>
      <c r="AN13" s="10"/>
      <c r="AO13" s="21"/>
      <c r="AP13" s="10"/>
      <c r="AQ13" s="21"/>
      <c r="AR13" s="10"/>
      <c r="AS13" s="21"/>
      <c r="AT13" s="10"/>
    </row>
    <row r="14" spans="1:46" ht="18" thickTop="1" thickBot="1" x14ac:dyDescent="0.25">
      <c r="A14" s="35" t="s">
        <v>63</v>
      </c>
      <c r="B14" s="24">
        <v>29864</v>
      </c>
      <c r="C14" s="25">
        <v>18238</v>
      </c>
      <c r="D14" s="26">
        <f t="shared" si="2"/>
        <v>0.61070184837931962</v>
      </c>
      <c r="E14" s="19">
        <v>25</v>
      </c>
      <c r="F14" s="9">
        <f t="shared" si="1"/>
        <v>18213</v>
      </c>
      <c r="G14" s="22">
        <v>5222</v>
      </c>
      <c r="H14" s="10">
        <f t="shared" si="3"/>
        <v>0.28671827815296769</v>
      </c>
      <c r="I14" s="20">
        <v>12633</v>
      </c>
      <c r="J14" s="10">
        <f t="shared" si="4"/>
        <v>0.69362543238346241</v>
      </c>
      <c r="K14" s="27">
        <v>259</v>
      </c>
      <c r="L14" s="10">
        <f>SUM(K14/F14)</f>
        <v>1.4220611651018504E-2</v>
      </c>
      <c r="M14" s="19">
        <v>99</v>
      </c>
      <c r="N14" s="10">
        <f t="shared" ref="N14" si="6">SUM(M14/F14)</f>
        <v>5.4356778125514739E-3</v>
      </c>
      <c r="O14" s="21"/>
      <c r="P14" s="10"/>
      <c r="Q14" s="21"/>
      <c r="R14" s="10"/>
      <c r="S14" s="21"/>
      <c r="T14" s="10"/>
      <c r="U14" s="21"/>
      <c r="V14" s="10"/>
      <c r="W14" s="21"/>
      <c r="X14" s="10"/>
      <c r="Y14" s="21"/>
      <c r="Z14" s="10"/>
      <c r="AA14" s="28"/>
      <c r="AB14" s="10"/>
      <c r="AC14" s="21"/>
      <c r="AD14" s="10"/>
      <c r="AE14" s="21"/>
      <c r="AF14" s="10"/>
      <c r="AG14" s="21"/>
      <c r="AH14" s="10"/>
      <c r="AI14" s="28"/>
      <c r="AJ14" s="10"/>
      <c r="AK14" s="21"/>
      <c r="AL14" s="10"/>
      <c r="AM14" s="21"/>
      <c r="AN14" s="10"/>
      <c r="AO14" s="21"/>
      <c r="AP14" s="10"/>
      <c r="AQ14" s="21"/>
      <c r="AR14" s="10"/>
      <c r="AS14" s="21"/>
      <c r="AT14" s="10"/>
    </row>
    <row r="15" spans="1:46" ht="18" thickTop="1" thickBot="1" x14ac:dyDescent="0.25">
      <c r="A15" s="35" t="s">
        <v>64</v>
      </c>
      <c r="B15" s="24">
        <v>30348</v>
      </c>
      <c r="C15" s="25">
        <v>18281</v>
      </c>
      <c r="D15" s="26">
        <f t="shared" si="2"/>
        <v>0.60237906946092001</v>
      </c>
      <c r="E15" s="19">
        <v>36</v>
      </c>
      <c r="F15" s="9">
        <f t="shared" si="1"/>
        <v>18245</v>
      </c>
      <c r="G15" s="22">
        <v>5542</v>
      </c>
      <c r="H15" s="10">
        <f t="shared" si="3"/>
        <v>0.30375445327486983</v>
      </c>
      <c r="I15" s="20">
        <v>12597</v>
      </c>
      <c r="J15" s="10">
        <f t="shared" si="4"/>
        <v>0.6904357358180323</v>
      </c>
      <c r="K15" s="21"/>
      <c r="L15" s="10"/>
      <c r="M15" s="21"/>
      <c r="N15" s="10"/>
      <c r="O15" s="21"/>
      <c r="P15" s="10"/>
      <c r="Q15" s="21"/>
      <c r="R15" s="10"/>
      <c r="S15" s="21"/>
      <c r="T15" s="10"/>
      <c r="U15" s="21"/>
      <c r="V15" s="10"/>
      <c r="W15" s="21"/>
      <c r="X15" s="10"/>
      <c r="Y15" s="21"/>
      <c r="Z15" s="10"/>
      <c r="AA15" s="28"/>
      <c r="AB15" s="10"/>
      <c r="AC15" s="21"/>
      <c r="AD15" s="10"/>
      <c r="AE15" s="21"/>
      <c r="AF15" s="10"/>
      <c r="AG15" s="21"/>
      <c r="AH15" s="10"/>
      <c r="AI15" s="28"/>
      <c r="AJ15" s="10"/>
      <c r="AK15" s="21"/>
      <c r="AL15" s="10"/>
      <c r="AM15" s="19">
        <v>106</v>
      </c>
      <c r="AN15" s="10">
        <f>SUM(AM15/F15)</f>
        <v>5.8098109070978347E-3</v>
      </c>
      <c r="AO15" s="21"/>
      <c r="AP15" s="10"/>
      <c r="AQ15" s="21"/>
      <c r="AR15" s="10"/>
      <c r="AS15" s="21"/>
      <c r="AT15" s="10"/>
    </row>
    <row r="16" spans="1:46" ht="18" thickTop="1" thickBot="1" x14ac:dyDescent="0.25">
      <c r="A16" s="35" t="s">
        <v>65</v>
      </c>
      <c r="B16" s="24">
        <v>30468</v>
      </c>
      <c r="C16" s="25">
        <v>18702</v>
      </c>
      <c r="D16" s="26">
        <f t="shared" si="2"/>
        <v>0.61382434029145327</v>
      </c>
      <c r="E16" s="19">
        <v>51</v>
      </c>
      <c r="F16" s="9">
        <f t="shared" si="1"/>
        <v>18651</v>
      </c>
      <c r="G16" s="22">
        <v>7557</v>
      </c>
      <c r="H16" s="10">
        <f t="shared" si="3"/>
        <v>0.40517934695190605</v>
      </c>
      <c r="I16" s="20">
        <v>10901</v>
      </c>
      <c r="J16" s="10">
        <f t="shared" si="4"/>
        <v>0.58447268242989647</v>
      </c>
      <c r="K16" s="27">
        <v>158</v>
      </c>
      <c r="L16" s="10">
        <f>SUM(K16/F16)</f>
        <v>8.4713956356227554E-3</v>
      </c>
      <c r="M16" s="21"/>
      <c r="N16" s="10"/>
      <c r="O16" s="21"/>
      <c r="P16" s="10"/>
      <c r="Q16" s="21"/>
      <c r="R16" s="10"/>
      <c r="S16" s="21"/>
      <c r="T16" s="10"/>
      <c r="U16" s="21"/>
      <c r="V16" s="10"/>
      <c r="W16" s="21"/>
      <c r="X16" s="10"/>
      <c r="Y16" s="21"/>
      <c r="Z16" s="10"/>
      <c r="AA16" s="28"/>
      <c r="AB16" s="10"/>
      <c r="AC16" s="21"/>
      <c r="AD16" s="10"/>
      <c r="AE16" s="21"/>
      <c r="AF16" s="10"/>
      <c r="AG16" s="21"/>
      <c r="AH16" s="10"/>
      <c r="AI16" s="28"/>
      <c r="AJ16" s="10"/>
      <c r="AK16" s="21"/>
      <c r="AL16" s="10"/>
      <c r="AM16" s="19">
        <v>35</v>
      </c>
      <c r="AN16" s="10">
        <f>SUM(AM16/F16)</f>
        <v>1.876574982574661E-3</v>
      </c>
      <c r="AO16" s="21"/>
      <c r="AP16" s="10"/>
      <c r="AQ16" s="21"/>
      <c r="AR16" s="10"/>
      <c r="AS16" s="21"/>
      <c r="AT16" s="10"/>
    </row>
    <row r="17" spans="1:46" ht="18" thickTop="1" thickBot="1" x14ac:dyDescent="0.25">
      <c r="A17" s="35" t="s">
        <v>66</v>
      </c>
      <c r="B17" s="24">
        <v>30788</v>
      </c>
      <c r="C17" s="25">
        <v>17843</v>
      </c>
      <c r="D17" s="26">
        <f t="shared" si="2"/>
        <v>0.57954397817331427</v>
      </c>
      <c r="E17" s="19">
        <v>57</v>
      </c>
      <c r="F17" s="9">
        <f t="shared" si="1"/>
        <v>17786</v>
      </c>
      <c r="G17" s="22">
        <v>11864</v>
      </c>
      <c r="H17" s="10">
        <f t="shared" si="3"/>
        <v>0.66704149330934448</v>
      </c>
      <c r="I17" s="20">
        <v>5783</v>
      </c>
      <c r="J17" s="10">
        <f t="shared" si="4"/>
        <v>0.32514337119082426</v>
      </c>
      <c r="K17" s="21"/>
      <c r="L17" s="10"/>
      <c r="M17" s="21"/>
      <c r="N17" s="10"/>
      <c r="O17" s="21"/>
      <c r="P17" s="10"/>
      <c r="Q17" s="21"/>
      <c r="R17" s="10"/>
      <c r="S17" s="21"/>
      <c r="T17" s="10"/>
      <c r="U17" s="21"/>
      <c r="V17" s="10"/>
      <c r="W17" s="21"/>
      <c r="X17" s="10"/>
      <c r="Y17" s="19">
        <v>139</v>
      </c>
      <c r="Z17" s="10">
        <f>SUM(Y17/F17)</f>
        <v>7.8151354998313282E-3</v>
      </c>
      <c r="AA17" s="28"/>
      <c r="AB17" s="10"/>
      <c r="AC17" s="21"/>
      <c r="AD17" s="10"/>
      <c r="AE17" s="21"/>
      <c r="AF17" s="10"/>
      <c r="AG17" s="21"/>
      <c r="AH17" s="10"/>
      <c r="AI17" s="28"/>
      <c r="AJ17" s="10"/>
      <c r="AK17" s="21"/>
      <c r="AL17" s="10"/>
      <c r="AM17" s="21"/>
      <c r="AN17" s="10"/>
      <c r="AO17" s="21"/>
      <c r="AP17" s="10"/>
      <c r="AQ17" s="21"/>
      <c r="AR17" s="10"/>
      <c r="AS17" s="21"/>
      <c r="AT17" s="10"/>
    </row>
    <row r="18" spans="1:46" ht="18" thickTop="1" thickBot="1" x14ac:dyDescent="0.25">
      <c r="A18" s="35" t="s">
        <v>67</v>
      </c>
      <c r="B18" s="24">
        <v>29609</v>
      </c>
      <c r="C18" s="25">
        <v>14347</v>
      </c>
      <c r="D18" s="26">
        <f t="shared" si="2"/>
        <v>0.48454861697456852</v>
      </c>
      <c r="E18" s="19">
        <v>60</v>
      </c>
      <c r="F18" s="9">
        <f t="shared" si="1"/>
        <v>14287</v>
      </c>
      <c r="G18" s="22">
        <v>10627</v>
      </c>
      <c r="H18" s="10">
        <f t="shared" si="3"/>
        <v>0.74382305592496678</v>
      </c>
      <c r="I18" s="20">
        <v>2693</v>
      </c>
      <c r="J18" s="10">
        <f t="shared" si="4"/>
        <v>0.18849303562679359</v>
      </c>
      <c r="K18" s="27">
        <v>404</v>
      </c>
      <c r="L18" s="10">
        <f>SUM(K18/F18)</f>
        <v>2.8277455029047386E-2</v>
      </c>
      <c r="M18" s="21"/>
      <c r="N18" s="10"/>
      <c r="O18" s="21"/>
      <c r="P18" s="10"/>
      <c r="Q18" s="21"/>
      <c r="R18" s="10"/>
      <c r="S18" s="21"/>
      <c r="T18" s="10"/>
      <c r="U18" s="27">
        <v>374</v>
      </c>
      <c r="V18" s="10">
        <f>SUM(U18/F18)</f>
        <v>2.6177644012038915E-2</v>
      </c>
      <c r="W18" s="19">
        <v>120</v>
      </c>
      <c r="X18" s="10">
        <f>SUM(W18/F18)</f>
        <v>8.3992440680338773E-3</v>
      </c>
      <c r="Y18" s="11"/>
      <c r="Z18" s="10"/>
      <c r="AA18" s="29">
        <v>69</v>
      </c>
      <c r="AB18" s="10">
        <f>SUM(AA18/F18)</f>
        <v>4.8295653391194791E-3</v>
      </c>
      <c r="AC18" s="21"/>
      <c r="AD18" s="10"/>
      <c r="AE18" s="21"/>
      <c r="AF18" s="10"/>
      <c r="AG18" s="21"/>
      <c r="AH18" s="10"/>
      <c r="AI18" s="28"/>
      <c r="AJ18" s="10"/>
      <c r="AK18" s="21"/>
      <c r="AL18" s="10"/>
      <c r="AM18" s="21"/>
      <c r="AN18" s="10"/>
      <c r="AO18" s="21"/>
      <c r="AP18" s="10"/>
      <c r="AQ18" s="21"/>
      <c r="AR18" s="10"/>
      <c r="AS18" s="21"/>
      <c r="AT18" s="10"/>
    </row>
    <row r="19" spans="1:46" ht="18" thickTop="1" thickBot="1" x14ac:dyDescent="0.25">
      <c r="A19" s="35" t="s">
        <v>68</v>
      </c>
      <c r="B19" s="24">
        <v>29273</v>
      </c>
      <c r="C19" s="25">
        <v>13858</v>
      </c>
      <c r="D19" s="26">
        <f t="shared" si="2"/>
        <v>0.47340552727769619</v>
      </c>
      <c r="E19" s="19">
        <v>35</v>
      </c>
      <c r="F19" s="9">
        <f t="shared" si="1"/>
        <v>13823</v>
      </c>
      <c r="G19" s="22">
        <v>10218</v>
      </c>
      <c r="H19" s="10">
        <f t="shared" si="3"/>
        <v>0.73920277797873113</v>
      </c>
      <c r="I19" s="20">
        <v>2827</v>
      </c>
      <c r="J19" s="10">
        <f t="shared" si="4"/>
        <v>0.20451421543803805</v>
      </c>
      <c r="K19" s="27">
        <v>436</v>
      </c>
      <c r="L19" s="10">
        <f>SUM(K19/F19)</f>
        <v>3.1541633509368443E-2</v>
      </c>
      <c r="M19" s="19">
        <v>133</v>
      </c>
      <c r="N19" s="10">
        <f t="shared" ref="N19:N41" si="7">SUM(M19/F19)</f>
        <v>9.6216450842798243E-3</v>
      </c>
      <c r="O19" s="21"/>
      <c r="P19" s="10"/>
      <c r="Q19" s="21"/>
      <c r="R19" s="10"/>
      <c r="S19" s="21"/>
      <c r="T19" s="10"/>
      <c r="U19" s="27">
        <v>209</v>
      </c>
      <c r="V19" s="10">
        <f>SUM(U19/F19)</f>
        <v>1.511972798958258E-2</v>
      </c>
      <c r="W19" s="21"/>
      <c r="X19" s="10"/>
      <c r="Y19" s="11"/>
      <c r="Z19" s="10"/>
      <c r="AA19" s="28"/>
      <c r="AB19" s="10"/>
      <c r="AC19" s="21"/>
      <c r="AD19" s="10"/>
      <c r="AE19" s="21"/>
      <c r="AF19" s="10"/>
      <c r="AG19" s="21"/>
      <c r="AH19" s="10"/>
      <c r="AI19" s="28"/>
      <c r="AJ19" s="10"/>
      <c r="AK19" s="21"/>
      <c r="AL19" s="10"/>
      <c r="AM19" s="21"/>
      <c r="AN19" s="10"/>
      <c r="AO19" s="21"/>
      <c r="AP19" s="10"/>
      <c r="AQ19" s="21"/>
      <c r="AR19" s="10"/>
      <c r="AS19" s="21"/>
      <c r="AT19" s="10"/>
    </row>
    <row r="20" spans="1:46" ht="18" thickTop="1" thickBot="1" x14ac:dyDescent="0.25">
      <c r="A20" s="35" t="s">
        <v>69</v>
      </c>
      <c r="B20" s="24">
        <v>29886</v>
      </c>
      <c r="C20" s="25">
        <v>13948</v>
      </c>
      <c r="D20" s="26">
        <f t="shared" si="2"/>
        <v>0.4667068192464699</v>
      </c>
      <c r="E20" s="19">
        <v>39</v>
      </c>
      <c r="F20" s="9">
        <f t="shared" si="1"/>
        <v>13909</v>
      </c>
      <c r="G20" s="22">
        <v>10791</v>
      </c>
      <c r="H20" s="10">
        <f t="shared" si="3"/>
        <v>0.77582860018692934</v>
      </c>
      <c r="I20" s="20">
        <v>2569</v>
      </c>
      <c r="J20" s="10">
        <f t="shared" si="4"/>
        <v>0.18470055359838952</v>
      </c>
      <c r="K20" s="21"/>
      <c r="L20" s="10"/>
      <c r="M20" s="21"/>
      <c r="N20" s="10"/>
      <c r="O20" s="21"/>
      <c r="P20" s="10"/>
      <c r="Q20" s="21"/>
      <c r="R20" s="10"/>
      <c r="S20" s="21"/>
      <c r="T20" s="10"/>
      <c r="U20" s="27">
        <v>456</v>
      </c>
      <c r="V20" s="10">
        <f>SUM(U20/F20)</f>
        <v>3.2784528003451004E-2</v>
      </c>
      <c r="W20" s="21"/>
      <c r="X20" s="10"/>
      <c r="Y20" s="11"/>
      <c r="Z20" s="10"/>
      <c r="AA20" s="28"/>
      <c r="AB20" s="10"/>
      <c r="AC20" s="21"/>
      <c r="AD20" s="10"/>
      <c r="AE20" s="21"/>
      <c r="AF20" s="10"/>
      <c r="AG20" s="21"/>
      <c r="AH20" s="10"/>
      <c r="AI20" s="28"/>
      <c r="AJ20" s="10"/>
      <c r="AK20" s="21"/>
      <c r="AL20" s="10"/>
      <c r="AM20" s="19">
        <v>93</v>
      </c>
      <c r="AN20" s="10">
        <f>SUM(AM20/F20)</f>
        <v>6.6863182112301385E-3</v>
      </c>
      <c r="AO20" s="21"/>
      <c r="AP20" s="10"/>
      <c r="AQ20" s="21"/>
      <c r="AR20" s="10"/>
      <c r="AS20" s="21"/>
      <c r="AT20" s="10"/>
    </row>
    <row r="21" spans="1:46" ht="18" thickTop="1" thickBot="1" x14ac:dyDescent="0.25">
      <c r="A21" s="35" t="s">
        <v>70</v>
      </c>
      <c r="B21" s="24">
        <v>27447</v>
      </c>
      <c r="C21" s="25">
        <v>18045</v>
      </c>
      <c r="D21" s="26">
        <f t="shared" si="2"/>
        <v>0.6574489015192917</v>
      </c>
      <c r="E21" s="19">
        <v>37</v>
      </c>
      <c r="F21" s="9">
        <f t="shared" si="1"/>
        <v>18008</v>
      </c>
      <c r="G21" s="22">
        <v>6888</v>
      </c>
      <c r="H21" s="10">
        <f t="shared" si="3"/>
        <v>0.38249666814749</v>
      </c>
      <c r="I21" s="20">
        <v>10850</v>
      </c>
      <c r="J21" s="10">
        <f t="shared" si="4"/>
        <v>0.60250999555752993</v>
      </c>
      <c r="K21" s="27">
        <v>143</v>
      </c>
      <c r="L21" s="10">
        <f t="shared" ref="L21:L27" si="8">SUM(K21/F21)</f>
        <v>7.9409151488227456E-3</v>
      </c>
      <c r="M21" s="21"/>
      <c r="N21" s="10"/>
      <c r="O21" s="21"/>
      <c r="P21" s="10"/>
      <c r="Q21" s="21"/>
      <c r="R21" s="10"/>
      <c r="S21" s="21"/>
      <c r="T21" s="10"/>
      <c r="U21" s="11"/>
      <c r="V21" s="10"/>
      <c r="W21" s="19">
        <v>127</v>
      </c>
      <c r="X21" s="10">
        <f>SUM(W21/F21)</f>
        <v>7.0524211461572631E-3</v>
      </c>
      <c r="Y21" s="11"/>
      <c r="Z21" s="10"/>
      <c r="AA21" s="28"/>
      <c r="AB21" s="10"/>
      <c r="AC21" s="21"/>
      <c r="AD21" s="10"/>
      <c r="AE21" s="21"/>
      <c r="AF21" s="10"/>
      <c r="AG21" s="21"/>
      <c r="AH21" s="10"/>
      <c r="AI21" s="28"/>
      <c r="AJ21" s="10"/>
      <c r="AK21" s="21"/>
      <c r="AL21" s="10"/>
      <c r="AM21" s="21"/>
      <c r="AN21" s="10"/>
      <c r="AO21" s="21"/>
      <c r="AP21" s="10"/>
      <c r="AQ21" s="21"/>
      <c r="AR21" s="10"/>
      <c r="AS21" s="21"/>
      <c r="AT21" s="10"/>
    </row>
    <row r="22" spans="1:46" ht="18" thickTop="1" thickBot="1" x14ac:dyDescent="0.25">
      <c r="A22" s="35" t="s">
        <v>71</v>
      </c>
      <c r="B22" s="24">
        <v>26008</v>
      </c>
      <c r="C22" s="25">
        <v>15571</v>
      </c>
      <c r="D22" s="26">
        <f t="shared" si="2"/>
        <v>0.59870039987696089</v>
      </c>
      <c r="E22" s="19">
        <v>71</v>
      </c>
      <c r="F22" s="9">
        <f t="shared" si="1"/>
        <v>15500</v>
      </c>
      <c r="G22" s="22">
        <v>9342</v>
      </c>
      <c r="H22" s="10">
        <f t="shared" si="3"/>
        <v>0.60270967741935488</v>
      </c>
      <c r="I22" s="20">
        <v>5735</v>
      </c>
      <c r="J22" s="10">
        <f t="shared" si="4"/>
        <v>0.37</v>
      </c>
      <c r="K22" s="27">
        <v>129</v>
      </c>
      <c r="L22" s="10">
        <f t="shared" si="8"/>
        <v>8.3225806451612903E-3</v>
      </c>
      <c r="M22" s="21"/>
      <c r="N22" s="10"/>
      <c r="O22" s="21"/>
      <c r="P22" s="10"/>
      <c r="Q22" s="21"/>
      <c r="R22" s="10"/>
      <c r="S22" s="21"/>
      <c r="T22" s="10"/>
      <c r="U22" s="11"/>
      <c r="V22" s="10"/>
      <c r="W22" s="19">
        <v>223</v>
      </c>
      <c r="X22" s="10">
        <f>SUM(W22/F22)</f>
        <v>1.4387096774193548E-2</v>
      </c>
      <c r="Y22" s="11"/>
      <c r="Z22" s="10"/>
      <c r="AA22" s="29">
        <v>71</v>
      </c>
      <c r="AB22" s="10">
        <f>SUM(AA22/F22)</f>
        <v>4.5806451612903226E-3</v>
      </c>
      <c r="AC22" s="21"/>
      <c r="AD22" s="10"/>
      <c r="AE22" s="21"/>
      <c r="AF22" s="10"/>
      <c r="AG22" s="21"/>
      <c r="AH22" s="10"/>
      <c r="AI22" s="28"/>
      <c r="AJ22" s="10"/>
      <c r="AK22" s="21"/>
      <c r="AL22" s="10"/>
      <c r="AM22" s="21"/>
      <c r="AN22" s="10"/>
      <c r="AO22" s="21"/>
      <c r="AP22" s="10"/>
      <c r="AQ22" s="21"/>
      <c r="AR22" s="10"/>
      <c r="AS22" s="21"/>
      <c r="AT22" s="10"/>
    </row>
    <row r="23" spans="1:46" ht="18" thickTop="1" thickBot="1" x14ac:dyDescent="0.25">
      <c r="A23" s="35" t="s">
        <v>72</v>
      </c>
      <c r="B23" s="24">
        <v>27528</v>
      </c>
      <c r="C23" s="25">
        <v>17678</v>
      </c>
      <c r="D23" s="26">
        <f t="shared" si="2"/>
        <v>0.64218250508573094</v>
      </c>
      <c r="E23" s="19">
        <v>30</v>
      </c>
      <c r="F23" s="9">
        <f t="shared" si="1"/>
        <v>17648</v>
      </c>
      <c r="G23" s="22">
        <v>9713</v>
      </c>
      <c r="H23" s="10">
        <f t="shared" si="3"/>
        <v>0.55037398005439708</v>
      </c>
      <c r="I23" s="20">
        <v>7790</v>
      </c>
      <c r="J23" s="10">
        <f>SUM(I23/F23)</f>
        <v>0.44140979147778786</v>
      </c>
      <c r="K23" s="27">
        <v>145</v>
      </c>
      <c r="L23" s="10">
        <f t="shared" si="8"/>
        <v>8.2162284678150496E-3</v>
      </c>
      <c r="M23" s="21"/>
      <c r="N23" s="10"/>
      <c r="O23" s="21"/>
      <c r="P23" s="10"/>
      <c r="Q23" s="21"/>
      <c r="R23" s="10"/>
      <c r="S23" s="21"/>
      <c r="T23" s="10"/>
      <c r="U23" s="11"/>
      <c r="V23" s="10"/>
      <c r="W23" s="21"/>
      <c r="X23" s="10"/>
      <c r="Y23" s="11"/>
      <c r="Z23" s="10"/>
      <c r="AA23" s="28"/>
      <c r="AB23" s="10"/>
      <c r="AC23" s="21"/>
      <c r="AD23" s="10"/>
      <c r="AE23" s="21"/>
      <c r="AF23" s="10"/>
      <c r="AG23" s="21"/>
      <c r="AH23" s="10"/>
      <c r="AI23" s="28"/>
      <c r="AJ23" s="10"/>
      <c r="AK23" s="21"/>
      <c r="AL23" s="10"/>
      <c r="AM23" s="21"/>
      <c r="AN23" s="10"/>
      <c r="AO23" s="21"/>
      <c r="AP23" s="10"/>
      <c r="AQ23" s="21"/>
      <c r="AR23" s="10"/>
      <c r="AS23" s="21"/>
      <c r="AT23" s="10"/>
    </row>
    <row r="24" spans="1:46" ht="18" thickTop="1" thickBot="1" x14ac:dyDescent="0.25">
      <c r="A24" s="35" t="s">
        <v>73</v>
      </c>
      <c r="B24" s="24">
        <v>26644</v>
      </c>
      <c r="C24" s="25">
        <v>12568</v>
      </c>
      <c r="D24" s="26">
        <f t="shared" si="2"/>
        <v>0.47170094580393335</v>
      </c>
      <c r="E24" s="19">
        <v>39</v>
      </c>
      <c r="F24" s="9">
        <f t="shared" si="1"/>
        <v>12529</v>
      </c>
      <c r="G24" s="22">
        <v>10356</v>
      </c>
      <c r="H24" s="10">
        <f t="shared" si="3"/>
        <v>0.82656237528932874</v>
      </c>
      <c r="I24" s="20">
        <v>1965</v>
      </c>
      <c r="J24" s="10">
        <f t="shared" ref="J24:J26" si="9">SUM(I24/F24)</f>
        <v>0.15683614015484076</v>
      </c>
      <c r="K24" s="27">
        <v>169</v>
      </c>
      <c r="L24" s="10">
        <f t="shared" si="8"/>
        <v>1.3488706201612259E-2</v>
      </c>
      <c r="M24" s="21"/>
      <c r="N24" s="10"/>
      <c r="O24" s="21"/>
      <c r="P24" s="10"/>
      <c r="Q24" s="21"/>
      <c r="R24" s="10"/>
      <c r="S24" s="21"/>
      <c r="T24" s="10"/>
      <c r="U24" s="11"/>
      <c r="V24" s="10"/>
      <c r="W24" s="21"/>
      <c r="X24" s="10"/>
      <c r="Y24" s="11"/>
      <c r="Z24" s="10"/>
      <c r="AA24" s="29">
        <v>39</v>
      </c>
      <c r="AB24" s="10">
        <f>SUM(AA24/F24)</f>
        <v>3.1127783542182139E-3</v>
      </c>
      <c r="AC24" s="21"/>
      <c r="AD24" s="10"/>
      <c r="AE24" s="21"/>
      <c r="AF24" s="10"/>
      <c r="AG24" s="21"/>
      <c r="AH24" s="10"/>
      <c r="AI24" s="28"/>
      <c r="AJ24" s="10"/>
      <c r="AK24" s="21"/>
      <c r="AL24" s="10"/>
      <c r="AM24" s="21"/>
      <c r="AN24" s="10"/>
      <c r="AO24" s="21"/>
      <c r="AP24" s="10"/>
      <c r="AQ24" s="21"/>
      <c r="AR24" s="10"/>
      <c r="AS24" s="21"/>
      <c r="AT24" s="10"/>
    </row>
    <row r="25" spans="1:46" ht="18" thickTop="1" thickBot="1" x14ac:dyDescent="0.25">
      <c r="A25" s="35" t="s">
        <v>74</v>
      </c>
      <c r="B25" s="24">
        <v>25585</v>
      </c>
      <c r="C25" s="25">
        <v>11171</v>
      </c>
      <c r="D25" s="26">
        <f t="shared" si="2"/>
        <v>0.4366230213015439</v>
      </c>
      <c r="E25" s="19">
        <v>23</v>
      </c>
      <c r="F25" s="9">
        <f t="shared" si="1"/>
        <v>11148</v>
      </c>
      <c r="G25" s="22">
        <v>9310</v>
      </c>
      <c r="H25" s="10">
        <f t="shared" si="3"/>
        <v>0.83512737710800145</v>
      </c>
      <c r="I25" s="20">
        <v>1324</v>
      </c>
      <c r="J25" s="10">
        <f t="shared" si="9"/>
        <v>0.11876569788302835</v>
      </c>
      <c r="K25" s="27">
        <v>126</v>
      </c>
      <c r="L25" s="10">
        <f t="shared" si="8"/>
        <v>1.1302475780409042E-2</v>
      </c>
      <c r="M25" s="19">
        <v>47</v>
      </c>
      <c r="N25" s="10">
        <f t="shared" si="7"/>
        <v>4.2160028704700397E-3</v>
      </c>
      <c r="O25" s="21"/>
      <c r="P25" s="10"/>
      <c r="Q25" s="21"/>
      <c r="R25" s="10"/>
      <c r="S25" s="21"/>
      <c r="T25" s="10"/>
      <c r="U25" s="11"/>
      <c r="V25" s="10"/>
      <c r="W25" s="21"/>
      <c r="X25" s="10"/>
      <c r="Y25" s="11"/>
      <c r="Z25" s="10"/>
      <c r="AA25" s="29">
        <v>31</v>
      </c>
      <c r="AB25" s="10">
        <f>SUM(AA25/F25)</f>
        <v>2.7807678507355579E-3</v>
      </c>
      <c r="AC25" s="19">
        <v>310</v>
      </c>
      <c r="AD25" s="10">
        <f>SUM(AC25/F25)</f>
        <v>2.780767850735558E-2</v>
      </c>
      <c r="AE25" s="21"/>
      <c r="AF25" s="10"/>
      <c r="AG25" s="21"/>
      <c r="AH25" s="10"/>
      <c r="AI25" s="28"/>
      <c r="AJ25" s="10"/>
      <c r="AK25" s="21"/>
      <c r="AL25" s="10"/>
      <c r="AM25" s="21"/>
      <c r="AN25" s="10"/>
      <c r="AO25" s="21"/>
      <c r="AP25" s="10"/>
      <c r="AQ25" s="21"/>
      <c r="AR25" s="10"/>
      <c r="AS25" s="21"/>
      <c r="AT25" s="10"/>
    </row>
    <row r="26" spans="1:46" ht="18" thickTop="1" thickBot="1" x14ac:dyDescent="0.25">
      <c r="A26" s="35" t="s">
        <v>75</v>
      </c>
      <c r="B26" s="24">
        <v>27864</v>
      </c>
      <c r="C26" s="25">
        <v>17171</v>
      </c>
      <c r="D26" s="26">
        <f t="shared" si="2"/>
        <v>0.61624318116566179</v>
      </c>
      <c r="E26" s="19">
        <v>36</v>
      </c>
      <c r="F26" s="9">
        <f t="shared" si="1"/>
        <v>17135</v>
      </c>
      <c r="G26" s="22">
        <v>9608</v>
      </c>
      <c r="H26" s="10">
        <f t="shared" si="3"/>
        <v>0.56072366501313098</v>
      </c>
      <c r="I26" s="20">
        <v>3587</v>
      </c>
      <c r="J26" s="10">
        <f t="shared" si="9"/>
        <v>0.2093376130726583</v>
      </c>
      <c r="K26" s="27">
        <v>123</v>
      </c>
      <c r="L26" s="10">
        <f t="shared" si="8"/>
        <v>7.1782900496060696E-3</v>
      </c>
      <c r="M26" s="21"/>
      <c r="N26" s="10"/>
      <c r="O26" s="20">
        <v>3817</v>
      </c>
      <c r="P26" s="10">
        <f>SUM(O26/F26)</f>
        <v>0.22276043186460462</v>
      </c>
      <c r="Q26" s="21"/>
      <c r="R26" s="10"/>
      <c r="S26" s="21"/>
      <c r="T26" s="10"/>
      <c r="U26" s="11"/>
      <c r="V26" s="10"/>
      <c r="W26" s="21"/>
      <c r="X26" s="10"/>
      <c r="Y26" s="11"/>
      <c r="Z26" s="10"/>
      <c r="AA26" s="28"/>
      <c r="AB26" s="10"/>
      <c r="AC26" s="21"/>
      <c r="AD26" s="10"/>
      <c r="AE26" s="21"/>
      <c r="AF26" s="10"/>
      <c r="AG26" s="21"/>
      <c r="AH26" s="10"/>
      <c r="AI26" s="28"/>
      <c r="AJ26" s="10"/>
      <c r="AK26" s="21"/>
      <c r="AL26" s="10"/>
      <c r="AM26" s="21"/>
      <c r="AN26" s="10"/>
      <c r="AO26" s="21"/>
      <c r="AP26" s="10"/>
      <c r="AQ26" s="21"/>
      <c r="AR26" s="10"/>
      <c r="AS26" s="21"/>
      <c r="AT26" s="10"/>
    </row>
    <row r="27" spans="1:46" ht="18" thickTop="1" thickBot="1" x14ac:dyDescent="0.25">
      <c r="A27" s="35" t="s">
        <v>76</v>
      </c>
      <c r="B27" s="24">
        <v>28834</v>
      </c>
      <c r="C27" s="25">
        <v>18036</v>
      </c>
      <c r="D27" s="26">
        <f t="shared" si="2"/>
        <v>0.6255115488659222</v>
      </c>
      <c r="E27" s="19">
        <v>81</v>
      </c>
      <c r="F27" s="9">
        <f t="shared" si="1"/>
        <v>17955</v>
      </c>
      <c r="G27" s="22">
        <v>7229</v>
      </c>
      <c r="H27" s="10">
        <f t="shared" si="3"/>
        <v>0.40261765524923421</v>
      </c>
      <c r="I27" s="20">
        <v>10593</v>
      </c>
      <c r="J27" s="10">
        <f t="shared" si="4"/>
        <v>0.58997493734335837</v>
      </c>
      <c r="K27" s="27">
        <v>133</v>
      </c>
      <c r="L27" s="10">
        <f t="shared" si="8"/>
        <v>7.4074074074074077E-3</v>
      </c>
      <c r="M27" s="21"/>
      <c r="N27" s="10"/>
      <c r="O27" s="21"/>
      <c r="P27" s="10"/>
      <c r="Q27" s="21"/>
      <c r="R27" s="10"/>
      <c r="S27" s="21"/>
      <c r="T27" s="10"/>
      <c r="U27" s="11"/>
      <c r="V27" s="10"/>
      <c r="W27" s="21"/>
      <c r="X27" s="10"/>
      <c r="Y27" s="11"/>
      <c r="Z27" s="10"/>
      <c r="AA27" s="28"/>
      <c r="AB27" s="10"/>
      <c r="AC27" s="11"/>
      <c r="AD27" s="10"/>
      <c r="AE27" s="21"/>
      <c r="AF27" s="10"/>
      <c r="AG27" s="21"/>
      <c r="AH27" s="10"/>
      <c r="AI27" s="28"/>
      <c r="AJ27" s="10"/>
      <c r="AK27" s="21"/>
      <c r="AL27" s="10"/>
      <c r="AM27" s="21"/>
      <c r="AN27" s="10"/>
      <c r="AO27" s="21"/>
      <c r="AP27" s="10"/>
      <c r="AQ27" s="21"/>
      <c r="AR27" s="10"/>
      <c r="AS27" s="21"/>
      <c r="AT27" s="10"/>
    </row>
    <row r="28" spans="1:46" ht="18" thickTop="1" thickBot="1" x14ac:dyDescent="0.25">
      <c r="A28" s="35" t="s">
        <v>77</v>
      </c>
      <c r="B28" s="24">
        <v>29043</v>
      </c>
      <c r="C28" s="25">
        <v>20125</v>
      </c>
      <c r="D28" s="26">
        <f t="shared" si="2"/>
        <v>0.69293805736322001</v>
      </c>
      <c r="E28" s="19">
        <v>68</v>
      </c>
      <c r="F28" s="9">
        <f t="shared" si="1"/>
        <v>20057</v>
      </c>
      <c r="G28" s="22">
        <v>9462</v>
      </c>
      <c r="H28" s="10">
        <f t="shared" si="3"/>
        <v>0.47175549683402301</v>
      </c>
      <c r="I28" s="20">
        <v>10534</v>
      </c>
      <c r="J28" s="10">
        <f t="shared" si="4"/>
        <v>0.52520317096275615</v>
      </c>
      <c r="K28" s="21"/>
      <c r="L28" s="10"/>
      <c r="M28" s="21"/>
      <c r="N28" s="10"/>
      <c r="O28" s="21"/>
      <c r="P28" s="10"/>
      <c r="Q28" s="19">
        <v>37</v>
      </c>
      <c r="R28" s="10">
        <f t="shared" ref="R28" si="10">SUM(Q28/F28)</f>
        <v>1.8447424839208256E-3</v>
      </c>
      <c r="S28" s="27">
        <v>12</v>
      </c>
      <c r="T28" s="10">
        <f t="shared" ref="T28:T45" si="11">SUM(S28/F28)</f>
        <v>5.9829485964999754E-4</v>
      </c>
      <c r="U28" s="11"/>
      <c r="V28" s="10"/>
      <c r="W28" s="21"/>
      <c r="X28" s="10"/>
      <c r="Y28" s="11"/>
      <c r="Z28" s="10"/>
      <c r="AA28" s="28"/>
      <c r="AB28" s="10"/>
      <c r="AC28" s="11"/>
      <c r="AD28" s="10"/>
      <c r="AE28" s="21"/>
      <c r="AF28" s="10"/>
      <c r="AG28" s="21"/>
      <c r="AH28" s="10"/>
      <c r="AI28" s="28"/>
      <c r="AJ28" s="10"/>
      <c r="AK28" s="21"/>
      <c r="AL28" s="10"/>
      <c r="AM28" s="19">
        <v>12</v>
      </c>
      <c r="AN28" s="10">
        <f>SUM(AM28/F28)</f>
        <v>5.9829485964999754E-4</v>
      </c>
      <c r="AO28" s="21"/>
      <c r="AP28" s="10"/>
      <c r="AQ28" s="21"/>
      <c r="AR28" s="10"/>
      <c r="AS28" s="21"/>
      <c r="AT28" s="10"/>
    </row>
    <row r="29" spans="1:46" ht="18" thickTop="1" thickBot="1" x14ac:dyDescent="0.25">
      <c r="A29" s="35" t="s">
        <v>78</v>
      </c>
      <c r="B29" s="24">
        <v>27066</v>
      </c>
      <c r="C29" s="25">
        <v>16046</v>
      </c>
      <c r="D29" s="26">
        <f t="shared" si="2"/>
        <v>0.59284711446094729</v>
      </c>
      <c r="E29" s="19">
        <v>54</v>
      </c>
      <c r="F29" s="9">
        <f t="shared" si="1"/>
        <v>15992</v>
      </c>
      <c r="G29" s="22">
        <v>2686</v>
      </c>
      <c r="H29" s="10">
        <f t="shared" si="3"/>
        <v>0.16795897948974486</v>
      </c>
      <c r="I29" s="20">
        <v>13306</v>
      </c>
      <c r="J29" s="10">
        <f t="shared" si="4"/>
        <v>0.83204102051025508</v>
      </c>
      <c r="K29" s="21"/>
      <c r="L29" s="10"/>
      <c r="M29" s="21"/>
      <c r="N29" s="10"/>
      <c r="O29" s="21"/>
      <c r="P29" s="10"/>
      <c r="Q29" s="11"/>
      <c r="R29" s="10"/>
      <c r="S29" s="11"/>
      <c r="T29" s="10"/>
      <c r="U29" s="11"/>
      <c r="V29" s="10"/>
      <c r="W29" s="21"/>
      <c r="X29" s="10"/>
      <c r="Y29" s="11"/>
      <c r="Z29" s="10"/>
      <c r="AA29" s="28"/>
      <c r="AB29" s="10"/>
      <c r="AC29" s="11"/>
      <c r="AD29" s="10"/>
      <c r="AE29" s="21"/>
      <c r="AF29" s="10"/>
      <c r="AG29" s="21"/>
      <c r="AH29" s="10"/>
      <c r="AI29" s="28"/>
      <c r="AJ29" s="10"/>
      <c r="AK29" s="21"/>
      <c r="AL29" s="10"/>
      <c r="AM29" s="21"/>
      <c r="AN29" s="10"/>
      <c r="AO29" s="21"/>
      <c r="AP29" s="10"/>
      <c r="AQ29" s="21"/>
      <c r="AR29" s="10"/>
      <c r="AS29" s="21"/>
      <c r="AT29" s="10"/>
    </row>
    <row r="30" spans="1:46" ht="18" thickTop="1" thickBot="1" x14ac:dyDescent="0.25">
      <c r="A30" s="35" t="s">
        <v>79</v>
      </c>
      <c r="B30" s="24">
        <v>28271</v>
      </c>
      <c r="C30" s="25">
        <v>17205</v>
      </c>
      <c r="D30" s="26">
        <f t="shared" si="2"/>
        <v>0.60857415726362707</v>
      </c>
      <c r="E30" s="19">
        <v>52</v>
      </c>
      <c r="F30" s="9">
        <f t="shared" si="1"/>
        <v>17153</v>
      </c>
      <c r="G30" s="22">
        <v>3416</v>
      </c>
      <c r="H30" s="10">
        <f t="shared" si="3"/>
        <v>0.19914883693814492</v>
      </c>
      <c r="I30" s="20">
        <v>13737</v>
      </c>
      <c r="J30" s="10">
        <f t="shared" si="4"/>
        <v>0.80085116306185511</v>
      </c>
      <c r="K30" s="21"/>
      <c r="L30" s="10"/>
      <c r="M30" s="21"/>
      <c r="N30" s="10"/>
      <c r="O30" s="21"/>
      <c r="P30" s="10"/>
      <c r="Q30" s="11"/>
      <c r="R30" s="10"/>
      <c r="S30" s="11"/>
      <c r="T30" s="10"/>
      <c r="U30" s="11"/>
      <c r="V30" s="10"/>
      <c r="W30" s="21"/>
      <c r="X30" s="10"/>
      <c r="Y30" s="11"/>
      <c r="Z30" s="10"/>
      <c r="AA30" s="28"/>
      <c r="AB30" s="10"/>
      <c r="AC30" s="11"/>
      <c r="AD30" s="10"/>
      <c r="AE30" s="21"/>
      <c r="AF30" s="10"/>
      <c r="AG30" s="21"/>
      <c r="AH30" s="10"/>
      <c r="AI30" s="28"/>
      <c r="AJ30" s="10"/>
      <c r="AK30" s="21"/>
      <c r="AL30" s="10"/>
      <c r="AM30" s="21"/>
      <c r="AN30" s="10"/>
      <c r="AO30" s="21"/>
      <c r="AP30" s="10"/>
      <c r="AQ30" s="21"/>
      <c r="AR30" s="10"/>
      <c r="AS30" s="21"/>
      <c r="AT30" s="10"/>
    </row>
    <row r="31" spans="1:46" ht="18" thickTop="1" thickBot="1" x14ac:dyDescent="0.25">
      <c r="A31" s="35" t="s">
        <v>80</v>
      </c>
      <c r="B31" s="24">
        <v>25289</v>
      </c>
      <c r="C31" s="25">
        <v>15534</v>
      </c>
      <c r="D31" s="26">
        <f t="shared" si="2"/>
        <v>0.61425916406342673</v>
      </c>
      <c r="E31" s="19">
        <v>41</v>
      </c>
      <c r="F31" s="9">
        <f t="shared" si="1"/>
        <v>15493</v>
      </c>
      <c r="G31" s="22">
        <v>3708</v>
      </c>
      <c r="H31" s="10">
        <f t="shared" si="3"/>
        <v>0.23933389272574712</v>
      </c>
      <c r="I31" s="20">
        <v>11535</v>
      </c>
      <c r="J31" s="10">
        <f t="shared" si="4"/>
        <v>0.74452978764603372</v>
      </c>
      <c r="K31" s="27">
        <v>250</v>
      </c>
      <c r="L31" s="10">
        <f t="shared" ref="L31:L36" si="12">SUM(K31/F31)</f>
        <v>1.6136319628219195E-2</v>
      </c>
      <c r="M31" s="21"/>
      <c r="N31" s="10"/>
      <c r="O31" s="21"/>
      <c r="P31" s="10"/>
      <c r="Q31" s="11"/>
      <c r="R31" s="10"/>
      <c r="S31" s="11"/>
      <c r="T31" s="10"/>
      <c r="U31" s="11"/>
      <c r="V31" s="10"/>
      <c r="W31" s="21"/>
      <c r="X31" s="10"/>
      <c r="Y31" s="11"/>
      <c r="Z31" s="10"/>
      <c r="AA31" s="28"/>
      <c r="AB31" s="10"/>
      <c r="AC31" s="11"/>
      <c r="AD31" s="10"/>
      <c r="AE31" s="21"/>
      <c r="AF31" s="10"/>
      <c r="AG31" s="21"/>
      <c r="AH31" s="10"/>
      <c r="AI31" s="28"/>
      <c r="AJ31" s="10"/>
      <c r="AK31" s="21"/>
      <c r="AL31" s="10"/>
      <c r="AM31" s="21"/>
      <c r="AN31" s="10"/>
      <c r="AO31" s="21"/>
      <c r="AP31" s="10"/>
      <c r="AQ31" s="21"/>
      <c r="AR31" s="10"/>
      <c r="AS31" s="21"/>
      <c r="AT31" s="10"/>
    </row>
    <row r="32" spans="1:46" ht="18" thickTop="1" thickBot="1" x14ac:dyDescent="0.25">
      <c r="A32" s="35" t="s">
        <v>81</v>
      </c>
      <c r="B32" s="24">
        <v>26003</v>
      </c>
      <c r="C32" s="25">
        <v>15696</v>
      </c>
      <c r="D32" s="26">
        <f t="shared" si="2"/>
        <v>0.60362265892397027</v>
      </c>
      <c r="E32" s="19">
        <v>36</v>
      </c>
      <c r="F32" s="9">
        <f t="shared" si="1"/>
        <v>15660</v>
      </c>
      <c r="G32" s="22">
        <v>9276</v>
      </c>
      <c r="H32" s="10">
        <f t="shared" si="3"/>
        <v>0.59233716475095788</v>
      </c>
      <c r="I32" s="20">
        <v>5761</v>
      </c>
      <c r="J32" s="10">
        <f t="shared" si="4"/>
        <v>0.36787994891443165</v>
      </c>
      <c r="K32" s="27">
        <v>58</v>
      </c>
      <c r="L32" s="10">
        <f t="shared" si="12"/>
        <v>3.7037037037037038E-3</v>
      </c>
      <c r="M32" s="21"/>
      <c r="N32" s="10"/>
      <c r="O32" s="21"/>
      <c r="P32" s="10"/>
      <c r="Q32" s="11"/>
      <c r="R32" s="10"/>
      <c r="S32" s="11"/>
      <c r="T32" s="10"/>
      <c r="U32" s="11"/>
      <c r="V32" s="10"/>
      <c r="W32" s="19">
        <v>545</v>
      </c>
      <c r="X32" s="10">
        <f>SUM(W32/F32)</f>
        <v>3.4802043422733075E-2</v>
      </c>
      <c r="Y32" s="11"/>
      <c r="Z32" s="10"/>
      <c r="AA32" s="28"/>
      <c r="AB32" s="10"/>
      <c r="AC32" s="11"/>
      <c r="AD32" s="10"/>
      <c r="AE32" s="21"/>
      <c r="AF32" s="10"/>
      <c r="AG32" s="21"/>
      <c r="AH32" s="10"/>
      <c r="AI32" s="28"/>
      <c r="AJ32" s="10"/>
      <c r="AK32" s="19">
        <v>20</v>
      </c>
      <c r="AL32" s="10">
        <f>SUM(AK32/F32)</f>
        <v>1.277139208173691E-3</v>
      </c>
      <c r="AM32" s="21"/>
      <c r="AN32" s="10"/>
      <c r="AO32" s="21"/>
      <c r="AP32" s="10"/>
      <c r="AQ32" s="21"/>
      <c r="AR32" s="10"/>
      <c r="AS32" s="21"/>
      <c r="AT32" s="10"/>
    </row>
    <row r="33" spans="1:46" ht="18" thickTop="1" thickBot="1" x14ac:dyDescent="0.25">
      <c r="A33" s="35" t="s">
        <v>82</v>
      </c>
      <c r="B33" s="24">
        <v>25096</v>
      </c>
      <c r="C33" s="25">
        <v>16615</v>
      </c>
      <c r="D33" s="26">
        <f t="shared" si="2"/>
        <v>0.66205769843799811</v>
      </c>
      <c r="E33" s="19">
        <v>37</v>
      </c>
      <c r="F33" s="9">
        <f t="shared" si="1"/>
        <v>16578</v>
      </c>
      <c r="G33" s="22">
        <v>7357</v>
      </c>
      <c r="H33" s="10">
        <f t="shared" si="3"/>
        <v>0.44378091446495355</v>
      </c>
      <c r="I33" s="20">
        <v>8869</v>
      </c>
      <c r="J33" s="10">
        <f t="shared" si="4"/>
        <v>0.5349861261913379</v>
      </c>
      <c r="K33" s="27">
        <v>144</v>
      </c>
      <c r="L33" s="10">
        <f t="shared" si="12"/>
        <v>8.6862106406080351E-3</v>
      </c>
      <c r="M33" s="21"/>
      <c r="N33" s="10"/>
      <c r="O33" s="21"/>
      <c r="P33" s="10"/>
      <c r="Q33" s="11"/>
      <c r="R33" s="10"/>
      <c r="S33" s="11"/>
      <c r="T33" s="10"/>
      <c r="U33" s="11"/>
      <c r="V33" s="10"/>
      <c r="W33" s="19">
        <v>208</v>
      </c>
      <c r="X33" s="10">
        <f>SUM(W33/F33)</f>
        <v>1.2546748703100494E-2</v>
      </c>
      <c r="Y33" s="11"/>
      <c r="Z33" s="10"/>
      <c r="AA33" s="28"/>
      <c r="AB33" s="10"/>
      <c r="AC33" s="11"/>
      <c r="AD33" s="10"/>
      <c r="AE33" s="21"/>
      <c r="AF33" s="10"/>
      <c r="AG33" s="21"/>
      <c r="AH33" s="10"/>
      <c r="AI33" s="28"/>
      <c r="AJ33" s="10"/>
      <c r="AK33" s="21"/>
      <c r="AL33" s="10"/>
      <c r="AM33" s="21"/>
      <c r="AN33" s="10"/>
      <c r="AO33" s="21"/>
      <c r="AP33" s="10"/>
      <c r="AQ33" s="21"/>
      <c r="AR33" s="10"/>
      <c r="AS33" s="21"/>
      <c r="AT33" s="10"/>
    </row>
    <row r="34" spans="1:46" ht="18" thickTop="1" thickBot="1" x14ac:dyDescent="0.25">
      <c r="A34" s="35" t="s">
        <v>83</v>
      </c>
      <c r="B34" s="24">
        <v>25003</v>
      </c>
      <c r="C34" s="25">
        <v>11685</v>
      </c>
      <c r="D34" s="26">
        <f t="shared" si="2"/>
        <v>0.46734391872975245</v>
      </c>
      <c r="E34" s="19">
        <v>47</v>
      </c>
      <c r="F34" s="9">
        <f t="shared" si="1"/>
        <v>11638</v>
      </c>
      <c r="G34" s="22">
        <v>9475</v>
      </c>
      <c r="H34" s="10">
        <f t="shared" si="3"/>
        <v>0.81414332359511943</v>
      </c>
      <c r="I34" s="20">
        <v>1705</v>
      </c>
      <c r="J34" s="10">
        <f t="shared" si="4"/>
        <v>0.14650283553875237</v>
      </c>
      <c r="K34" s="27">
        <v>385</v>
      </c>
      <c r="L34" s="10">
        <f t="shared" si="12"/>
        <v>3.3081285444234401E-2</v>
      </c>
      <c r="M34" s="21"/>
      <c r="N34" s="10"/>
      <c r="O34" s="21"/>
      <c r="P34" s="10"/>
      <c r="Q34" s="11"/>
      <c r="R34" s="10"/>
      <c r="S34" s="11"/>
      <c r="T34" s="10"/>
      <c r="U34" s="11"/>
      <c r="V34" s="10"/>
      <c r="W34" s="11"/>
      <c r="X34" s="10"/>
      <c r="Y34" s="11"/>
      <c r="Z34" s="10"/>
      <c r="AA34" s="28"/>
      <c r="AB34" s="10"/>
      <c r="AC34" s="11"/>
      <c r="AD34" s="10"/>
      <c r="AE34" s="21"/>
      <c r="AF34" s="10"/>
      <c r="AG34" s="21"/>
      <c r="AH34" s="10"/>
      <c r="AI34" s="28"/>
      <c r="AJ34" s="10"/>
      <c r="AK34" s="21"/>
      <c r="AL34" s="10"/>
      <c r="AM34" s="21"/>
      <c r="AN34" s="10"/>
      <c r="AO34" s="21"/>
      <c r="AP34" s="10"/>
      <c r="AQ34" s="27">
        <v>73</v>
      </c>
      <c r="AR34" s="10">
        <f>SUM(AQ34/F34)</f>
        <v>6.2725554218937959E-3</v>
      </c>
      <c r="AS34" s="21"/>
      <c r="AT34" s="10"/>
    </row>
    <row r="35" spans="1:46" ht="18" thickTop="1" thickBot="1" x14ac:dyDescent="0.25">
      <c r="A35" s="35" t="s">
        <v>84</v>
      </c>
      <c r="B35" s="24">
        <v>24754</v>
      </c>
      <c r="C35" s="25">
        <v>10480</v>
      </c>
      <c r="D35" s="26">
        <f t="shared" si="2"/>
        <v>0.42336592065928741</v>
      </c>
      <c r="E35" s="19">
        <v>26</v>
      </c>
      <c r="F35" s="9">
        <f t="shared" si="1"/>
        <v>10454</v>
      </c>
      <c r="G35" s="22">
        <v>8202</v>
      </c>
      <c r="H35" s="10">
        <f t="shared" si="3"/>
        <v>0.78458006504687205</v>
      </c>
      <c r="I35" s="20">
        <v>1850</v>
      </c>
      <c r="J35" s="10">
        <f t="shared" si="4"/>
        <v>0.17696575473502965</v>
      </c>
      <c r="K35" s="27">
        <v>257</v>
      </c>
      <c r="L35" s="10">
        <f t="shared" si="12"/>
        <v>2.4583891333460877E-2</v>
      </c>
      <c r="M35" s="21"/>
      <c r="N35" s="10"/>
      <c r="O35" s="21"/>
      <c r="P35" s="10"/>
      <c r="Q35" s="11"/>
      <c r="R35" s="10"/>
      <c r="S35" s="11"/>
      <c r="T35" s="10"/>
      <c r="U35" s="11"/>
      <c r="V35" s="10"/>
      <c r="W35" s="11"/>
      <c r="X35" s="10"/>
      <c r="Y35" s="11"/>
      <c r="Z35" s="10"/>
      <c r="AA35" s="29">
        <v>145</v>
      </c>
      <c r="AB35" s="10">
        <f>SUM(AA35/F35)</f>
        <v>1.3870288884637458E-2</v>
      </c>
      <c r="AC35" s="11"/>
      <c r="AD35" s="10"/>
      <c r="AE35" s="21"/>
      <c r="AF35" s="10"/>
      <c r="AG35" s="21"/>
      <c r="AH35" s="10"/>
      <c r="AI35" s="28"/>
      <c r="AJ35" s="10"/>
      <c r="AK35" s="21"/>
      <c r="AL35" s="10"/>
      <c r="AM35" s="21"/>
      <c r="AN35" s="10"/>
      <c r="AO35" s="21"/>
      <c r="AP35" s="10"/>
      <c r="AQ35" s="21"/>
      <c r="AR35" s="10"/>
      <c r="AS35" s="21"/>
      <c r="AT35" s="10"/>
    </row>
    <row r="36" spans="1:46" ht="18" thickTop="1" thickBot="1" x14ac:dyDescent="0.25">
      <c r="A36" s="35" t="s">
        <v>85</v>
      </c>
      <c r="B36" s="24">
        <v>27178</v>
      </c>
      <c r="C36" s="25">
        <v>16229</v>
      </c>
      <c r="D36" s="26">
        <f t="shared" si="2"/>
        <v>0.59713739053646331</v>
      </c>
      <c r="E36" s="19">
        <v>32</v>
      </c>
      <c r="F36" s="9">
        <f t="shared" si="1"/>
        <v>16197</v>
      </c>
      <c r="G36" s="22">
        <v>4708</v>
      </c>
      <c r="H36" s="10">
        <f t="shared" si="3"/>
        <v>0.29067111193430883</v>
      </c>
      <c r="I36" s="20">
        <v>11280</v>
      </c>
      <c r="J36" s="10">
        <f t="shared" si="4"/>
        <v>0.69642526393776627</v>
      </c>
      <c r="K36" s="27">
        <v>209</v>
      </c>
      <c r="L36" s="10">
        <f t="shared" si="12"/>
        <v>1.2903624127924925E-2</v>
      </c>
      <c r="M36" s="21"/>
      <c r="N36" s="10"/>
      <c r="O36" s="21"/>
      <c r="P36" s="10"/>
      <c r="Q36" s="11"/>
      <c r="R36" s="10"/>
      <c r="S36" s="11"/>
      <c r="T36" s="10"/>
      <c r="U36" s="11"/>
      <c r="V36" s="10"/>
      <c r="W36" s="11"/>
      <c r="X36" s="10"/>
      <c r="Y36" s="11"/>
      <c r="Z36" s="10"/>
      <c r="AA36" s="10"/>
      <c r="AB36" s="10"/>
      <c r="AC36" s="11"/>
      <c r="AD36" s="10"/>
      <c r="AE36" s="21"/>
      <c r="AF36" s="10"/>
      <c r="AG36" s="21"/>
      <c r="AH36" s="10"/>
      <c r="AI36" s="28"/>
      <c r="AJ36" s="10"/>
      <c r="AK36" s="21"/>
      <c r="AL36" s="10"/>
      <c r="AM36" s="21"/>
      <c r="AN36" s="10"/>
      <c r="AO36" s="21"/>
      <c r="AP36" s="10"/>
      <c r="AQ36" s="21"/>
      <c r="AR36" s="10"/>
      <c r="AS36" s="21"/>
      <c r="AT36" s="10"/>
    </row>
    <row r="37" spans="1:46" ht="18" thickTop="1" thickBot="1" x14ac:dyDescent="0.25">
      <c r="A37" s="35" t="s">
        <v>86</v>
      </c>
      <c r="B37" s="24">
        <v>25008</v>
      </c>
      <c r="C37" s="25">
        <v>14589</v>
      </c>
      <c r="D37" s="26">
        <f t="shared" si="2"/>
        <v>0.58337332053742808</v>
      </c>
      <c r="E37" s="19">
        <v>36</v>
      </c>
      <c r="F37" s="9">
        <f t="shared" si="1"/>
        <v>14553</v>
      </c>
      <c r="G37" s="22">
        <v>9864</v>
      </c>
      <c r="H37" s="10">
        <f t="shared" si="3"/>
        <v>0.67779839208410642</v>
      </c>
      <c r="I37" s="20">
        <v>4689</v>
      </c>
      <c r="J37" s="10">
        <f t="shared" si="4"/>
        <v>0.32220160791589364</v>
      </c>
      <c r="K37" s="21"/>
      <c r="L37" s="10"/>
      <c r="M37" s="21"/>
      <c r="N37" s="10"/>
      <c r="O37" s="21"/>
      <c r="P37" s="10"/>
      <c r="Q37" s="11"/>
      <c r="R37" s="10"/>
      <c r="S37" s="11"/>
      <c r="T37" s="10"/>
      <c r="U37" s="11"/>
      <c r="V37" s="10"/>
      <c r="W37" s="11"/>
      <c r="X37" s="10"/>
      <c r="Y37" s="11"/>
      <c r="Z37" s="10"/>
      <c r="AA37" s="10"/>
      <c r="AB37" s="10"/>
      <c r="AC37" s="11"/>
      <c r="AD37" s="10"/>
      <c r="AE37" s="21"/>
      <c r="AF37" s="10"/>
      <c r="AG37" s="21"/>
      <c r="AH37" s="10"/>
      <c r="AI37" s="28"/>
      <c r="AJ37" s="10"/>
      <c r="AK37" s="21"/>
      <c r="AL37" s="10"/>
      <c r="AM37" s="21"/>
      <c r="AN37" s="10"/>
      <c r="AO37" s="21"/>
      <c r="AP37" s="10"/>
      <c r="AQ37" s="21"/>
      <c r="AR37" s="10"/>
      <c r="AS37" s="21"/>
      <c r="AT37" s="10"/>
    </row>
    <row r="38" spans="1:46" ht="18" thickTop="1" thickBot="1" x14ac:dyDescent="0.25">
      <c r="A38" s="35" t="s">
        <v>87</v>
      </c>
      <c r="B38" s="24">
        <v>25035</v>
      </c>
      <c r="C38" s="25">
        <v>15515</v>
      </c>
      <c r="D38" s="26">
        <f t="shared" si="2"/>
        <v>0.61973237467545439</v>
      </c>
      <c r="E38" s="19">
        <v>45</v>
      </c>
      <c r="F38" s="9">
        <f t="shared" si="1"/>
        <v>15470</v>
      </c>
      <c r="G38" s="22">
        <v>8457</v>
      </c>
      <c r="H38" s="10">
        <f t="shared" si="3"/>
        <v>0.54667097608274073</v>
      </c>
      <c r="I38" s="20">
        <v>6651</v>
      </c>
      <c r="J38" s="10">
        <f t="shared" si="4"/>
        <v>0.42992889463477701</v>
      </c>
      <c r="K38" s="27">
        <v>128</v>
      </c>
      <c r="L38" s="10">
        <f>SUM(K38/F38)</f>
        <v>8.2740788623141565E-3</v>
      </c>
      <c r="M38" s="21"/>
      <c r="N38" s="10"/>
      <c r="O38" s="21"/>
      <c r="P38" s="10"/>
      <c r="Q38" s="11"/>
      <c r="R38" s="10"/>
      <c r="S38" s="11"/>
      <c r="T38" s="10"/>
      <c r="U38" s="11"/>
      <c r="V38" s="10"/>
      <c r="W38" s="11"/>
      <c r="X38" s="10"/>
      <c r="Y38" s="11"/>
      <c r="Z38" s="10"/>
      <c r="AA38" s="10"/>
      <c r="AB38" s="10"/>
      <c r="AC38" s="11"/>
      <c r="AD38" s="10"/>
      <c r="AE38" s="21"/>
      <c r="AF38" s="10"/>
      <c r="AG38" s="21"/>
      <c r="AH38" s="10"/>
      <c r="AI38" s="19">
        <v>211</v>
      </c>
      <c r="AJ38" s="10">
        <f>SUM(AI38/F38)</f>
        <v>1.3639301874595992E-2</v>
      </c>
      <c r="AK38" s="21"/>
      <c r="AL38" s="10"/>
      <c r="AM38" s="21"/>
      <c r="AN38" s="10"/>
      <c r="AO38" s="19">
        <v>23</v>
      </c>
      <c r="AP38" s="10">
        <f>SUM(AO38/F38)</f>
        <v>1.4867485455720749E-3</v>
      </c>
      <c r="AQ38" s="21"/>
      <c r="AR38" s="10"/>
      <c r="AS38" s="21"/>
      <c r="AT38" s="10"/>
    </row>
    <row r="39" spans="1:46" ht="18" thickTop="1" thickBot="1" x14ac:dyDescent="0.25">
      <c r="A39" s="35" t="s">
        <v>88</v>
      </c>
      <c r="B39" s="24">
        <v>28663</v>
      </c>
      <c r="C39" s="25">
        <v>17398</v>
      </c>
      <c r="D39" s="26">
        <f t="shared" si="2"/>
        <v>0.60698461431113282</v>
      </c>
      <c r="E39" s="19">
        <v>56</v>
      </c>
      <c r="F39" s="9">
        <f t="shared" si="1"/>
        <v>17342</v>
      </c>
      <c r="G39" s="22">
        <v>3855</v>
      </c>
      <c r="H39" s="10">
        <f t="shared" si="3"/>
        <v>0.22229269980394417</v>
      </c>
      <c r="I39" s="20">
        <v>13487</v>
      </c>
      <c r="J39" s="10">
        <f t="shared" si="4"/>
        <v>0.77770730019605583</v>
      </c>
      <c r="K39" s="21"/>
      <c r="L39" s="10"/>
      <c r="M39" s="21"/>
      <c r="N39" s="10"/>
      <c r="O39" s="21"/>
      <c r="P39" s="10"/>
      <c r="Q39" s="11"/>
      <c r="R39" s="10"/>
      <c r="S39" s="11"/>
      <c r="T39" s="10"/>
      <c r="U39" s="11"/>
      <c r="V39" s="10"/>
      <c r="W39" s="11"/>
      <c r="X39" s="10"/>
      <c r="Y39" s="11"/>
      <c r="Z39" s="10"/>
      <c r="AA39" s="10"/>
      <c r="AB39" s="10"/>
      <c r="AC39" s="11"/>
      <c r="AD39" s="10"/>
      <c r="AE39" s="21"/>
      <c r="AF39" s="10"/>
      <c r="AG39" s="21"/>
      <c r="AH39" s="10"/>
      <c r="AI39" s="11"/>
      <c r="AJ39" s="10"/>
      <c r="AK39" s="21"/>
      <c r="AL39" s="10"/>
      <c r="AM39" s="21"/>
      <c r="AN39" s="10"/>
      <c r="AO39" s="10"/>
      <c r="AP39" s="10"/>
      <c r="AQ39" s="21"/>
      <c r="AR39" s="10"/>
      <c r="AS39" s="21"/>
      <c r="AT39" s="10"/>
    </row>
    <row r="40" spans="1:46" ht="18" thickTop="1" thickBot="1" x14ac:dyDescent="0.25">
      <c r="A40" s="35" t="s">
        <v>89</v>
      </c>
      <c r="B40" s="24">
        <v>29454</v>
      </c>
      <c r="C40" s="25">
        <v>14790</v>
      </c>
      <c r="D40" s="26">
        <f t="shared" si="2"/>
        <v>0.50213892849867592</v>
      </c>
      <c r="E40" s="19">
        <v>46</v>
      </c>
      <c r="F40" s="9">
        <f t="shared" si="1"/>
        <v>14744</v>
      </c>
      <c r="G40" s="22">
        <v>10979</v>
      </c>
      <c r="H40" s="10">
        <f t="shared" si="3"/>
        <v>0.74464188822571897</v>
      </c>
      <c r="I40" s="20">
        <v>3438</v>
      </c>
      <c r="J40" s="10">
        <f t="shared" si="4"/>
        <v>0.23317959848073794</v>
      </c>
      <c r="K40" s="27">
        <v>327</v>
      </c>
      <c r="L40" s="10">
        <f>SUM(K40/F40)</f>
        <v>2.2178513293543135E-2</v>
      </c>
      <c r="M40" s="21"/>
      <c r="N40" s="10"/>
      <c r="O40" s="21"/>
      <c r="P40" s="10"/>
      <c r="Q40" s="11"/>
      <c r="R40" s="10"/>
      <c r="S40" s="11"/>
      <c r="T40" s="10"/>
      <c r="U40" s="11"/>
      <c r="V40" s="10"/>
      <c r="W40" s="11"/>
      <c r="X40" s="10"/>
      <c r="Y40" s="11"/>
      <c r="Z40" s="10"/>
      <c r="AA40" s="10"/>
      <c r="AB40" s="10"/>
      <c r="AC40" s="11"/>
      <c r="AD40" s="10"/>
      <c r="AE40" s="21"/>
      <c r="AF40" s="10"/>
      <c r="AG40" s="21"/>
      <c r="AH40" s="10"/>
      <c r="AI40" s="11"/>
      <c r="AJ40" s="10"/>
      <c r="AK40" s="21"/>
      <c r="AL40" s="10"/>
      <c r="AM40" s="21"/>
      <c r="AN40" s="10"/>
      <c r="AO40" s="10"/>
      <c r="AP40" s="10"/>
      <c r="AQ40" s="21"/>
      <c r="AR40" s="10"/>
      <c r="AS40" s="21"/>
      <c r="AT40" s="10"/>
    </row>
    <row r="41" spans="1:46" ht="18" thickTop="1" thickBot="1" x14ac:dyDescent="0.25">
      <c r="A41" s="35" t="s">
        <v>90</v>
      </c>
      <c r="B41" s="24">
        <v>28094</v>
      </c>
      <c r="C41" s="25">
        <v>17706</v>
      </c>
      <c r="D41" s="26">
        <f t="shared" si="2"/>
        <v>0.63024133266889726</v>
      </c>
      <c r="E41" s="19">
        <v>43</v>
      </c>
      <c r="F41" s="9">
        <f t="shared" si="1"/>
        <v>17663</v>
      </c>
      <c r="G41" s="22">
        <v>5264</v>
      </c>
      <c r="H41" s="10">
        <f t="shared" si="3"/>
        <v>0.29802411821321406</v>
      </c>
      <c r="I41" s="20">
        <v>11943</v>
      </c>
      <c r="J41" s="10">
        <f t="shared" si="4"/>
        <v>0.67615920285342246</v>
      </c>
      <c r="K41" s="27">
        <v>235</v>
      </c>
      <c r="L41" s="10">
        <f>SUM(K41/F41)</f>
        <v>1.3304648134518485E-2</v>
      </c>
      <c r="M41" s="19">
        <v>188</v>
      </c>
      <c r="N41" s="10">
        <f t="shared" si="7"/>
        <v>1.0643718507614789E-2</v>
      </c>
      <c r="O41" s="21"/>
      <c r="P41" s="10"/>
      <c r="Q41" s="11"/>
      <c r="R41" s="10"/>
      <c r="S41" s="11"/>
      <c r="T41" s="10"/>
      <c r="U41" s="9"/>
      <c r="V41" s="10"/>
      <c r="W41" s="11"/>
      <c r="X41" s="10"/>
      <c r="Y41" s="11"/>
      <c r="Z41" s="10"/>
      <c r="AA41" s="10"/>
      <c r="AB41" s="10"/>
      <c r="AC41" s="11"/>
      <c r="AD41" s="10"/>
      <c r="AE41" s="21"/>
      <c r="AF41" s="10"/>
      <c r="AG41" s="21"/>
      <c r="AH41" s="10"/>
      <c r="AI41" s="11"/>
      <c r="AJ41" s="10"/>
      <c r="AK41" s="21"/>
      <c r="AL41" s="10"/>
      <c r="AM41" s="19">
        <v>33</v>
      </c>
      <c r="AN41" s="10">
        <f>SUM(AM41/F41)</f>
        <v>1.8683122912302554E-3</v>
      </c>
      <c r="AO41" s="10"/>
      <c r="AP41" s="10"/>
      <c r="AQ41" s="21"/>
      <c r="AR41" s="10"/>
      <c r="AS41" s="21"/>
      <c r="AT41" s="10"/>
    </row>
    <row r="42" spans="1:46" ht="18" thickTop="1" thickBot="1" x14ac:dyDescent="0.25">
      <c r="A42" s="35" t="s">
        <v>91</v>
      </c>
      <c r="B42" s="24">
        <v>28452</v>
      </c>
      <c r="C42" s="25">
        <v>18193</v>
      </c>
      <c r="D42" s="26">
        <f t="shared" si="2"/>
        <v>0.6394278082384367</v>
      </c>
      <c r="E42" s="19">
        <v>49</v>
      </c>
      <c r="F42" s="9">
        <f t="shared" si="1"/>
        <v>18144</v>
      </c>
      <c r="G42" s="22">
        <v>9354</v>
      </c>
      <c r="H42" s="10">
        <f t="shared" si="3"/>
        <v>0.51554232804232802</v>
      </c>
      <c r="I42" s="20">
        <v>8543</v>
      </c>
      <c r="J42" s="10">
        <f t="shared" si="4"/>
        <v>0.47084435626102294</v>
      </c>
      <c r="K42" s="21"/>
      <c r="L42" s="10"/>
      <c r="M42" s="21"/>
      <c r="N42" s="10"/>
      <c r="O42" s="21"/>
      <c r="P42" s="10"/>
      <c r="Q42" s="11"/>
      <c r="R42" s="10"/>
      <c r="S42" s="19">
        <v>217</v>
      </c>
      <c r="T42" s="10">
        <f t="shared" si="11"/>
        <v>1.1959876543209876E-2</v>
      </c>
      <c r="U42" s="11"/>
      <c r="V42" s="10"/>
      <c r="W42" s="11"/>
      <c r="X42" s="10"/>
      <c r="Y42" s="11"/>
      <c r="Z42" s="10"/>
      <c r="AA42" s="10"/>
      <c r="AB42" s="10"/>
      <c r="AC42" s="11"/>
      <c r="AD42" s="10"/>
      <c r="AE42" s="21"/>
      <c r="AF42" s="10"/>
      <c r="AG42" s="21"/>
      <c r="AH42" s="10"/>
      <c r="AI42" s="11"/>
      <c r="AJ42" s="10"/>
      <c r="AK42" s="21"/>
      <c r="AL42" s="10"/>
      <c r="AM42" s="19">
        <v>30</v>
      </c>
      <c r="AN42" s="10">
        <f>SUM(AM42/F42)</f>
        <v>1.6534391534391533E-3</v>
      </c>
      <c r="AO42" s="10"/>
      <c r="AP42" s="10"/>
      <c r="AQ42" s="21"/>
      <c r="AR42" s="10"/>
      <c r="AS42" s="21"/>
      <c r="AT42" s="10"/>
    </row>
    <row r="43" spans="1:46" ht="18" thickTop="1" thickBot="1" x14ac:dyDescent="0.25">
      <c r="A43" s="35" t="s">
        <v>92</v>
      </c>
      <c r="B43" s="24">
        <v>28832</v>
      </c>
      <c r="C43" s="25">
        <v>16920</v>
      </c>
      <c r="D43" s="26">
        <f t="shared" si="2"/>
        <v>0.58684794672586016</v>
      </c>
      <c r="E43" s="19">
        <v>50</v>
      </c>
      <c r="F43" s="9">
        <f t="shared" si="1"/>
        <v>16870</v>
      </c>
      <c r="G43" s="22">
        <v>5209</v>
      </c>
      <c r="H43" s="10">
        <f t="shared" si="3"/>
        <v>0.3087729697688204</v>
      </c>
      <c r="I43" s="20">
        <v>11440</v>
      </c>
      <c r="J43" s="10">
        <f t="shared" si="4"/>
        <v>0.67812685240071136</v>
      </c>
      <c r="K43" s="27">
        <v>221</v>
      </c>
      <c r="L43" s="10">
        <f>SUM(K43/F43)</f>
        <v>1.3100177830468287E-2</v>
      </c>
      <c r="M43" s="21"/>
      <c r="N43" s="10"/>
      <c r="O43" s="21"/>
      <c r="P43" s="10"/>
      <c r="Q43" s="11"/>
      <c r="R43" s="10"/>
      <c r="S43" s="11"/>
      <c r="T43" s="10"/>
      <c r="U43" s="11"/>
      <c r="V43" s="10"/>
      <c r="W43" s="11"/>
      <c r="X43" s="10"/>
      <c r="Y43" s="11"/>
      <c r="Z43" s="10"/>
      <c r="AA43" s="10"/>
      <c r="AB43" s="10"/>
      <c r="AC43" s="11"/>
      <c r="AD43" s="10"/>
      <c r="AE43" s="21"/>
      <c r="AF43" s="10"/>
      <c r="AG43" s="21"/>
      <c r="AH43" s="10"/>
      <c r="AI43" s="11"/>
      <c r="AJ43" s="10"/>
      <c r="AK43" s="21"/>
      <c r="AL43" s="10"/>
      <c r="AM43" s="21"/>
      <c r="AN43" s="10"/>
      <c r="AO43" s="10"/>
      <c r="AP43" s="10"/>
      <c r="AQ43" s="21"/>
      <c r="AR43" s="10"/>
      <c r="AS43" s="21"/>
      <c r="AT43" s="10"/>
    </row>
    <row r="44" spans="1:46" ht="18" thickTop="1" thickBot="1" x14ac:dyDescent="0.25">
      <c r="A44" s="35" t="s">
        <v>93</v>
      </c>
      <c r="B44" s="24">
        <v>23102</v>
      </c>
      <c r="C44" s="25">
        <v>13112</v>
      </c>
      <c r="D44" s="26">
        <f t="shared" si="2"/>
        <v>0.56756990736732749</v>
      </c>
      <c r="E44" s="19">
        <v>39</v>
      </c>
      <c r="F44" s="9">
        <f t="shared" si="1"/>
        <v>13073</v>
      </c>
      <c r="G44" s="22">
        <v>7127</v>
      </c>
      <c r="H44" s="10">
        <f t="shared" si="3"/>
        <v>0.54516943318289601</v>
      </c>
      <c r="I44" s="27">
        <v>5866</v>
      </c>
      <c r="J44" s="10">
        <f t="shared" si="4"/>
        <v>0.4487110839134093</v>
      </c>
      <c r="K44" s="21"/>
      <c r="L44" s="10"/>
      <c r="M44" s="21"/>
      <c r="N44" s="10"/>
      <c r="O44" s="21"/>
      <c r="P44" s="10"/>
      <c r="Q44" s="11"/>
      <c r="R44" s="10"/>
      <c r="S44" s="11"/>
      <c r="T44" s="10"/>
      <c r="U44" s="11"/>
      <c r="V44" s="10"/>
      <c r="W44" s="11"/>
      <c r="X44" s="10"/>
      <c r="Y44" s="11"/>
      <c r="Z44" s="10"/>
      <c r="AA44" s="12"/>
      <c r="AB44" s="10"/>
      <c r="AC44" s="11"/>
      <c r="AD44" s="10"/>
      <c r="AE44" s="19">
        <v>80</v>
      </c>
      <c r="AF44" s="10">
        <f>SUM(AE44/F44)</f>
        <v>6.1194829036946381E-3</v>
      </c>
      <c r="AG44" s="27"/>
      <c r="AH44" s="10"/>
      <c r="AI44" s="11"/>
      <c r="AJ44" s="10"/>
      <c r="AK44" s="21"/>
      <c r="AL44" s="10"/>
      <c r="AM44" s="21"/>
      <c r="AN44" s="10"/>
      <c r="AO44" s="10"/>
      <c r="AP44" s="10"/>
      <c r="AQ44" s="21"/>
      <c r="AR44" s="10"/>
      <c r="AS44" s="21"/>
      <c r="AT44" s="10"/>
    </row>
    <row r="45" spans="1:46" ht="18" thickTop="1" thickBot="1" x14ac:dyDescent="0.25">
      <c r="A45" s="35" t="s">
        <v>94</v>
      </c>
      <c r="B45" s="24">
        <v>27686</v>
      </c>
      <c r="C45" s="25">
        <v>13883</v>
      </c>
      <c r="D45" s="26">
        <f t="shared" si="2"/>
        <v>0.50144477353174888</v>
      </c>
      <c r="E45" s="19">
        <v>24</v>
      </c>
      <c r="F45" s="9">
        <f t="shared" si="1"/>
        <v>13859</v>
      </c>
      <c r="G45" s="22">
        <v>9275</v>
      </c>
      <c r="H45" s="10">
        <f t="shared" si="3"/>
        <v>0.66924020492099001</v>
      </c>
      <c r="I45" s="27">
        <v>4501</v>
      </c>
      <c r="J45" s="10">
        <f t="shared" si="4"/>
        <v>0.32477090699184646</v>
      </c>
      <c r="K45" s="21"/>
      <c r="L45" s="10"/>
      <c r="M45" s="21"/>
      <c r="N45" s="10"/>
      <c r="O45" s="21"/>
      <c r="P45" s="10"/>
      <c r="Q45" s="11"/>
      <c r="R45" s="10"/>
      <c r="S45" s="27">
        <v>43</v>
      </c>
      <c r="T45" s="10">
        <f t="shared" si="11"/>
        <v>3.1026769608196838E-3</v>
      </c>
      <c r="U45" s="11"/>
      <c r="V45" s="10"/>
      <c r="W45" s="11"/>
      <c r="X45" s="10"/>
      <c r="Y45" s="9"/>
      <c r="Z45" s="10"/>
      <c r="AA45" s="12"/>
      <c r="AB45" s="10"/>
      <c r="AC45" s="11"/>
      <c r="AD45" s="10"/>
      <c r="AE45" s="11"/>
      <c r="AF45" s="10"/>
      <c r="AG45" s="27"/>
      <c r="AH45" s="10"/>
      <c r="AI45" s="11"/>
      <c r="AJ45" s="10"/>
      <c r="AK45" s="21"/>
      <c r="AL45" s="10"/>
      <c r="AM45" s="21"/>
      <c r="AN45" s="10"/>
      <c r="AO45" s="10"/>
      <c r="AP45" s="10"/>
      <c r="AQ45" s="21"/>
      <c r="AR45" s="10"/>
      <c r="AS45" s="19">
        <v>40</v>
      </c>
      <c r="AT45" s="10">
        <f>SUM(AS45/F45)</f>
        <v>2.886211126343892E-3</v>
      </c>
    </row>
    <row r="46" spans="1:46" ht="18" thickTop="1" thickBot="1" x14ac:dyDescent="0.25">
      <c r="A46" s="35" t="s">
        <v>95</v>
      </c>
      <c r="B46" s="24">
        <v>31096</v>
      </c>
      <c r="C46" s="25">
        <v>18237</v>
      </c>
      <c r="D46" s="26">
        <f t="shared" si="2"/>
        <v>0.58647414458451252</v>
      </c>
      <c r="E46" s="19">
        <v>60</v>
      </c>
      <c r="F46" s="9">
        <f t="shared" si="1"/>
        <v>18177</v>
      </c>
      <c r="G46" s="22">
        <v>10698</v>
      </c>
      <c r="H46" s="10">
        <f t="shared" si="3"/>
        <v>0.58854596468064035</v>
      </c>
      <c r="I46" s="20">
        <v>7313</v>
      </c>
      <c r="J46" s="10">
        <f t="shared" si="4"/>
        <v>0.40232161522803545</v>
      </c>
      <c r="K46" s="27">
        <v>166</v>
      </c>
      <c r="L46" s="10">
        <f>SUM(K46/F46)</f>
        <v>9.1324200913242004E-3</v>
      </c>
      <c r="M46" s="21"/>
      <c r="N46" s="10"/>
      <c r="O46" s="21"/>
      <c r="P46" s="10"/>
      <c r="Q46" s="11"/>
      <c r="R46" s="10"/>
      <c r="S46" s="11"/>
      <c r="T46" s="10"/>
      <c r="U46" s="11"/>
      <c r="V46" s="10"/>
      <c r="W46" s="11"/>
      <c r="X46" s="10"/>
      <c r="Y46" s="11"/>
      <c r="Z46" s="10"/>
      <c r="AA46" s="10"/>
      <c r="AB46" s="10"/>
      <c r="AC46" s="11"/>
      <c r="AD46" s="10"/>
      <c r="AE46" s="11"/>
      <c r="AF46" s="10"/>
      <c r="AG46" s="11"/>
      <c r="AH46" s="10"/>
      <c r="AI46" s="11"/>
      <c r="AJ46" s="10"/>
      <c r="AK46" s="21"/>
      <c r="AL46" s="10"/>
      <c r="AM46" s="21"/>
      <c r="AN46" s="10"/>
      <c r="AO46" s="10"/>
      <c r="AP46" s="10"/>
      <c r="AQ46" s="21"/>
      <c r="AR46" s="10"/>
      <c r="AS46" s="11"/>
      <c r="AT46" s="10"/>
    </row>
    <row r="47" spans="1:46" ht="18" thickTop="1" thickBot="1" x14ac:dyDescent="0.25">
      <c r="A47" s="35" t="s">
        <v>96</v>
      </c>
      <c r="B47" s="19">
        <v>27433</v>
      </c>
      <c r="C47" s="25">
        <v>17317</v>
      </c>
      <c r="D47" s="26">
        <f t="shared" si="2"/>
        <v>0.63124703823861772</v>
      </c>
      <c r="E47" s="19">
        <v>38</v>
      </c>
      <c r="F47" s="9">
        <f>SUM(C47-E47)</f>
        <v>17279</v>
      </c>
      <c r="G47" s="22">
        <v>9460</v>
      </c>
      <c r="H47" s="10">
        <f t="shared" si="3"/>
        <v>0.54748538688581516</v>
      </c>
      <c r="I47" s="20">
        <v>7534</v>
      </c>
      <c r="J47" s="10">
        <f t="shared" si="4"/>
        <v>0.43602060304415763</v>
      </c>
      <c r="K47" s="27">
        <v>228</v>
      </c>
      <c r="L47" s="10">
        <f>SUM(K47/F47)</f>
        <v>1.319520805602176E-2</v>
      </c>
      <c r="M47" s="21"/>
      <c r="N47" s="10"/>
      <c r="O47" s="21"/>
      <c r="P47" s="10"/>
      <c r="Q47" s="11"/>
      <c r="R47" s="10"/>
      <c r="S47" s="11"/>
      <c r="T47" s="10"/>
      <c r="U47" s="11"/>
      <c r="V47" s="10"/>
      <c r="W47" s="11"/>
      <c r="X47" s="10"/>
      <c r="Y47" s="11"/>
      <c r="Z47" s="10"/>
      <c r="AA47" s="10"/>
      <c r="AB47" s="10"/>
      <c r="AC47" s="11">
        <v>55</v>
      </c>
      <c r="AD47" s="10">
        <f>SUM(AC47/F47)</f>
        <v>3.1830545749175301E-3</v>
      </c>
      <c r="AE47" s="11"/>
      <c r="AF47" s="10"/>
      <c r="AG47" s="11"/>
      <c r="AH47" s="10"/>
      <c r="AI47" s="11"/>
      <c r="AJ47" s="10"/>
      <c r="AK47" s="21"/>
      <c r="AL47" s="10"/>
      <c r="AM47" s="19">
        <v>57</v>
      </c>
      <c r="AN47" s="10">
        <f>SUM(AM47/F47)</f>
        <v>3.29880201400544E-3</v>
      </c>
      <c r="AO47" s="10"/>
      <c r="AP47" s="10"/>
      <c r="AQ47" s="21"/>
      <c r="AR47" s="10"/>
      <c r="AS47" s="11"/>
      <c r="AT47" s="10"/>
    </row>
    <row r="48" spans="1:46" s="17" customFormat="1" ht="17" thickTop="1" thickBot="1" x14ac:dyDescent="0.25">
      <c r="A48" s="30" t="s">
        <v>26</v>
      </c>
      <c r="B48" s="34">
        <f>SUM(B7:B47)</f>
        <v>1134135</v>
      </c>
      <c r="C48" s="31">
        <f>SUM(C7:C47)</f>
        <v>658297</v>
      </c>
      <c r="D48" s="15">
        <f>SUM(C48/B48)</f>
        <v>0.58043971837567843</v>
      </c>
      <c r="E48" s="16">
        <f>SUM(E7:E47)</f>
        <v>1775</v>
      </c>
      <c r="F48" s="14">
        <f>SUM(F7:F47)</f>
        <v>656522</v>
      </c>
      <c r="G48" s="14">
        <f>SUM(G7:G47)</f>
        <v>322250</v>
      </c>
      <c r="H48" s="15">
        <f>SUM(G48/F48)</f>
        <v>0.49084417582350631</v>
      </c>
      <c r="I48" s="14">
        <f>SUM(I7:I47)</f>
        <v>319555</v>
      </c>
      <c r="J48" s="15">
        <f>SUM(I48/F48)</f>
        <v>0.4867392105672011</v>
      </c>
      <c r="K48" s="14">
        <f>SUM(K7:K47)</f>
        <v>5933</v>
      </c>
      <c r="L48" s="15">
        <f>SUM(K48/F48)</f>
        <v>9.0370162766822745E-3</v>
      </c>
      <c r="M48" s="14">
        <f>SUM(M7:M47)</f>
        <v>467</v>
      </c>
      <c r="N48" s="15">
        <f>SUM(M48/F48)</f>
        <v>7.1132422066587256E-4</v>
      </c>
      <c r="O48" s="14">
        <f>SUM(O7:O47)</f>
        <v>3817</v>
      </c>
      <c r="P48" s="15">
        <f>SUM(O48/F48)</f>
        <v>5.8139711997465433E-3</v>
      </c>
      <c r="Q48" s="14">
        <f>SUM(Q7:Q47)</f>
        <v>37</v>
      </c>
      <c r="R48" s="15">
        <f>SUM(Q48/F48)</f>
        <v>5.6357593500293971E-5</v>
      </c>
      <c r="S48" s="14">
        <f>SUM(S7:S47)</f>
        <v>351</v>
      </c>
      <c r="T48" s="15">
        <f>SUM(S48/F48)</f>
        <v>5.3463554915143742E-4</v>
      </c>
      <c r="U48" s="14">
        <f>SUM(U7:U47)</f>
        <v>1039</v>
      </c>
      <c r="V48" s="15">
        <f>SUM(U48/F48)</f>
        <v>1.5825821526163633E-3</v>
      </c>
      <c r="W48" s="14">
        <f>SUM(W7:W47)</f>
        <v>1223</v>
      </c>
      <c r="X48" s="15">
        <f>SUM(W48/F48)</f>
        <v>1.8628469419151223E-3</v>
      </c>
      <c r="Y48" s="14">
        <f>SUM(Y7:Y47)</f>
        <v>234</v>
      </c>
      <c r="Z48" s="15">
        <f>SUM(Y48/F48)</f>
        <v>3.564236994342916E-4</v>
      </c>
      <c r="AA48" s="14">
        <f>SUM(AA7:AA47)</f>
        <v>493</v>
      </c>
      <c r="AB48" s="15">
        <f>SUM(AA48/F48)</f>
        <v>7.5092685393634943E-4</v>
      </c>
      <c r="AC48" s="14">
        <f>SUM(AC7:AC47)</f>
        <v>365</v>
      </c>
      <c r="AD48" s="15">
        <f>SUM(AC48/F48)</f>
        <v>5.5596004398938644E-4</v>
      </c>
      <c r="AE48" s="14">
        <f>SUM(AE7:AE47)</f>
        <v>80</v>
      </c>
      <c r="AF48" s="15">
        <f>SUM(AE48/F48)</f>
        <v>1.2185425621685183E-4</v>
      </c>
      <c r="AG48" s="14">
        <f>SUM(AG7:AG47)</f>
        <v>0</v>
      </c>
      <c r="AH48" s="15">
        <f>SUM(AG48/F48)</f>
        <v>0</v>
      </c>
      <c r="AI48" s="14">
        <f>SUM(AI7:AI47)</f>
        <v>211</v>
      </c>
      <c r="AJ48" s="23">
        <f>SUM(AI48/F48)</f>
        <v>3.2139060077194669E-4</v>
      </c>
      <c r="AK48" s="14">
        <f>SUM(AK7:AK47)</f>
        <v>20</v>
      </c>
      <c r="AL48" s="23">
        <f>SUM(AK48/G48)</f>
        <v>6.2063615205585726E-5</v>
      </c>
      <c r="AM48" s="14">
        <f>SUM(AM7:AM47)</f>
        <v>366</v>
      </c>
      <c r="AN48" s="23">
        <f>SUM(AM48/G48)</f>
        <v>1.1357641582622187E-3</v>
      </c>
      <c r="AO48" s="14">
        <f>SUM(AO7:AO47)</f>
        <v>23</v>
      </c>
      <c r="AP48" s="23">
        <f>SUM(AO48/G48)</f>
        <v>7.1373157486423583E-5</v>
      </c>
      <c r="AQ48" s="14">
        <f>SUM(AQ7:AQ47)</f>
        <v>73</v>
      </c>
      <c r="AR48" s="23">
        <f>SUM(AQ48/G48)</f>
        <v>2.265321955003879E-4</v>
      </c>
      <c r="AS48" s="14">
        <f>SUM(AS7:AS47)</f>
        <v>40</v>
      </c>
      <c r="AT48" s="32">
        <f>SUM(AS48/G48)</f>
        <v>1.2412723041117145E-4</v>
      </c>
    </row>
    <row r="49" spans="2:2" x14ac:dyDescent="0.2">
      <c r="B49" s="33"/>
    </row>
  </sheetData>
  <mergeCells count="22">
    <mergeCell ref="A1:AP1"/>
    <mergeCell ref="A2:AP2"/>
    <mergeCell ref="AI4:AJ4"/>
    <mergeCell ref="S4:T4"/>
    <mergeCell ref="U4:V4"/>
    <mergeCell ref="W4:X4"/>
    <mergeCell ref="G4:H4"/>
    <mergeCell ref="I4:J4"/>
    <mergeCell ref="K4:L4"/>
    <mergeCell ref="M4:N4"/>
    <mergeCell ref="O4:P4"/>
    <mergeCell ref="Q4:R4"/>
    <mergeCell ref="Y4:Z4"/>
    <mergeCell ref="AA4:AB4"/>
    <mergeCell ref="AC4:AD4"/>
    <mergeCell ref="AE4:AF4"/>
    <mergeCell ref="AS4:AT4"/>
    <mergeCell ref="AG4:AH4"/>
    <mergeCell ref="AK4:AL4"/>
    <mergeCell ref="AM4:AN4"/>
    <mergeCell ref="AO4:AP4"/>
    <mergeCell ref="AQ4:AR4"/>
  </mergeCells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F297E-8049-4148-8F8E-E868EC898AC2}">
  <dimension ref="A1:AP49"/>
  <sheetViews>
    <sheetView workbookViewId="0">
      <selection activeCell="A17" sqref="A17"/>
    </sheetView>
  </sheetViews>
  <sheetFormatPr baseColWidth="10" defaultRowHeight="16" x14ac:dyDescent="0.2"/>
  <cols>
    <col min="1" max="1" width="37.1640625" bestFit="1" customWidth="1"/>
  </cols>
  <sheetData>
    <row r="1" spans="1:42" x14ac:dyDescent="0.2">
      <c r="A1" s="38" t="s">
        <v>0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  <c r="AJ1" s="38"/>
      <c r="AK1" s="38"/>
      <c r="AL1" s="38"/>
      <c r="AM1" s="38"/>
      <c r="AN1" s="38"/>
      <c r="AO1" s="38"/>
      <c r="AP1" s="38"/>
    </row>
    <row r="2" spans="1:42" x14ac:dyDescent="0.2">
      <c r="A2" s="38" t="s">
        <v>54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8"/>
      <c r="AJ2" s="38"/>
      <c r="AK2" s="38"/>
      <c r="AL2" s="38"/>
      <c r="AM2" s="38"/>
      <c r="AN2" s="38"/>
      <c r="AO2" s="38"/>
      <c r="AP2" s="38"/>
    </row>
    <row r="3" spans="1:42" ht="17" thickBot="1" x14ac:dyDescent="0.25">
      <c r="D3" s="2"/>
      <c r="H3" s="2"/>
      <c r="J3" s="2"/>
      <c r="L3" s="2"/>
      <c r="N3" s="2"/>
      <c r="P3" s="2"/>
      <c r="R3" s="2"/>
      <c r="T3" s="2"/>
      <c r="V3" s="2"/>
      <c r="X3" s="2"/>
      <c r="Z3" s="2"/>
      <c r="AB3" s="2"/>
      <c r="AD3" s="2"/>
      <c r="AE3" s="2"/>
      <c r="AF3" s="2"/>
      <c r="AH3" s="2"/>
      <c r="AJ3" s="2"/>
      <c r="AL3" s="2"/>
      <c r="AN3" s="2"/>
      <c r="AP3" s="2"/>
    </row>
    <row r="4" spans="1:42" s="1" customFormat="1" ht="17" thickTop="1" thickBot="1" x14ac:dyDescent="0.25">
      <c r="A4" s="3" t="s">
        <v>2</v>
      </c>
      <c r="B4" s="3" t="s">
        <v>3</v>
      </c>
      <c r="C4" s="3" t="s">
        <v>4</v>
      </c>
      <c r="D4" s="4" t="s">
        <v>5</v>
      </c>
      <c r="E4" s="3" t="s">
        <v>6</v>
      </c>
      <c r="F4" s="3" t="s">
        <v>7</v>
      </c>
      <c r="G4" s="37" t="s">
        <v>8</v>
      </c>
      <c r="H4" s="37"/>
      <c r="I4" s="37" t="s">
        <v>9</v>
      </c>
      <c r="J4" s="37"/>
      <c r="K4" s="37" t="s">
        <v>42</v>
      </c>
      <c r="L4" s="37"/>
      <c r="M4" s="39" t="s">
        <v>10</v>
      </c>
      <c r="N4" s="40"/>
      <c r="O4" s="37" t="s">
        <v>44</v>
      </c>
      <c r="P4" s="37"/>
      <c r="Q4" s="37" t="s">
        <v>48</v>
      </c>
      <c r="R4" s="37"/>
    </row>
    <row r="5" spans="1:42" s="1" customFormat="1" thickTop="1" x14ac:dyDescent="0.2">
      <c r="A5" s="5" t="s">
        <v>16</v>
      </c>
      <c r="B5" s="5"/>
      <c r="C5" s="5" t="s">
        <v>17</v>
      </c>
      <c r="D5" s="6" t="s">
        <v>18</v>
      </c>
      <c r="E5" s="5" t="s">
        <v>19</v>
      </c>
      <c r="F5" s="5" t="s">
        <v>20</v>
      </c>
      <c r="G5" s="3" t="s">
        <v>21</v>
      </c>
      <c r="H5" s="4"/>
      <c r="I5" s="3" t="s">
        <v>21</v>
      </c>
      <c r="J5" s="4"/>
      <c r="K5" s="3" t="s">
        <v>21</v>
      </c>
      <c r="L5" s="4"/>
      <c r="M5" s="3" t="s">
        <v>21</v>
      </c>
      <c r="N5" s="4"/>
      <c r="O5" s="3" t="s">
        <v>21</v>
      </c>
      <c r="P5" s="4"/>
      <c r="Q5" s="3" t="s">
        <v>21</v>
      </c>
      <c r="R5" s="4"/>
    </row>
    <row r="6" spans="1:42" s="1" customFormat="1" thickBot="1" x14ac:dyDescent="0.25">
      <c r="A6" s="7"/>
      <c r="B6" s="5"/>
      <c r="C6" s="5" t="s">
        <v>22</v>
      </c>
      <c r="D6" s="8"/>
      <c r="E6" s="7"/>
      <c r="F6" s="7" t="s">
        <v>23</v>
      </c>
      <c r="G6" s="7" t="s">
        <v>24</v>
      </c>
      <c r="H6" s="8" t="s">
        <v>25</v>
      </c>
      <c r="I6" s="7" t="s">
        <v>24</v>
      </c>
      <c r="J6" s="8" t="s">
        <v>25</v>
      </c>
      <c r="K6" s="7" t="s">
        <v>24</v>
      </c>
      <c r="L6" s="8" t="s">
        <v>25</v>
      </c>
      <c r="M6" s="7" t="s">
        <v>24</v>
      </c>
      <c r="N6" s="8" t="s">
        <v>25</v>
      </c>
      <c r="O6" s="7" t="s">
        <v>24</v>
      </c>
      <c r="P6" s="8" t="s">
        <v>25</v>
      </c>
      <c r="Q6" s="7" t="s">
        <v>24</v>
      </c>
      <c r="R6" s="8" t="s">
        <v>25</v>
      </c>
    </row>
    <row r="7" spans="1:42" ht="19" customHeight="1" thickTop="1" thickBot="1" x14ac:dyDescent="0.25">
      <c r="A7" s="35" t="s">
        <v>56</v>
      </c>
      <c r="B7" s="24">
        <v>26577</v>
      </c>
      <c r="C7" s="25"/>
      <c r="D7" s="26"/>
      <c r="E7" s="19"/>
      <c r="F7" s="9"/>
      <c r="G7" s="22"/>
      <c r="H7" s="10"/>
      <c r="I7" s="20"/>
      <c r="J7" s="10"/>
      <c r="K7" s="27"/>
      <c r="L7" s="10"/>
      <c r="M7" s="21"/>
      <c r="N7" s="10"/>
      <c r="O7" s="21"/>
      <c r="P7" s="10"/>
      <c r="Q7" s="21"/>
      <c r="R7" s="10"/>
    </row>
    <row r="8" spans="1:42" ht="18" thickTop="1" thickBot="1" x14ac:dyDescent="0.25">
      <c r="A8" s="35" t="s">
        <v>57</v>
      </c>
      <c r="B8" s="24">
        <v>26545</v>
      </c>
      <c r="C8" s="25"/>
      <c r="D8" s="26"/>
      <c r="E8" s="19"/>
      <c r="F8" s="9"/>
      <c r="G8" s="22"/>
      <c r="H8" s="10"/>
      <c r="I8" s="20"/>
      <c r="J8" s="10"/>
      <c r="K8" s="21"/>
      <c r="L8" s="10"/>
      <c r="M8" s="21"/>
      <c r="N8" s="10"/>
      <c r="O8" s="21"/>
      <c r="P8" s="10"/>
      <c r="Q8" s="21"/>
      <c r="R8" s="10"/>
    </row>
    <row r="9" spans="1:42" ht="18" thickTop="1" thickBot="1" x14ac:dyDescent="0.25">
      <c r="A9" s="35" t="s">
        <v>58</v>
      </c>
      <c r="B9" s="24">
        <v>25282</v>
      </c>
      <c r="C9" s="25"/>
      <c r="D9" s="26"/>
      <c r="E9" s="19"/>
      <c r="F9" s="9"/>
      <c r="G9" s="22"/>
      <c r="H9" s="10"/>
      <c r="I9" s="20"/>
      <c r="J9" s="10"/>
      <c r="K9" s="27"/>
      <c r="L9" s="10"/>
      <c r="M9" s="21"/>
      <c r="N9" s="10"/>
      <c r="O9" s="21"/>
      <c r="P9" s="10"/>
      <c r="Q9" s="21"/>
      <c r="R9" s="10"/>
    </row>
    <row r="10" spans="1:42" ht="18" thickTop="1" thickBot="1" x14ac:dyDescent="0.25">
      <c r="A10" s="35" t="s">
        <v>59</v>
      </c>
      <c r="B10" s="24">
        <v>31305</v>
      </c>
      <c r="C10" s="25"/>
      <c r="D10" s="26"/>
      <c r="E10" s="19"/>
      <c r="F10" s="9"/>
      <c r="G10" s="22"/>
      <c r="H10" s="10"/>
      <c r="I10" s="20"/>
      <c r="J10" s="10"/>
      <c r="K10" s="27"/>
      <c r="L10" s="10"/>
      <c r="M10" s="21"/>
      <c r="N10" s="10"/>
      <c r="O10" s="21"/>
      <c r="P10" s="10"/>
      <c r="Q10" s="21"/>
      <c r="R10" s="10"/>
    </row>
    <row r="11" spans="1:42" ht="18" thickTop="1" thickBot="1" x14ac:dyDescent="0.25">
      <c r="A11" s="35" t="s">
        <v>60</v>
      </c>
      <c r="B11" s="24">
        <v>29713</v>
      </c>
      <c r="C11" s="25"/>
      <c r="D11" s="26"/>
      <c r="E11" s="19"/>
      <c r="F11" s="9"/>
      <c r="G11" s="22"/>
      <c r="H11" s="10"/>
      <c r="I11" s="20"/>
      <c r="J11" s="10"/>
      <c r="K11" s="27"/>
      <c r="L11" s="10"/>
      <c r="M11" s="21"/>
      <c r="N11" s="10"/>
      <c r="O11" s="21"/>
      <c r="P11" s="10"/>
      <c r="Q11" s="21"/>
      <c r="R11" s="10"/>
    </row>
    <row r="12" spans="1:42" ht="18" thickTop="1" thickBot="1" x14ac:dyDescent="0.25">
      <c r="A12" s="35" t="s">
        <v>61</v>
      </c>
      <c r="B12" s="24">
        <v>27354</v>
      </c>
      <c r="C12" s="25"/>
      <c r="D12" s="26"/>
      <c r="E12" s="19"/>
      <c r="F12" s="9"/>
      <c r="G12" s="22"/>
      <c r="H12" s="10"/>
      <c r="I12" s="20"/>
      <c r="J12" s="10"/>
      <c r="K12" s="27"/>
      <c r="L12" s="10"/>
      <c r="M12" s="21"/>
      <c r="N12" s="10"/>
      <c r="O12" s="21"/>
      <c r="P12" s="10"/>
      <c r="Q12" s="21"/>
      <c r="R12" s="10"/>
    </row>
    <row r="13" spans="1:42" ht="18" thickTop="1" thickBot="1" x14ac:dyDescent="0.25">
      <c r="A13" s="35" t="s">
        <v>62</v>
      </c>
      <c r="B13" s="24">
        <v>28881</v>
      </c>
      <c r="C13" s="25"/>
      <c r="D13" s="26"/>
      <c r="E13" s="19"/>
      <c r="F13" s="9"/>
      <c r="G13" s="22"/>
      <c r="H13" s="10"/>
      <c r="I13" s="20"/>
      <c r="J13" s="10"/>
      <c r="K13" s="21"/>
      <c r="L13" s="10"/>
      <c r="M13" s="21"/>
      <c r="N13" s="10"/>
      <c r="O13" s="21"/>
      <c r="P13" s="10"/>
      <c r="Q13" s="21"/>
      <c r="R13" s="10"/>
    </row>
    <row r="14" spans="1:42" ht="18" thickTop="1" thickBot="1" x14ac:dyDescent="0.25">
      <c r="A14" s="35" t="s">
        <v>63</v>
      </c>
      <c r="B14" s="24">
        <v>30443</v>
      </c>
      <c r="C14" s="25"/>
      <c r="D14" s="26"/>
      <c r="E14" s="19"/>
      <c r="F14" s="9"/>
      <c r="G14" s="22"/>
      <c r="H14" s="10"/>
      <c r="I14" s="20"/>
      <c r="J14" s="10"/>
      <c r="K14" s="27"/>
      <c r="L14" s="10"/>
      <c r="M14" s="19"/>
      <c r="N14" s="10"/>
      <c r="O14" s="21"/>
      <c r="P14" s="10"/>
      <c r="Q14" s="21"/>
      <c r="R14" s="10"/>
    </row>
    <row r="15" spans="1:42" ht="18" thickTop="1" thickBot="1" x14ac:dyDescent="0.25">
      <c r="A15" s="35" t="s">
        <v>64</v>
      </c>
      <c r="B15" s="24">
        <v>30716</v>
      </c>
      <c r="C15" s="25"/>
      <c r="D15" s="26"/>
      <c r="E15" s="19"/>
      <c r="F15" s="9"/>
      <c r="G15" s="22"/>
      <c r="H15" s="10"/>
      <c r="I15" s="20"/>
      <c r="J15" s="10"/>
      <c r="K15" s="21"/>
      <c r="L15" s="10"/>
      <c r="M15" s="21"/>
      <c r="N15" s="10"/>
      <c r="O15" s="21"/>
      <c r="P15" s="10"/>
      <c r="Q15" s="21"/>
      <c r="R15" s="10"/>
    </row>
    <row r="16" spans="1:42" ht="18" thickTop="1" thickBot="1" x14ac:dyDescent="0.25">
      <c r="A16" s="35" t="s">
        <v>65</v>
      </c>
      <c r="B16" s="24">
        <v>30957</v>
      </c>
      <c r="C16" s="25"/>
      <c r="D16" s="26"/>
      <c r="E16" s="19"/>
      <c r="F16" s="9"/>
      <c r="G16" s="22"/>
      <c r="H16" s="10"/>
      <c r="I16" s="20"/>
      <c r="J16" s="10"/>
      <c r="K16" s="27"/>
      <c r="L16" s="10"/>
      <c r="M16" s="21"/>
      <c r="N16" s="10"/>
      <c r="O16" s="21"/>
      <c r="P16" s="10"/>
      <c r="Q16" s="21"/>
      <c r="R16" s="10"/>
    </row>
    <row r="17" spans="1:18" ht="18" thickTop="1" thickBot="1" x14ac:dyDescent="0.25">
      <c r="A17" s="35" t="s">
        <v>66</v>
      </c>
      <c r="B17" s="24">
        <v>31495</v>
      </c>
      <c r="C17" s="25"/>
      <c r="D17" s="26"/>
      <c r="E17" s="19"/>
      <c r="F17" s="9"/>
      <c r="G17" s="22"/>
      <c r="H17" s="10"/>
      <c r="I17" s="20"/>
      <c r="J17" s="10"/>
      <c r="K17" s="21"/>
      <c r="L17" s="10"/>
      <c r="M17" s="21"/>
      <c r="N17" s="10"/>
      <c r="O17" s="21"/>
      <c r="P17" s="10"/>
      <c r="Q17" s="21"/>
      <c r="R17" s="10"/>
    </row>
    <row r="18" spans="1:18" ht="18" thickTop="1" thickBot="1" x14ac:dyDescent="0.25">
      <c r="A18" s="35" t="s">
        <v>67</v>
      </c>
      <c r="B18" s="24">
        <v>29674</v>
      </c>
      <c r="C18" s="25"/>
      <c r="D18" s="26"/>
      <c r="E18" s="19"/>
      <c r="F18" s="9"/>
      <c r="G18" s="22"/>
      <c r="H18" s="10"/>
      <c r="I18" s="20"/>
      <c r="J18" s="10"/>
      <c r="K18" s="27"/>
      <c r="L18" s="10"/>
      <c r="M18" s="21"/>
      <c r="N18" s="10"/>
      <c r="O18" s="27"/>
      <c r="P18" s="10"/>
      <c r="Q18" s="21"/>
      <c r="R18" s="10"/>
    </row>
    <row r="19" spans="1:18" ht="18" thickTop="1" thickBot="1" x14ac:dyDescent="0.25">
      <c r="A19" s="35" t="s">
        <v>68</v>
      </c>
      <c r="B19" s="24">
        <v>29727</v>
      </c>
      <c r="C19" s="25"/>
      <c r="D19" s="26"/>
      <c r="E19" s="19"/>
      <c r="F19" s="9"/>
      <c r="G19" s="22"/>
      <c r="H19" s="10"/>
      <c r="I19" s="20"/>
      <c r="J19" s="10"/>
      <c r="K19" s="27"/>
      <c r="L19" s="10"/>
      <c r="M19" s="19"/>
      <c r="N19" s="10"/>
      <c r="O19" s="27"/>
      <c r="P19" s="10"/>
      <c r="Q19" s="21"/>
      <c r="R19" s="10"/>
    </row>
    <row r="20" spans="1:18" ht="18" thickTop="1" thickBot="1" x14ac:dyDescent="0.25">
      <c r="A20" s="35" t="s">
        <v>69</v>
      </c>
      <c r="B20" s="24">
        <v>29953</v>
      </c>
      <c r="C20" s="25"/>
      <c r="D20" s="26"/>
      <c r="E20" s="19"/>
      <c r="F20" s="9"/>
      <c r="G20" s="22"/>
      <c r="H20" s="10"/>
      <c r="I20" s="20"/>
      <c r="J20" s="10"/>
      <c r="K20" s="21"/>
      <c r="L20" s="10"/>
      <c r="M20" s="21"/>
      <c r="N20" s="10"/>
      <c r="O20" s="27"/>
      <c r="P20" s="10"/>
      <c r="Q20" s="21"/>
      <c r="R20" s="10"/>
    </row>
    <row r="21" spans="1:18" ht="18" thickTop="1" thickBot="1" x14ac:dyDescent="0.25">
      <c r="A21" s="35" t="s">
        <v>70</v>
      </c>
      <c r="B21" s="24">
        <v>27520</v>
      </c>
      <c r="C21" s="25"/>
      <c r="D21" s="26"/>
      <c r="E21" s="19"/>
      <c r="F21" s="9"/>
      <c r="G21" s="22"/>
      <c r="H21" s="10"/>
      <c r="I21" s="20"/>
      <c r="J21" s="10"/>
      <c r="K21" s="27"/>
      <c r="L21" s="10"/>
      <c r="M21" s="21"/>
      <c r="N21" s="10"/>
      <c r="O21" s="11"/>
      <c r="P21" s="10"/>
      <c r="Q21" s="21"/>
      <c r="R21" s="10"/>
    </row>
    <row r="22" spans="1:18" ht="18" thickTop="1" thickBot="1" x14ac:dyDescent="0.25">
      <c r="A22" s="35" t="s">
        <v>71</v>
      </c>
      <c r="B22" s="24">
        <v>26401</v>
      </c>
      <c r="C22" s="25"/>
      <c r="D22" s="26"/>
      <c r="E22" s="19"/>
      <c r="F22" s="9"/>
      <c r="G22" s="22"/>
      <c r="H22" s="10"/>
      <c r="I22" s="20"/>
      <c r="J22" s="10"/>
      <c r="K22" s="27"/>
      <c r="L22" s="10"/>
      <c r="M22" s="21"/>
      <c r="N22" s="10"/>
      <c r="O22" s="11"/>
      <c r="P22" s="10"/>
      <c r="Q22" s="21"/>
      <c r="R22" s="10"/>
    </row>
    <row r="23" spans="1:18" ht="18" thickTop="1" thickBot="1" x14ac:dyDescent="0.25">
      <c r="A23" s="35" t="s">
        <v>72</v>
      </c>
      <c r="B23" s="24">
        <v>28119</v>
      </c>
      <c r="C23" s="25"/>
      <c r="D23" s="26"/>
      <c r="E23" s="19"/>
      <c r="F23" s="9"/>
      <c r="G23" s="22"/>
      <c r="H23" s="10"/>
      <c r="I23" s="20"/>
      <c r="J23" s="10"/>
      <c r="K23" s="27"/>
      <c r="L23" s="10"/>
      <c r="M23" s="21"/>
      <c r="N23" s="10"/>
      <c r="O23" s="11"/>
      <c r="P23" s="10"/>
      <c r="Q23" s="21"/>
      <c r="R23" s="10"/>
    </row>
    <row r="24" spans="1:18" ht="18" thickTop="1" thickBot="1" x14ac:dyDescent="0.25">
      <c r="A24" s="35" t="s">
        <v>73</v>
      </c>
      <c r="B24" s="24">
        <v>26678</v>
      </c>
      <c r="C24" s="25"/>
      <c r="D24" s="26"/>
      <c r="E24" s="19"/>
      <c r="F24" s="9"/>
      <c r="G24" s="22"/>
      <c r="H24" s="10"/>
      <c r="I24" s="20"/>
      <c r="J24" s="10"/>
      <c r="K24" s="27"/>
      <c r="L24" s="10"/>
      <c r="M24" s="21"/>
      <c r="N24" s="10"/>
      <c r="O24" s="11"/>
      <c r="P24" s="10"/>
      <c r="Q24" s="21"/>
      <c r="R24" s="10"/>
    </row>
    <row r="25" spans="1:18" ht="18" thickTop="1" thickBot="1" x14ac:dyDescent="0.25">
      <c r="A25" s="35" t="s">
        <v>74</v>
      </c>
      <c r="B25" s="24">
        <v>26038</v>
      </c>
      <c r="C25" s="25"/>
      <c r="D25" s="26"/>
      <c r="E25" s="19"/>
      <c r="F25" s="9"/>
      <c r="G25" s="22"/>
      <c r="H25" s="10"/>
      <c r="I25" s="20"/>
      <c r="J25" s="10"/>
      <c r="K25" s="27"/>
      <c r="L25" s="10"/>
      <c r="M25" s="19"/>
      <c r="N25" s="10"/>
      <c r="O25" s="11"/>
      <c r="P25" s="10"/>
      <c r="Q25" s="21"/>
      <c r="R25" s="10"/>
    </row>
    <row r="26" spans="1:18" ht="18" thickTop="1" thickBot="1" x14ac:dyDescent="0.25">
      <c r="A26" s="35" t="s">
        <v>75</v>
      </c>
      <c r="B26" s="24">
        <v>28252</v>
      </c>
      <c r="C26" s="25"/>
      <c r="D26" s="26"/>
      <c r="E26" s="19"/>
      <c r="F26" s="9"/>
      <c r="G26" s="22"/>
      <c r="H26" s="10"/>
      <c r="I26" s="20"/>
      <c r="J26" s="10"/>
      <c r="K26" s="27"/>
      <c r="L26" s="10"/>
      <c r="M26" s="21"/>
      <c r="N26" s="10"/>
      <c r="O26" s="11"/>
      <c r="P26" s="10"/>
      <c r="Q26" s="21"/>
      <c r="R26" s="10"/>
    </row>
    <row r="27" spans="1:18" ht="18" thickTop="1" thickBot="1" x14ac:dyDescent="0.25">
      <c r="A27" s="35" t="s">
        <v>76</v>
      </c>
      <c r="B27" s="24">
        <v>29234</v>
      </c>
      <c r="C27" s="25"/>
      <c r="D27" s="26"/>
      <c r="E27" s="19"/>
      <c r="F27" s="9"/>
      <c r="G27" s="22"/>
      <c r="H27" s="10"/>
      <c r="I27" s="20"/>
      <c r="J27" s="10"/>
      <c r="K27" s="27"/>
      <c r="L27" s="10"/>
      <c r="M27" s="21"/>
      <c r="N27" s="10"/>
      <c r="O27" s="11"/>
      <c r="P27" s="10"/>
      <c r="Q27" s="21"/>
      <c r="R27" s="10"/>
    </row>
    <row r="28" spans="1:18" ht="18" thickTop="1" thickBot="1" x14ac:dyDescent="0.25">
      <c r="A28" s="35" t="s">
        <v>77</v>
      </c>
      <c r="B28" s="24">
        <v>29434</v>
      </c>
      <c r="C28" s="25"/>
      <c r="D28" s="26"/>
      <c r="E28" s="19"/>
      <c r="F28" s="9"/>
      <c r="G28" s="22"/>
      <c r="H28" s="10"/>
      <c r="I28" s="20"/>
      <c r="J28" s="10"/>
      <c r="K28" s="21"/>
      <c r="L28" s="10"/>
      <c r="M28" s="21"/>
      <c r="N28" s="10"/>
      <c r="O28" s="11"/>
      <c r="P28" s="10"/>
      <c r="Q28" s="21"/>
      <c r="R28" s="10"/>
    </row>
    <row r="29" spans="1:18" ht="18" thickTop="1" thickBot="1" x14ac:dyDescent="0.25">
      <c r="A29" s="35" t="s">
        <v>78</v>
      </c>
      <c r="B29" s="24">
        <v>27069</v>
      </c>
      <c r="C29" s="25"/>
      <c r="D29" s="26"/>
      <c r="E29" s="19"/>
      <c r="F29" s="9"/>
      <c r="G29" s="22"/>
      <c r="H29" s="10"/>
      <c r="I29" s="20"/>
      <c r="J29" s="10"/>
      <c r="K29" s="21"/>
      <c r="L29" s="10"/>
      <c r="M29" s="21"/>
      <c r="N29" s="10"/>
      <c r="O29" s="11"/>
      <c r="P29" s="10"/>
      <c r="Q29" s="21"/>
      <c r="R29" s="10"/>
    </row>
    <row r="30" spans="1:18" ht="18" thickTop="1" thickBot="1" x14ac:dyDescent="0.25">
      <c r="A30" s="35" t="s">
        <v>79</v>
      </c>
      <c r="B30" s="24">
        <v>29087</v>
      </c>
      <c r="C30" s="25"/>
      <c r="D30" s="26"/>
      <c r="E30" s="19"/>
      <c r="F30" s="9"/>
      <c r="G30" s="22"/>
      <c r="H30" s="10"/>
      <c r="I30" s="20"/>
      <c r="J30" s="10"/>
      <c r="K30" s="21"/>
      <c r="L30" s="10"/>
      <c r="M30" s="21"/>
      <c r="N30" s="10"/>
      <c r="O30" s="11"/>
      <c r="P30" s="10"/>
      <c r="Q30" s="21"/>
      <c r="R30" s="10"/>
    </row>
    <row r="31" spans="1:18" ht="18" thickTop="1" thickBot="1" x14ac:dyDescent="0.25">
      <c r="A31" s="35" t="s">
        <v>80</v>
      </c>
      <c r="B31" s="24">
        <v>25427</v>
      </c>
      <c r="C31" s="25"/>
      <c r="D31" s="26"/>
      <c r="E31" s="19"/>
      <c r="F31" s="9"/>
      <c r="G31" s="22"/>
      <c r="H31" s="10"/>
      <c r="I31" s="20"/>
      <c r="J31" s="10"/>
      <c r="K31" s="27"/>
      <c r="L31" s="10"/>
      <c r="M31" s="21"/>
      <c r="N31" s="10"/>
      <c r="O31" s="11"/>
      <c r="P31" s="10"/>
      <c r="Q31" s="21"/>
      <c r="R31" s="10"/>
    </row>
    <row r="32" spans="1:18" ht="18" thickTop="1" thickBot="1" x14ac:dyDescent="0.25">
      <c r="A32" s="35" t="s">
        <v>81</v>
      </c>
      <c r="B32" s="24">
        <v>26300</v>
      </c>
      <c r="C32" s="25"/>
      <c r="D32" s="26"/>
      <c r="E32" s="19"/>
      <c r="F32" s="9"/>
      <c r="G32" s="22"/>
      <c r="H32" s="10"/>
      <c r="I32" s="20"/>
      <c r="J32" s="10"/>
      <c r="K32" s="27"/>
      <c r="L32" s="10"/>
      <c r="M32" s="21"/>
      <c r="N32" s="10"/>
      <c r="O32" s="11"/>
      <c r="P32" s="10"/>
      <c r="Q32" s="21"/>
      <c r="R32" s="10"/>
    </row>
    <row r="33" spans="1:18" ht="18" thickTop="1" thickBot="1" x14ac:dyDescent="0.25">
      <c r="A33" s="35" t="s">
        <v>82</v>
      </c>
      <c r="B33" s="24">
        <v>25094</v>
      </c>
      <c r="C33" s="25"/>
      <c r="D33" s="26"/>
      <c r="E33" s="19"/>
      <c r="F33" s="9"/>
      <c r="G33" s="22"/>
      <c r="H33" s="10"/>
      <c r="I33" s="20"/>
      <c r="J33" s="10"/>
      <c r="K33" s="27"/>
      <c r="L33" s="10"/>
      <c r="M33" s="21"/>
      <c r="N33" s="10"/>
      <c r="O33" s="11"/>
      <c r="P33" s="10"/>
      <c r="Q33" s="21"/>
      <c r="R33" s="10"/>
    </row>
    <row r="34" spans="1:18" ht="18" thickTop="1" thickBot="1" x14ac:dyDescent="0.25">
      <c r="A34" s="35" t="s">
        <v>83</v>
      </c>
      <c r="B34" s="24">
        <v>25081</v>
      </c>
      <c r="C34" s="25"/>
      <c r="D34" s="26"/>
      <c r="E34" s="19"/>
      <c r="F34" s="9"/>
      <c r="G34" s="22"/>
      <c r="H34" s="10"/>
      <c r="I34" s="20"/>
      <c r="J34" s="10"/>
      <c r="K34" s="27"/>
      <c r="L34" s="10"/>
      <c r="M34" s="21"/>
      <c r="N34" s="10"/>
      <c r="O34" s="11"/>
      <c r="P34" s="10"/>
      <c r="Q34" s="21"/>
      <c r="R34" s="10"/>
    </row>
    <row r="35" spans="1:18" ht="18" thickTop="1" thickBot="1" x14ac:dyDescent="0.25">
      <c r="A35" s="35" t="s">
        <v>84</v>
      </c>
      <c r="B35" s="24">
        <v>24663</v>
      </c>
      <c r="C35" s="25"/>
      <c r="D35" s="26"/>
      <c r="E35" s="19"/>
      <c r="F35" s="9"/>
      <c r="G35" s="22"/>
      <c r="H35" s="10"/>
      <c r="I35" s="20"/>
      <c r="J35" s="10"/>
      <c r="K35" s="27"/>
      <c r="L35" s="10"/>
      <c r="M35" s="21"/>
      <c r="N35" s="10"/>
      <c r="O35" s="11"/>
      <c r="P35" s="10"/>
      <c r="Q35" s="21"/>
      <c r="R35" s="10"/>
    </row>
    <row r="36" spans="1:18" ht="18" thickTop="1" thickBot="1" x14ac:dyDescent="0.25">
      <c r="A36" s="35" t="s">
        <v>85</v>
      </c>
      <c r="B36" s="24">
        <v>27606</v>
      </c>
      <c r="C36" s="25"/>
      <c r="D36" s="26"/>
      <c r="E36" s="19"/>
      <c r="F36" s="9"/>
      <c r="G36" s="22"/>
      <c r="H36" s="10"/>
      <c r="I36" s="20"/>
      <c r="J36" s="10"/>
      <c r="K36" s="27"/>
      <c r="L36" s="10"/>
      <c r="M36" s="21"/>
      <c r="N36" s="10"/>
      <c r="O36" s="11"/>
      <c r="P36" s="10"/>
      <c r="Q36" s="21"/>
      <c r="R36" s="10"/>
    </row>
    <row r="37" spans="1:18" ht="18" thickTop="1" thickBot="1" x14ac:dyDescent="0.25">
      <c r="A37" s="35" t="s">
        <v>86</v>
      </c>
      <c r="B37" s="24">
        <v>25231</v>
      </c>
      <c r="C37" s="25"/>
      <c r="D37" s="26"/>
      <c r="E37" s="19"/>
      <c r="F37" s="9"/>
      <c r="G37" s="22"/>
      <c r="H37" s="10"/>
      <c r="I37" s="20"/>
      <c r="J37" s="10"/>
      <c r="K37" s="21"/>
      <c r="L37" s="10"/>
      <c r="M37" s="21"/>
      <c r="N37" s="10"/>
      <c r="O37" s="11"/>
      <c r="P37" s="10"/>
      <c r="Q37" s="21"/>
      <c r="R37" s="10"/>
    </row>
    <row r="38" spans="1:18" ht="18" thickTop="1" thickBot="1" x14ac:dyDescent="0.25">
      <c r="A38" s="35" t="s">
        <v>87</v>
      </c>
      <c r="B38" s="24">
        <v>24448</v>
      </c>
      <c r="C38" s="25"/>
      <c r="D38" s="26"/>
      <c r="E38" s="19"/>
      <c r="F38" s="9"/>
      <c r="G38" s="22"/>
      <c r="H38" s="10"/>
      <c r="I38" s="20"/>
      <c r="J38" s="10"/>
      <c r="K38" s="27"/>
      <c r="L38" s="10"/>
      <c r="M38" s="21"/>
      <c r="N38" s="10"/>
      <c r="O38" s="11"/>
      <c r="P38" s="10"/>
      <c r="Q38" s="21"/>
      <c r="R38" s="10"/>
    </row>
    <row r="39" spans="1:18" ht="18" thickTop="1" thickBot="1" x14ac:dyDescent="0.25">
      <c r="A39" s="35" t="s">
        <v>88</v>
      </c>
      <c r="B39" s="24">
        <v>28881</v>
      </c>
      <c r="C39" s="25"/>
      <c r="D39" s="26"/>
      <c r="E39" s="19"/>
      <c r="F39" s="9"/>
      <c r="G39" s="22"/>
      <c r="H39" s="10"/>
      <c r="I39" s="20"/>
      <c r="J39" s="10"/>
      <c r="K39" s="21"/>
      <c r="L39" s="10"/>
      <c r="M39" s="21"/>
      <c r="N39" s="10"/>
      <c r="O39" s="11"/>
      <c r="P39" s="10"/>
      <c r="Q39" s="21"/>
      <c r="R39" s="10"/>
    </row>
    <row r="40" spans="1:18" ht="18" thickTop="1" thickBot="1" x14ac:dyDescent="0.25">
      <c r="A40" s="35" t="s">
        <v>89</v>
      </c>
      <c r="B40" s="24">
        <v>29881</v>
      </c>
      <c r="C40" s="25"/>
      <c r="D40" s="26"/>
      <c r="E40" s="19"/>
      <c r="F40" s="9"/>
      <c r="G40" s="22"/>
      <c r="H40" s="10"/>
      <c r="I40" s="20"/>
      <c r="J40" s="10"/>
      <c r="K40" s="27"/>
      <c r="L40" s="10"/>
      <c r="M40" s="21"/>
      <c r="N40" s="10"/>
      <c r="O40" s="11"/>
      <c r="P40" s="10"/>
      <c r="Q40" s="21"/>
      <c r="R40" s="10"/>
    </row>
    <row r="41" spans="1:18" ht="18" thickTop="1" thickBot="1" x14ac:dyDescent="0.25">
      <c r="A41" s="35" t="s">
        <v>90</v>
      </c>
      <c r="B41" s="24">
        <v>28323</v>
      </c>
      <c r="C41" s="25"/>
      <c r="D41" s="26"/>
      <c r="E41" s="19"/>
      <c r="F41" s="9"/>
      <c r="G41" s="22"/>
      <c r="H41" s="10"/>
      <c r="I41" s="20"/>
      <c r="J41" s="10"/>
      <c r="K41" s="27"/>
      <c r="L41" s="10"/>
      <c r="M41" s="19"/>
      <c r="N41" s="10"/>
      <c r="O41" s="9"/>
      <c r="P41" s="10"/>
      <c r="Q41" s="21"/>
      <c r="R41" s="10"/>
    </row>
    <row r="42" spans="1:18" ht="18" thickTop="1" thickBot="1" x14ac:dyDescent="0.25">
      <c r="A42" s="35" t="s">
        <v>91</v>
      </c>
      <c r="B42" s="24">
        <v>28553</v>
      </c>
      <c r="C42" s="25"/>
      <c r="D42" s="26"/>
      <c r="E42" s="19"/>
      <c r="F42" s="9"/>
      <c r="G42" s="22"/>
      <c r="H42" s="10"/>
      <c r="I42" s="20"/>
      <c r="J42" s="10"/>
      <c r="K42" s="21"/>
      <c r="L42" s="10"/>
      <c r="M42" s="21"/>
      <c r="N42" s="10"/>
      <c r="O42" s="11"/>
      <c r="P42" s="10"/>
      <c r="Q42" s="21"/>
      <c r="R42" s="10"/>
    </row>
    <row r="43" spans="1:18" ht="18" thickTop="1" thickBot="1" x14ac:dyDescent="0.25">
      <c r="A43" s="35" t="s">
        <v>92</v>
      </c>
      <c r="B43" s="24">
        <v>29128</v>
      </c>
      <c r="C43" s="25"/>
      <c r="D43" s="26"/>
      <c r="E43" s="19"/>
      <c r="F43" s="9"/>
      <c r="G43" s="22"/>
      <c r="H43" s="10"/>
      <c r="I43" s="20"/>
      <c r="J43" s="10"/>
      <c r="K43" s="27"/>
      <c r="L43" s="10"/>
      <c r="M43" s="21"/>
      <c r="N43" s="10"/>
      <c r="O43" s="11"/>
      <c r="P43" s="10"/>
      <c r="Q43" s="21"/>
      <c r="R43" s="10"/>
    </row>
    <row r="44" spans="1:18" ht="18" thickTop="1" thickBot="1" x14ac:dyDescent="0.25">
      <c r="A44" s="35" t="s">
        <v>93</v>
      </c>
      <c r="B44" s="24">
        <v>23685</v>
      </c>
      <c r="C44" s="25"/>
      <c r="D44" s="26"/>
      <c r="E44" s="19"/>
      <c r="F44" s="9"/>
      <c r="G44" s="22"/>
      <c r="H44" s="10"/>
      <c r="I44" s="27"/>
      <c r="J44" s="10"/>
      <c r="K44" s="21"/>
      <c r="L44" s="10"/>
      <c r="M44" s="21"/>
      <c r="N44" s="10"/>
      <c r="O44" s="11"/>
      <c r="P44" s="10"/>
      <c r="Q44" s="27"/>
      <c r="R44" s="10"/>
    </row>
    <row r="45" spans="1:18" ht="18" thickTop="1" thickBot="1" x14ac:dyDescent="0.25">
      <c r="A45" s="35" t="s">
        <v>94</v>
      </c>
      <c r="B45" s="24">
        <v>28478</v>
      </c>
      <c r="C45" s="25"/>
      <c r="D45" s="26"/>
      <c r="E45" s="19"/>
      <c r="F45" s="9"/>
      <c r="G45" s="22"/>
      <c r="H45" s="10"/>
      <c r="I45" s="27"/>
      <c r="J45" s="10"/>
      <c r="K45" s="21"/>
      <c r="L45" s="10"/>
      <c r="M45" s="21"/>
      <c r="N45" s="10"/>
      <c r="O45" s="11"/>
      <c r="P45" s="10"/>
      <c r="Q45" s="27"/>
      <c r="R45" s="10"/>
    </row>
    <row r="46" spans="1:18" ht="18" thickTop="1" thickBot="1" x14ac:dyDescent="0.25">
      <c r="A46" s="35" t="s">
        <v>95</v>
      </c>
      <c r="B46" s="24">
        <v>32498</v>
      </c>
      <c r="C46" s="25"/>
      <c r="D46" s="26"/>
      <c r="E46" s="19"/>
      <c r="F46" s="9"/>
      <c r="G46" s="22"/>
      <c r="H46" s="10"/>
      <c r="I46" s="20"/>
      <c r="J46" s="10"/>
      <c r="K46" s="27"/>
      <c r="L46" s="10"/>
      <c r="M46" s="21"/>
      <c r="N46" s="10"/>
      <c r="O46" s="11"/>
      <c r="P46" s="10"/>
      <c r="Q46" s="11"/>
      <c r="R46" s="10"/>
    </row>
    <row r="47" spans="1:18" ht="18" thickTop="1" thickBot="1" x14ac:dyDescent="0.25">
      <c r="A47" s="35" t="s">
        <v>96</v>
      </c>
      <c r="B47" s="19">
        <v>27512</v>
      </c>
      <c r="C47" s="25"/>
      <c r="D47" s="26"/>
      <c r="E47" s="19"/>
      <c r="F47" s="9"/>
      <c r="G47" s="22"/>
      <c r="H47" s="10"/>
      <c r="I47" s="20"/>
      <c r="J47" s="10"/>
      <c r="K47" s="27"/>
      <c r="L47" s="10"/>
      <c r="M47" s="21"/>
      <c r="N47" s="10"/>
      <c r="O47" s="11"/>
      <c r="P47" s="10"/>
      <c r="Q47" s="11"/>
      <c r="R47" s="10"/>
    </row>
    <row r="48" spans="1:18" s="17" customFormat="1" ht="17" thickTop="1" thickBot="1" x14ac:dyDescent="0.25">
      <c r="A48" s="30" t="s">
        <v>26</v>
      </c>
      <c r="B48" s="34">
        <f>SUM(B7:B47)</f>
        <v>1147243</v>
      </c>
      <c r="C48" s="31"/>
      <c r="D48" s="15"/>
      <c r="E48" s="16"/>
      <c r="F48" s="14"/>
      <c r="G48" s="14"/>
      <c r="H48" s="15"/>
      <c r="I48" s="14"/>
      <c r="J48" s="15"/>
      <c r="K48" s="14"/>
      <c r="L48" s="15"/>
      <c r="M48" s="14"/>
      <c r="N48" s="15"/>
      <c r="O48" s="14"/>
      <c r="P48" s="15"/>
      <c r="Q48" s="14"/>
      <c r="R48" s="15"/>
    </row>
    <row r="49" spans="2:2" x14ac:dyDescent="0.2">
      <c r="B49" s="33"/>
    </row>
  </sheetData>
  <mergeCells count="8">
    <mergeCell ref="Q4:R4"/>
    <mergeCell ref="A1:AP1"/>
    <mergeCell ref="A2:AP2"/>
    <mergeCell ref="G4:H4"/>
    <mergeCell ref="I4:J4"/>
    <mergeCell ref="K4:L4"/>
    <mergeCell ref="M4:N4"/>
    <mergeCell ref="O4:P4"/>
  </mergeCells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4F573-B339-FF41-B352-70D57E35F1E4}">
  <dimension ref="A1:L63"/>
  <sheetViews>
    <sheetView tabSelected="1" workbookViewId="0">
      <selection activeCell="D3" sqref="D3"/>
    </sheetView>
  </sheetViews>
  <sheetFormatPr baseColWidth="10" defaultRowHeight="16" x14ac:dyDescent="0.2"/>
  <cols>
    <col min="1" max="1" width="34.1640625" bestFit="1" customWidth="1"/>
    <col min="2" max="2" width="12.83203125" customWidth="1"/>
    <col min="3" max="12" width="11.5" customWidth="1"/>
  </cols>
  <sheetData>
    <row r="1" spans="1:12" ht="18" thickTop="1" thickBot="1" x14ac:dyDescent="0.25">
      <c r="A1" s="11"/>
      <c r="B1" s="11"/>
      <c r="C1" s="36"/>
      <c r="D1" s="36"/>
      <c r="E1" s="36"/>
      <c r="F1" s="1"/>
      <c r="G1" s="1"/>
      <c r="H1" s="1"/>
      <c r="I1" s="1"/>
      <c r="J1" s="1"/>
      <c r="K1" s="1"/>
      <c r="L1" s="1"/>
    </row>
    <row r="2" spans="1:12" ht="18" thickTop="1" thickBot="1" x14ac:dyDescent="0.25">
      <c r="A2" s="36" t="s">
        <v>16</v>
      </c>
      <c r="B2" s="36" t="s">
        <v>104</v>
      </c>
      <c r="C2" s="36" t="s">
        <v>97</v>
      </c>
      <c r="D2" s="36" t="s">
        <v>98</v>
      </c>
      <c r="E2" s="36" t="s">
        <v>105</v>
      </c>
      <c r="F2" s="1"/>
      <c r="G2" s="1"/>
      <c r="H2" s="1"/>
      <c r="I2" s="1"/>
      <c r="J2" s="1"/>
      <c r="K2" s="1"/>
      <c r="L2" s="1"/>
    </row>
    <row r="3" spans="1:12" ht="18" thickTop="1" thickBot="1" x14ac:dyDescent="0.25">
      <c r="A3" s="35" t="s">
        <v>58</v>
      </c>
      <c r="B3" s="11">
        <v>2024</v>
      </c>
      <c r="C3" s="11" t="s">
        <v>99</v>
      </c>
      <c r="D3" s="35" t="s">
        <v>101</v>
      </c>
      <c r="E3" s="11">
        <v>0</v>
      </c>
    </row>
    <row r="4" spans="1:12" ht="18" thickTop="1" thickBot="1" x14ac:dyDescent="0.25">
      <c r="A4" s="35" t="s">
        <v>61</v>
      </c>
      <c r="B4" s="11">
        <v>2024</v>
      </c>
      <c r="C4" s="11" t="s">
        <v>103</v>
      </c>
      <c r="D4" s="35" t="s">
        <v>101</v>
      </c>
      <c r="E4" s="11">
        <v>0</v>
      </c>
    </row>
    <row r="5" spans="1:12" ht="18" thickTop="1" thickBot="1" x14ac:dyDescent="0.25">
      <c r="A5" s="35" t="s">
        <v>65</v>
      </c>
      <c r="B5" s="11">
        <v>2024</v>
      </c>
      <c r="C5" s="11" t="s">
        <v>99</v>
      </c>
      <c r="D5" s="35" t="s">
        <v>99</v>
      </c>
      <c r="E5" s="11">
        <v>0</v>
      </c>
    </row>
    <row r="6" spans="1:12" ht="18" thickTop="1" thickBot="1" x14ac:dyDescent="0.25">
      <c r="A6" s="35" t="s">
        <v>72</v>
      </c>
      <c r="B6" s="11">
        <v>2024</v>
      </c>
      <c r="C6" s="11" t="s">
        <v>103</v>
      </c>
      <c r="D6" s="35" t="s">
        <v>103</v>
      </c>
      <c r="E6" s="11">
        <v>1</v>
      </c>
    </row>
    <row r="7" spans="1:12" ht="18" thickTop="1" thickBot="1" x14ac:dyDescent="0.25">
      <c r="A7" s="35" t="s">
        <v>76</v>
      </c>
      <c r="B7" s="11">
        <v>2024</v>
      </c>
      <c r="C7" s="11" t="s">
        <v>103</v>
      </c>
      <c r="D7" s="35" t="s">
        <v>99</v>
      </c>
      <c r="E7" s="11">
        <v>0</v>
      </c>
    </row>
    <row r="8" spans="1:12" ht="18" thickTop="1" thickBot="1" x14ac:dyDescent="0.25">
      <c r="A8" s="35" t="s">
        <v>77</v>
      </c>
      <c r="B8" s="11">
        <v>2024</v>
      </c>
      <c r="C8" s="11" t="s">
        <v>100</v>
      </c>
      <c r="D8" s="35" t="s">
        <v>101</v>
      </c>
      <c r="E8" s="11">
        <v>0</v>
      </c>
    </row>
    <row r="9" spans="1:12" ht="18" thickTop="1" thickBot="1" x14ac:dyDescent="0.25">
      <c r="A9" s="35" t="s">
        <v>82</v>
      </c>
      <c r="B9" s="11">
        <v>2024</v>
      </c>
      <c r="C9" s="11" t="s">
        <v>103</v>
      </c>
      <c r="D9" s="35" t="s">
        <v>101</v>
      </c>
      <c r="E9" s="11">
        <v>0</v>
      </c>
    </row>
    <row r="10" spans="1:12" ht="18" thickTop="1" thickBot="1" x14ac:dyDescent="0.25">
      <c r="A10" s="35" t="s">
        <v>87</v>
      </c>
      <c r="B10" s="11">
        <v>2024</v>
      </c>
      <c r="C10" s="11" t="s">
        <v>100</v>
      </c>
      <c r="D10" s="35" t="s">
        <v>103</v>
      </c>
      <c r="E10" s="11">
        <v>1</v>
      </c>
    </row>
    <row r="11" spans="1:12" ht="18" thickTop="1" thickBot="1" x14ac:dyDescent="0.25">
      <c r="A11" s="35" t="s">
        <v>91</v>
      </c>
      <c r="B11" s="11">
        <v>2024</v>
      </c>
      <c r="C11" s="11" t="s">
        <v>99</v>
      </c>
      <c r="D11" s="35" t="s">
        <v>100</v>
      </c>
      <c r="E11" s="11">
        <v>1</v>
      </c>
    </row>
    <row r="12" spans="1:12" ht="18" thickTop="1" thickBot="1" x14ac:dyDescent="0.25">
      <c r="A12" s="35" t="s">
        <v>93</v>
      </c>
      <c r="B12" s="11">
        <v>2024</v>
      </c>
      <c r="C12" s="11" t="s">
        <v>100</v>
      </c>
      <c r="D12" s="35" t="s">
        <v>101</v>
      </c>
      <c r="E12" s="11">
        <v>1</v>
      </c>
    </row>
    <row r="13" spans="1:12" ht="18" thickTop="1" thickBot="1" x14ac:dyDescent="0.25">
      <c r="A13" s="35" t="s">
        <v>95</v>
      </c>
      <c r="B13" s="11">
        <v>2024</v>
      </c>
      <c r="C13" s="11" t="s">
        <v>103</v>
      </c>
      <c r="D13" s="35" t="s">
        <v>99</v>
      </c>
      <c r="E13" s="11">
        <v>1</v>
      </c>
    </row>
    <row r="14" spans="1:12" ht="18" thickTop="1" thickBot="1" x14ac:dyDescent="0.25">
      <c r="A14" s="35" t="s">
        <v>96</v>
      </c>
      <c r="B14" s="11">
        <v>2024</v>
      </c>
      <c r="C14" s="11" t="s">
        <v>99</v>
      </c>
      <c r="D14" s="35" t="s">
        <v>103</v>
      </c>
      <c r="E14" s="11">
        <v>1</v>
      </c>
    </row>
    <row r="15" spans="1:12" ht="18" thickTop="1" thickBot="1" x14ac:dyDescent="0.25">
      <c r="A15" s="35" t="s">
        <v>58</v>
      </c>
      <c r="B15" s="11">
        <v>2020</v>
      </c>
      <c r="C15" s="11" t="s">
        <v>99</v>
      </c>
      <c r="D15" s="35" t="s">
        <v>100</v>
      </c>
      <c r="E15" s="11">
        <v>0</v>
      </c>
    </row>
    <row r="16" spans="1:12" ht="18" thickTop="1" thickBot="1" x14ac:dyDescent="0.25">
      <c r="A16" s="35" t="s">
        <v>61</v>
      </c>
      <c r="B16" s="11">
        <v>2020</v>
      </c>
      <c r="C16" s="11" t="s">
        <v>103</v>
      </c>
      <c r="D16" s="35" t="s">
        <v>101</v>
      </c>
      <c r="E16" s="11">
        <v>0</v>
      </c>
    </row>
    <row r="17" spans="1:5" ht="18" thickTop="1" thickBot="1" x14ac:dyDescent="0.25">
      <c r="A17" s="35" t="s">
        <v>65</v>
      </c>
      <c r="B17" s="11">
        <v>2020</v>
      </c>
      <c r="C17" s="11" t="s">
        <v>99</v>
      </c>
      <c r="D17" s="35" t="s">
        <v>99</v>
      </c>
      <c r="E17" s="11">
        <v>0</v>
      </c>
    </row>
    <row r="18" spans="1:5" ht="18" thickTop="1" thickBot="1" x14ac:dyDescent="0.25">
      <c r="A18" s="35" t="s">
        <v>72</v>
      </c>
      <c r="B18" s="11">
        <v>2020</v>
      </c>
      <c r="C18" s="11" t="s">
        <v>103</v>
      </c>
      <c r="D18" s="35" t="s">
        <v>99</v>
      </c>
      <c r="E18" s="11">
        <v>1</v>
      </c>
    </row>
    <row r="19" spans="1:5" ht="18" thickTop="1" thickBot="1" x14ac:dyDescent="0.25">
      <c r="A19" s="35" t="s">
        <v>76</v>
      </c>
      <c r="B19" s="11">
        <v>2020</v>
      </c>
      <c r="C19" s="11" t="s">
        <v>103</v>
      </c>
      <c r="D19" s="35" t="s">
        <v>103</v>
      </c>
      <c r="E19" s="11">
        <v>0</v>
      </c>
    </row>
    <row r="20" spans="1:5" ht="18" thickTop="1" thickBot="1" x14ac:dyDescent="0.25">
      <c r="A20" s="35" t="s">
        <v>77</v>
      </c>
      <c r="B20" s="11">
        <v>2020</v>
      </c>
      <c r="C20" s="11" t="s">
        <v>100</v>
      </c>
      <c r="D20" s="35" t="s">
        <v>100</v>
      </c>
      <c r="E20" s="11">
        <v>1</v>
      </c>
    </row>
    <row r="21" spans="1:5" ht="18" thickTop="1" thickBot="1" x14ac:dyDescent="0.25">
      <c r="A21" s="35" t="s">
        <v>82</v>
      </c>
      <c r="B21" s="11">
        <v>2020</v>
      </c>
      <c r="C21" s="11" t="s">
        <v>103</v>
      </c>
      <c r="D21" s="35" t="s">
        <v>101</v>
      </c>
      <c r="E21" s="11">
        <v>0</v>
      </c>
    </row>
    <row r="22" spans="1:5" ht="18" thickTop="1" thickBot="1" x14ac:dyDescent="0.25">
      <c r="A22" s="35" t="s">
        <v>87</v>
      </c>
      <c r="B22" s="11">
        <v>2020</v>
      </c>
      <c r="C22" s="11" t="s">
        <v>100</v>
      </c>
      <c r="D22" s="35" t="s">
        <v>99</v>
      </c>
      <c r="E22" s="11">
        <v>1</v>
      </c>
    </row>
    <row r="23" spans="1:5" ht="18" thickTop="1" thickBot="1" x14ac:dyDescent="0.25">
      <c r="A23" s="35" t="s">
        <v>91</v>
      </c>
      <c r="B23" s="11">
        <v>2020</v>
      </c>
      <c r="C23" s="11" t="s">
        <v>99</v>
      </c>
      <c r="D23" s="35" t="s">
        <v>101</v>
      </c>
      <c r="E23" s="11">
        <v>1</v>
      </c>
    </row>
    <row r="24" spans="1:5" ht="18" thickTop="1" thickBot="1" x14ac:dyDescent="0.25">
      <c r="A24" s="35" t="s">
        <v>93</v>
      </c>
      <c r="B24" s="11">
        <v>2020</v>
      </c>
      <c r="C24" s="11" t="s">
        <v>100</v>
      </c>
      <c r="D24" s="35" t="s">
        <v>102</v>
      </c>
      <c r="E24" s="11">
        <v>1</v>
      </c>
    </row>
    <row r="25" spans="1:5" ht="18" thickTop="1" thickBot="1" x14ac:dyDescent="0.25">
      <c r="A25" s="35" t="s">
        <v>95</v>
      </c>
      <c r="B25" s="11">
        <v>2020</v>
      </c>
      <c r="C25" s="11" t="s">
        <v>103</v>
      </c>
      <c r="D25" s="35" t="s">
        <v>99</v>
      </c>
      <c r="E25" s="11">
        <v>1</v>
      </c>
    </row>
    <row r="26" spans="1:5" ht="18" thickTop="1" thickBot="1" x14ac:dyDescent="0.25">
      <c r="A26" s="35" t="s">
        <v>96</v>
      </c>
      <c r="B26" s="11">
        <v>2020</v>
      </c>
      <c r="C26" s="11" t="s">
        <v>99</v>
      </c>
      <c r="D26" s="35" t="s">
        <v>99</v>
      </c>
      <c r="E26" s="11">
        <v>1</v>
      </c>
    </row>
    <row r="27" spans="1:5" ht="18" thickTop="1" thickBot="1" x14ac:dyDescent="0.25">
      <c r="A27" s="35" t="s">
        <v>58</v>
      </c>
      <c r="B27" s="11">
        <v>2015</v>
      </c>
      <c r="C27" s="11" t="s">
        <v>99</v>
      </c>
      <c r="D27" s="35" t="s">
        <v>102</v>
      </c>
      <c r="E27" s="11">
        <v>0</v>
      </c>
    </row>
    <row r="28" spans="1:5" ht="18" thickTop="1" thickBot="1" x14ac:dyDescent="0.25">
      <c r="A28" s="35" t="s">
        <v>61</v>
      </c>
      <c r="B28" s="11">
        <v>2015</v>
      </c>
      <c r="C28" s="11" t="s">
        <v>103</v>
      </c>
      <c r="D28" s="35" t="s">
        <v>102</v>
      </c>
      <c r="E28" s="11">
        <v>0</v>
      </c>
    </row>
    <row r="29" spans="1:5" ht="18" thickTop="1" thickBot="1" x14ac:dyDescent="0.25">
      <c r="A29" s="35" t="s">
        <v>65</v>
      </c>
      <c r="B29" s="11">
        <v>2015</v>
      </c>
      <c r="C29" s="11" t="s">
        <v>99</v>
      </c>
      <c r="D29" s="35" t="s">
        <v>102</v>
      </c>
      <c r="E29" s="11">
        <v>0</v>
      </c>
    </row>
    <row r="30" spans="1:5" ht="18" thickTop="1" thickBot="1" x14ac:dyDescent="0.25">
      <c r="A30" s="35" t="s">
        <v>72</v>
      </c>
      <c r="B30" s="11">
        <v>2015</v>
      </c>
      <c r="C30" s="11" t="s">
        <v>103</v>
      </c>
      <c r="D30" s="35" t="s">
        <v>101</v>
      </c>
      <c r="E30" s="11">
        <v>0</v>
      </c>
    </row>
    <row r="31" spans="1:5" ht="18" thickTop="1" thickBot="1" x14ac:dyDescent="0.25">
      <c r="A31" s="35" t="s">
        <v>76</v>
      </c>
      <c r="B31" s="11">
        <v>2015</v>
      </c>
      <c r="C31" s="11" t="s">
        <v>103</v>
      </c>
      <c r="D31" s="35" t="s">
        <v>102</v>
      </c>
      <c r="E31" s="11">
        <v>0</v>
      </c>
    </row>
    <row r="32" spans="1:5" ht="18" thickTop="1" thickBot="1" x14ac:dyDescent="0.25">
      <c r="A32" s="35" t="s">
        <v>77</v>
      </c>
      <c r="B32" s="11">
        <v>2015</v>
      </c>
      <c r="C32" s="11" t="s">
        <v>100</v>
      </c>
      <c r="D32" s="35" t="s">
        <v>100</v>
      </c>
      <c r="E32" s="11">
        <v>0</v>
      </c>
    </row>
    <row r="33" spans="1:5" ht="18" thickTop="1" thickBot="1" x14ac:dyDescent="0.25">
      <c r="A33" s="35" t="s">
        <v>82</v>
      </c>
      <c r="B33" s="11">
        <v>2015</v>
      </c>
      <c r="C33" s="11" t="s">
        <v>103</v>
      </c>
      <c r="D33" s="35" t="s">
        <v>102</v>
      </c>
      <c r="E33" s="11">
        <v>0</v>
      </c>
    </row>
    <row r="34" spans="1:5" ht="18" thickTop="1" thickBot="1" x14ac:dyDescent="0.25">
      <c r="A34" s="35" t="s">
        <v>87</v>
      </c>
      <c r="B34" s="11">
        <v>2015</v>
      </c>
      <c r="C34" s="11" t="s">
        <v>102</v>
      </c>
      <c r="D34" s="35" t="s">
        <v>101</v>
      </c>
      <c r="E34" s="11">
        <v>0</v>
      </c>
    </row>
    <row r="35" spans="1:5" ht="18" thickTop="1" thickBot="1" x14ac:dyDescent="0.25">
      <c r="A35" s="35" t="s">
        <v>91</v>
      </c>
      <c r="B35" s="11">
        <v>2015</v>
      </c>
      <c r="C35" s="11" t="s">
        <v>99</v>
      </c>
      <c r="D35" s="35" t="s">
        <v>99</v>
      </c>
      <c r="E35" s="11">
        <v>0</v>
      </c>
    </row>
    <row r="36" spans="1:5" ht="18" thickTop="1" thickBot="1" x14ac:dyDescent="0.25">
      <c r="A36" s="35" t="s">
        <v>93</v>
      </c>
      <c r="B36" s="11">
        <v>2015</v>
      </c>
      <c r="C36" s="11" t="s">
        <v>100</v>
      </c>
      <c r="D36" s="35" t="s">
        <v>99</v>
      </c>
      <c r="E36" s="11">
        <v>0</v>
      </c>
    </row>
    <row r="37" spans="1:5" ht="18" thickTop="1" thickBot="1" x14ac:dyDescent="0.25">
      <c r="A37" s="35" t="s">
        <v>95</v>
      </c>
      <c r="B37" s="11">
        <v>2015</v>
      </c>
      <c r="C37" s="11" t="s">
        <v>103</v>
      </c>
      <c r="D37" s="35" t="s">
        <v>100</v>
      </c>
      <c r="E37" s="11">
        <v>0</v>
      </c>
    </row>
    <row r="38" spans="1:5" ht="18" thickTop="1" thickBot="1" x14ac:dyDescent="0.25">
      <c r="A38" s="35" t="s">
        <v>96</v>
      </c>
      <c r="B38" s="11">
        <v>2015</v>
      </c>
      <c r="C38" s="11" t="s">
        <v>99</v>
      </c>
      <c r="D38" s="35" t="s">
        <v>103</v>
      </c>
      <c r="E38" s="11">
        <v>0</v>
      </c>
    </row>
    <row r="39" spans="1:5" ht="18" thickTop="1" thickBot="1" x14ac:dyDescent="0.25">
      <c r="A39" s="35" t="s">
        <v>58</v>
      </c>
      <c r="B39" s="11">
        <v>2010</v>
      </c>
      <c r="C39" s="11" t="s">
        <v>99</v>
      </c>
      <c r="D39" s="35" t="s">
        <v>103</v>
      </c>
      <c r="E39" s="11">
        <v>1</v>
      </c>
    </row>
    <row r="40" spans="1:5" ht="18" thickTop="1" thickBot="1" x14ac:dyDescent="0.25">
      <c r="A40" s="35" t="s">
        <v>61</v>
      </c>
      <c r="B40" s="11">
        <v>2010</v>
      </c>
      <c r="C40" s="11" t="s">
        <v>103</v>
      </c>
      <c r="D40" s="35" t="s">
        <v>103</v>
      </c>
      <c r="E40" s="11">
        <v>1</v>
      </c>
    </row>
    <row r="41" spans="1:5" ht="18" thickTop="1" thickBot="1" x14ac:dyDescent="0.25">
      <c r="A41" s="35" t="s">
        <v>65</v>
      </c>
      <c r="B41" s="11">
        <v>2010</v>
      </c>
      <c r="C41" s="11" t="s">
        <v>99</v>
      </c>
      <c r="D41" s="35" t="s">
        <v>100</v>
      </c>
      <c r="E41" s="11">
        <v>0</v>
      </c>
    </row>
    <row r="42" spans="1:5" ht="18" thickTop="1" thickBot="1" x14ac:dyDescent="0.25">
      <c r="A42" s="35" t="s">
        <v>72</v>
      </c>
      <c r="B42" s="11">
        <v>2010</v>
      </c>
      <c r="C42" s="11" t="s">
        <v>103</v>
      </c>
      <c r="D42" s="35" t="s">
        <v>102</v>
      </c>
      <c r="E42" s="11">
        <v>1</v>
      </c>
    </row>
    <row r="43" spans="1:5" ht="18" thickTop="1" thickBot="1" x14ac:dyDescent="0.25">
      <c r="A43" s="35" t="s">
        <v>76</v>
      </c>
      <c r="B43" s="11">
        <v>2010</v>
      </c>
      <c r="C43" s="11" t="s">
        <v>103</v>
      </c>
      <c r="D43" s="35" t="s">
        <v>100</v>
      </c>
      <c r="E43" s="11">
        <v>0</v>
      </c>
    </row>
    <row r="44" spans="1:5" ht="18" thickTop="1" thickBot="1" x14ac:dyDescent="0.25">
      <c r="A44" s="35" t="s">
        <v>77</v>
      </c>
      <c r="B44" s="11">
        <v>2010</v>
      </c>
      <c r="C44" s="11" t="s">
        <v>100</v>
      </c>
      <c r="D44" s="35" t="s">
        <v>100</v>
      </c>
      <c r="E44" s="11">
        <v>1</v>
      </c>
    </row>
    <row r="45" spans="1:5" ht="18" thickTop="1" thickBot="1" x14ac:dyDescent="0.25">
      <c r="A45" s="35" t="s">
        <v>82</v>
      </c>
      <c r="B45" s="11">
        <v>2010</v>
      </c>
      <c r="C45" s="11" t="s">
        <v>103</v>
      </c>
      <c r="D45" s="35" t="s">
        <v>101</v>
      </c>
      <c r="E45" s="11">
        <v>1</v>
      </c>
    </row>
    <row r="46" spans="1:5" ht="18" thickTop="1" thickBot="1" x14ac:dyDescent="0.25">
      <c r="A46" s="35" t="s">
        <v>87</v>
      </c>
      <c r="B46" s="11">
        <v>2010</v>
      </c>
      <c r="C46" s="11" t="s">
        <v>100</v>
      </c>
      <c r="D46" s="35" t="s">
        <v>99</v>
      </c>
      <c r="E46" s="11">
        <v>1</v>
      </c>
    </row>
    <row r="47" spans="1:5" ht="18" thickTop="1" thickBot="1" x14ac:dyDescent="0.25">
      <c r="A47" s="35" t="s">
        <v>91</v>
      </c>
      <c r="B47" s="11">
        <v>2010</v>
      </c>
      <c r="C47" s="11" t="s">
        <v>99</v>
      </c>
      <c r="D47" s="35" t="s">
        <v>99</v>
      </c>
      <c r="E47" s="11">
        <v>1</v>
      </c>
    </row>
    <row r="48" spans="1:5" ht="18" thickTop="1" thickBot="1" x14ac:dyDescent="0.25">
      <c r="A48" s="35" t="s">
        <v>93</v>
      </c>
      <c r="B48" s="11">
        <v>2010</v>
      </c>
      <c r="C48" s="11" t="s">
        <v>100</v>
      </c>
      <c r="D48" s="35" t="s">
        <v>101</v>
      </c>
      <c r="E48" s="11">
        <v>1</v>
      </c>
    </row>
    <row r="49" spans="1:5" ht="18" thickTop="1" thickBot="1" x14ac:dyDescent="0.25">
      <c r="A49" s="35" t="s">
        <v>95</v>
      </c>
      <c r="B49" s="11">
        <v>2010</v>
      </c>
      <c r="C49" s="11" t="s">
        <v>103</v>
      </c>
      <c r="D49" s="35" t="s">
        <v>102</v>
      </c>
      <c r="E49" s="11">
        <v>1</v>
      </c>
    </row>
    <row r="50" spans="1:5" ht="18" thickTop="1" thickBot="1" x14ac:dyDescent="0.25">
      <c r="A50" s="35" t="s">
        <v>96</v>
      </c>
      <c r="B50" s="11">
        <v>2010</v>
      </c>
      <c r="C50" s="11" t="s">
        <v>99</v>
      </c>
      <c r="D50" s="35" t="s">
        <v>102</v>
      </c>
      <c r="E50" s="11">
        <v>1</v>
      </c>
    </row>
    <row r="51" spans="1:5" ht="18" thickTop="1" thickBot="1" x14ac:dyDescent="0.25">
      <c r="A51" s="35" t="s">
        <v>58</v>
      </c>
      <c r="B51" s="11">
        <v>2007</v>
      </c>
      <c r="C51" s="11" t="s">
        <v>99</v>
      </c>
      <c r="D51" s="35" t="s">
        <v>101</v>
      </c>
      <c r="E51" s="11">
        <v>0</v>
      </c>
    </row>
    <row r="52" spans="1:5" ht="18" thickTop="1" thickBot="1" x14ac:dyDescent="0.25">
      <c r="A52" s="35" t="s">
        <v>61</v>
      </c>
      <c r="B52" s="11">
        <v>2007</v>
      </c>
      <c r="C52" s="11" t="s">
        <v>103</v>
      </c>
      <c r="D52" s="35" t="s">
        <v>103</v>
      </c>
      <c r="E52" s="11">
        <v>0</v>
      </c>
    </row>
    <row r="53" spans="1:5" ht="18" thickTop="1" thickBot="1" x14ac:dyDescent="0.25">
      <c r="A53" s="35" t="s">
        <v>65</v>
      </c>
      <c r="B53" s="11">
        <v>2007</v>
      </c>
      <c r="C53" s="11" t="s">
        <v>99</v>
      </c>
      <c r="D53" s="35" t="s">
        <v>102</v>
      </c>
      <c r="E53" s="11">
        <v>0</v>
      </c>
    </row>
    <row r="54" spans="1:5" ht="18" thickTop="1" thickBot="1" x14ac:dyDescent="0.25">
      <c r="A54" s="35" t="s">
        <v>72</v>
      </c>
      <c r="B54" s="11">
        <v>2007</v>
      </c>
      <c r="C54" s="11" t="s">
        <v>103</v>
      </c>
      <c r="D54" s="35" t="s">
        <v>99</v>
      </c>
      <c r="E54" s="11">
        <v>0</v>
      </c>
    </row>
    <row r="55" spans="1:5" ht="18" thickTop="1" thickBot="1" x14ac:dyDescent="0.25">
      <c r="A55" s="35" t="s">
        <v>76</v>
      </c>
      <c r="B55" s="11">
        <v>2007</v>
      </c>
      <c r="C55" s="11" t="s">
        <v>103</v>
      </c>
      <c r="D55" s="35" t="s">
        <v>103</v>
      </c>
      <c r="E55" s="11">
        <v>1</v>
      </c>
    </row>
    <row r="56" spans="1:5" ht="18" thickTop="1" thickBot="1" x14ac:dyDescent="0.25">
      <c r="A56" s="35" t="s">
        <v>77</v>
      </c>
      <c r="B56" s="11">
        <v>2007</v>
      </c>
      <c r="C56" s="11" t="s">
        <v>100</v>
      </c>
      <c r="D56" s="35" t="s">
        <v>100</v>
      </c>
      <c r="E56" s="11">
        <v>1</v>
      </c>
    </row>
    <row r="57" spans="1:5" ht="18" thickTop="1" thickBot="1" x14ac:dyDescent="0.25">
      <c r="A57" s="35" t="s">
        <v>82</v>
      </c>
      <c r="B57" s="11">
        <v>2007</v>
      </c>
      <c r="C57" s="11" t="s">
        <v>103</v>
      </c>
      <c r="D57" s="35" t="s">
        <v>103</v>
      </c>
      <c r="E57" s="11">
        <v>0</v>
      </c>
    </row>
    <row r="58" spans="1:5" ht="18" thickTop="1" thickBot="1" x14ac:dyDescent="0.25">
      <c r="A58" s="35" t="s">
        <v>87</v>
      </c>
      <c r="B58" s="11">
        <v>2007</v>
      </c>
      <c r="C58" s="11" t="s">
        <v>99</v>
      </c>
      <c r="D58" s="35" t="s">
        <v>100</v>
      </c>
      <c r="E58" s="11">
        <v>1</v>
      </c>
    </row>
    <row r="59" spans="1:5" ht="18" thickTop="1" thickBot="1" x14ac:dyDescent="0.25">
      <c r="A59" s="35" t="s">
        <v>91</v>
      </c>
      <c r="B59" s="11">
        <v>2007</v>
      </c>
      <c r="C59" s="11" t="s">
        <v>103</v>
      </c>
      <c r="D59" s="35" t="s">
        <v>101</v>
      </c>
      <c r="E59" s="11">
        <v>0</v>
      </c>
    </row>
    <row r="60" spans="1:5" ht="18" thickTop="1" thickBot="1" x14ac:dyDescent="0.25">
      <c r="A60" s="35" t="s">
        <v>93</v>
      </c>
      <c r="B60" s="11">
        <v>2007</v>
      </c>
      <c r="C60" s="11" t="s">
        <v>100</v>
      </c>
      <c r="D60" s="35" t="s">
        <v>102</v>
      </c>
      <c r="E60" s="11">
        <v>1</v>
      </c>
    </row>
    <row r="61" spans="1:5" ht="18" thickTop="1" thickBot="1" x14ac:dyDescent="0.25">
      <c r="A61" s="35" t="s">
        <v>95</v>
      </c>
      <c r="B61" s="11">
        <v>2007</v>
      </c>
      <c r="C61" s="11" t="s">
        <v>103</v>
      </c>
      <c r="D61" s="35" t="s">
        <v>102</v>
      </c>
      <c r="E61" s="11">
        <v>1</v>
      </c>
    </row>
    <row r="62" spans="1:5" ht="18" thickTop="1" thickBot="1" x14ac:dyDescent="0.25">
      <c r="A62" s="35" t="s">
        <v>96</v>
      </c>
      <c r="B62" s="11">
        <v>2007</v>
      </c>
      <c r="C62" s="11" t="s">
        <v>99</v>
      </c>
      <c r="D62" s="35" t="s">
        <v>100</v>
      </c>
      <c r="E62" s="11">
        <v>1</v>
      </c>
    </row>
    <row r="63" spans="1:5" ht="17" thickTop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2007</vt:lpstr>
      <vt:lpstr>2010</vt:lpstr>
      <vt:lpstr>2015</vt:lpstr>
      <vt:lpstr>2020</vt:lpstr>
      <vt:lpstr>2025</vt:lpstr>
      <vt:lpstr>ELECTORAL_ELASTICITY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christophe.gittens</dc:creator>
  <cp:lastModifiedBy>christophe.gittens</cp:lastModifiedBy>
  <dcterms:created xsi:type="dcterms:W3CDTF">2025-03-19T21:17:37Z</dcterms:created>
  <dcterms:modified xsi:type="dcterms:W3CDTF">2025-04-28T06:45:10Z</dcterms:modified>
</cp:coreProperties>
</file>