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ECFFEBBE-943E-0646-9285-F53ED639B2DD}" xr6:coauthVersionLast="47" xr6:coauthVersionMax="47" xr10:uidLastSave="{00000000-0000-0000-0000-000000000000}"/>
  <bookViews>
    <workbookView xWindow="11780" yWindow="1360" windowWidth="24780" windowHeight="19240" activeTab="1" xr2:uid="{00000000-000D-0000-FFFF-FFFF00000000}"/>
  </bookViews>
  <sheets>
    <sheet name="INV" sheetId="2" r:id="rId1"/>
    <sheet name="Dec17" sheetId="3" r:id="rId2"/>
    <sheet name="Nov17" sheetId="4" r:id="rId3"/>
    <sheet name="Oct17" sheetId="5" r:id="rId4"/>
    <sheet name="Look Up Lis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P6aO3WvapCnK7FK1tsZOxkdZ7qOHmI/90aUtO+60dlo="/>
    </ext>
  </extLst>
</workbook>
</file>

<file path=xl/calcChain.xml><?xml version="1.0" encoding="utf-8"?>
<calcChain xmlns="http://schemas.openxmlformats.org/spreadsheetml/2006/main">
  <c r="G43" i="3" l="1"/>
  <c r="G42" i="3"/>
  <c r="G41" i="3"/>
  <c r="G39" i="4"/>
  <c r="G38" i="4"/>
  <c r="G37" i="4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G24" i="5"/>
  <c r="S23" i="5"/>
  <c r="G23" i="5"/>
  <c r="S22" i="5"/>
  <c r="G22" i="5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I68" i="2"/>
  <c r="I9" i="2" s="1"/>
  <c r="F68" i="2"/>
  <c r="D68" i="2"/>
  <c r="F9" i="2" s="1"/>
  <c r="C68" i="2"/>
  <c r="H68" i="2" s="1"/>
  <c r="H9" i="2" s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51" i="2"/>
  <c r="H50" i="2"/>
  <c r="C51" i="2" s="1"/>
  <c r="H51" i="2" s="1"/>
  <c r="C52" i="2" s="1"/>
  <c r="H52" i="2" s="1"/>
  <c r="C53" i="2" s="1"/>
  <c r="H53" i="2" s="1"/>
  <c r="C54" i="2" s="1"/>
  <c r="H54" i="2" s="1"/>
  <c r="C55" i="2" s="1"/>
  <c r="H55" i="2" s="1"/>
  <c r="C56" i="2" s="1"/>
  <c r="H56" i="2" s="1"/>
  <c r="C57" i="2" s="1"/>
  <c r="H57" i="2" s="1"/>
  <c r="C58" i="2" s="1"/>
  <c r="H58" i="2" s="1"/>
  <c r="C59" i="2" s="1"/>
  <c r="H59" i="2" s="1"/>
  <c r="C60" i="2" s="1"/>
  <c r="H60" i="2" s="1"/>
  <c r="C61" i="2" s="1"/>
  <c r="H61" i="2" s="1"/>
  <c r="C62" i="2" s="1"/>
  <c r="H62" i="2" s="1"/>
  <c r="C63" i="2" s="1"/>
  <c r="H63" i="2" s="1"/>
  <c r="C64" i="2" s="1"/>
  <c r="H64" i="2" s="1"/>
  <c r="C65" i="2" s="1"/>
  <c r="H65" i="2" s="1"/>
  <c r="C66" i="2" s="1"/>
  <c r="H66" i="2" s="1"/>
  <c r="C67" i="2" s="1"/>
  <c r="H67" i="2" s="1"/>
  <c r="I46" i="2"/>
  <c r="F46" i="2"/>
  <c r="G8" i="2" s="1"/>
  <c r="D46" i="2"/>
  <c r="F8" i="2" s="1"/>
  <c r="C46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28" i="2"/>
  <c r="A27" i="2"/>
  <c r="C26" i="2"/>
  <c r="H26" i="2" s="1"/>
  <c r="C27" i="2" s="1"/>
  <c r="H27" i="2" s="1"/>
  <c r="C28" i="2" s="1"/>
  <c r="H28" i="2" s="1"/>
  <c r="C29" i="2" s="1"/>
  <c r="H29" i="2" s="1"/>
  <c r="C30" i="2" s="1"/>
  <c r="H30" i="2" s="1"/>
  <c r="C31" i="2" s="1"/>
  <c r="H31" i="2" s="1"/>
  <c r="C32" i="2" s="1"/>
  <c r="H32" i="2" s="1"/>
  <c r="C33" i="2" s="1"/>
  <c r="H33" i="2" s="1"/>
  <c r="C34" i="2" s="1"/>
  <c r="H34" i="2" s="1"/>
  <c r="C35" i="2" s="1"/>
  <c r="H35" i="2" s="1"/>
  <c r="C36" i="2" s="1"/>
  <c r="H36" i="2" s="1"/>
  <c r="C37" i="2" s="1"/>
  <c r="H37" i="2" s="1"/>
  <c r="C38" i="2" s="1"/>
  <c r="H38" i="2" s="1"/>
  <c r="C39" i="2" s="1"/>
  <c r="H39" i="2" s="1"/>
  <c r="C40" i="2" s="1"/>
  <c r="H40" i="2" s="1"/>
  <c r="C41" i="2" s="1"/>
  <c r="H41" i="2" s="1"/>
  <c r="C42" i="2" s="1"/>
  <c r="H42" i="2" s="1"/>
  <c r="C43" i="2" s="1"/>
  <c r="H43" i="2" s="1"/>
  <c r="C44" i="2" s="1"/>
  <c r="H44" i="2" s="1"/>
  <c r="C45" i="2" s="1"/>
  <c r="H45" i="2" s="1"/>
  <c r="A26" i="2"/>
  <c r="H25" i="2"/>
  <c r="I21" i="2"/>
  <c r="I7" i="2" s="1"/>
  <c r="H21" i="2"/>
  <c r="H7" i="2" s="1"/>
  <c r="F21" i="2"/>
  <c r="D21" i="2"/>
  <c r="C21" i="2"/>
  <c r="E7" i="2" s="1"/>
  <c r="A18" i="2"/>
  <c r="A19" i="2" s="1"/>
  <c r="A20" i="2" s="1"/>
  <c r="A17" i="2"/>
  <c r="A16" i="2"/>
  <c r="C15" i="2"/>
  <c r="H15" i="2" s="1"/>
  <c r="C16" i="2" s="1"/>
  <c r="H16" i="2" s="1"/>
  <c r="C17" i="2" s="1"/>
  <c r="H17" i="2" s="1"/>
  <c r="C18" i="2" s="1"/>
  <c r="H18" i="2" s="1"/>
  <c r="C19" i="2" s="1"/>
  <c r="H19" i="2" s="1"/>
  <c r="C20" i="2" s="1"/>
  <c r="H20" i="2" s="1"/>
  <c r="A15" i="2"/>
  <c r="H14" i="2"/>
  <c r="G9" i="2"/>
  <c r="I8" i="2"/>
  <c r="E8" i="2"/>
  <c r="G7" i="2"/>
  <c r="F7" i="2"/>
  <c r="E9" i="2" l="1"/>
  <c r="H46" i="2"/>
  <c r="H8" i="2" s="1"/>
</calcChain>
</file>

<file path=xl/sharedStrings.xml><?xml version="1.0" encoding="utf-8"?>
<sst xmlns="http://schemas.openxmlformats.org/spreadsheetml/2006/main" count="618" uniqueCount="134">
  <si>
    <t xml:space="preserve">CLINIC SUPPORT PROGRAMME </t>
  </si>
  <si>
    <t>Summary of Patient Recruitment</t>
  </si>
  <si>
    <t>Patient ID</t>
  </si>
  <si>
    <t>Patient Name</t>
  </si>
  <si>
    <t>Province</t>
  </si>
  <si>
    <t xml:space="preserve">Gender </t>
  </si>
  <si>
    <t>D.O.B.</t>
  </si>
  <si>
    <t xml:space="preserve">Age </t>
  </si>
  <si>
    <t>Age at diagnosis of T1DM</t>
  </si>
  <si>
    <t>Baseline HbA1c (%)</t>
  </si>
  <si>
    <t>Updated 
HbA1c (%)</t>
  </si>
  <si>
    <t>Baseline FBG (mmol/L)</t>
  </si>
  <si>
    <t>Updated Mean FBG (mmol/L)</t>
  </si>
  <si>
    <t>Insulin 
Regimen</t>
  </si>
  <si>
    <t xml:space="preserve">Insulin 
Dosage </t>
  </si>
  <si>
    <t>Estimated Insulin Required per month</t>
  </si>
  <si>
    <t xml:space="preserve">Estimated Testing Strips per month </t>
  </si>
  <si>
    <t>Status</t>
  </si>
  <si>
    <t>F</t>
  </si>
  <si>
    <t>7.1 (Jun-17)</t>
  </si>
  <si>
    <t xml:space="preserve">SMBG </t>
  </si>
  <si>
    <t>Basal-bolus</t>
  </si>
  <si>
    <t>NRapid 4/5/2 ;Lantus 4U</t>
  </si>
  <si>
    <t>Active</t>
  </si>
  <si>
    <t>10.0 (Jun-17)</t>
  </si>
  <si>
    <t>Premixed BD</t>
  </si>
  <si>
    <t>Mixtard 5U, 2U</t>
  </si>
  <si>
    <t>10.6 (Aug-17)</t>
  </si>
  <si>
    <t>Actrapid 2/2/2U; Lantus 2U</t>
  </si>
  <si>
    <t>11.4 (Jul-17)</t>
  </si>
  <si>
    <t>Actrapid 6/4/4; Lantus 6U</t>
  </si>
  <si>
    <t>7.6 (Sep-17)</t>
  </si>
  <si>
    <t>Basal</t>
  </si>
  <si>
    <t>Lantus 7U, 1U</t>
  </si>
  <si>
    <t>M</t>
  </si>
  <si>
    <t>10.2 (Sep-17)</t>
  </si>
  <si>
    <t>Actrapid 3/3/2U; Lantus 4U</t>
  </si>
  <si>
    <t>5.3 (Aug-17)</t>
  </si>
  <si>
    <t>Actrapid 3/3/3U; Lantus 3U</t>
  </si>
  <si>
    <t>9.7 (Jun-17)</t>
  </si>
  <si>
    <t>NRapid 7/7/7U; Lantus 10U</t>
  </si>
  <si>
    <t>8.2 (Jul-17)</t>
  </si>
  <si>
    <t>NRapid 2/3/2U; Lantus 4U</t>
  </si>
  <si>
    <t>10.9 (Jul-17)</t>
  </si>
  <si>
    <t>NRapid 3/3/3U; Insulatard 6U</t>
  </si>
  <si>
    <t>8.3 (Jun-17)</t>
  </si>
  <si>
    <t>Mixtard 18U, 12U</t>
  </si>
  <si>
    <t>5.4 (Aug-17)</t>
  </si>
  <si>
    <t>NRapid 8/8/8U; Lantus 7U</t>
  </si>
  <si>
    <t>14.3 (Jun-17)</t>
  </si>
  <si>
    <t>NRapid 12/12/12U; Lantus 16U</t>
  </si>
  <si>
    <t>10.2 (Jun-17)</t>
  </si>
  <si>
    <t>NRapid 2/2/2U; Lantus 1U</t>
  </si>
  <si>
    <t>10.3 (Aug-17)</t>
  </si>
  <si>
    <t>NMix30 6U; 3U</t>
  </si>
  <si>
    <t>NRapid 2/2/2 UI; Insulatard 3UI</t>
  </si>
  <si>
    <t>Premixed BD + bolus</t>
  </si>
  <si>
    <t>Novomix 17/7 UI, Novorapid 2 UI</t>
  </si>
  <si>
    <t>Novorapid 13/11/10UI; Insulatard 14 Ui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</si>
  <si>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</si>
  <si>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</si>
  <si>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</si>
  <si>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</si>
  <si>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</si>
  <si>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</si>
  <si>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</si>
  <si>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</si>
  <si>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</si>
  <si>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</si>
  <si>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ACCU-CHEK Performa Glucometer Set</t>
  </si>
  <si>
    <t>ACCU-CHEK Performa Test Strip (2 x 50's/bottle)</t>
  </si>
  <si>
    <t>ACCU-CHEK Performa Lancet Fastclix (24's)</t>
  </si>
  <si>
    <t>ACCU-CHECK PERFORMA GLUCOMETER SET</t>
  </si>
  <si>
    <t>Date</t>
  </si>
  <si>
    <t>Balance 
(Start)</t>
  </si>
  <si>
    <t>Units Received</t>
  </si>
  <si>
    <t>Received From</t>
  </si>
  <si>
    <t>Units Released</t>
  </si>
  <si>
    <t>Released To</t>
  </si>
  <si>
    <t>Returned By</t>
  </si>
  <si>
    <t>DKSH</t>
  </si>
  <si>
    <t>NA</t>
  </si>
  <si>
    <t>ACCU-CHECK PERFORMA TEST STRIPS (100's) 2 x 50's/bottle</t>
  </si>
  <si>
    <t>ACCU-CHEK PERFORMA LANCET FASTCLIX (24'S)</t>
  </si>
  <si>
    <t>MONTHLY UPDATES</t>
  </si>
  <si>
    <t>Date:</t>
  </si>
  <si>
    <t xml:space="preserve">Units Received 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</si>
  <si>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</si>
  <si>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t>Returned by</t>
  </si>
  <si>
    <t>ACCU-CHEK Performa Test Strip (50's/bottle)</t>
  </si>
  <si>
    <t>Patient #20</t>
  </si>
  <si>
    <t>ACCU-CHEK Fastclix Lancet (24's)</t>
  </si>
  <si>
    <t xml:space="preserve">ACCU-CHEK Performa Glucometer Set </t>
  </si>
  <si>
    <t>D.O.B. 
(dd-mm-yyyy)</t>
  </si>
  <si>
    <t>Date of recruitment into A4D Programme</t>
  </si>
  <si>
    <t>Support received from A4D</t>
  </si>
  <si>
    <t>Testing Frequency 
(per day)</t>
  </si>
  <si>
    <t>4.9 (Aug-17)</t>
  </si>
  <si>
    <t>6.9 (Dec-17)</t>
  </si>
  <si>
    <t>10.4 (Dec-17)</t>
  </si>
  <si>
    <t>9 (Dec-17)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</si>
  <si>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</si>
  <si>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rgb="FFFFFFFF"/>
        <rFont val="Calibri"/>
        <family val="2"/>
      </rPr>
      <t>(select from drop down list)</t>
    </r>
  </si>
  <si>
    <t>Discontinued</t>
  </si>
  <si>
    <t>Other</t>
  </si>
  <si>
    <t>Premixed TDS</t>
  </si>
  <si>
    <t>N/A</t>
  </si>
  <si>
    <t>&lt;PROVINCE&gt;, &lt;COUNTRY&gt;</t>
  </si>
  <si>
    <t>&lt;CLINIC NAME&gt;</t>
  </si>
  <si>
    <t>Linda Hiền</t>
  </si>
  <si>
    <t>JaydenChâu</t>
  </si>
  <si>
    <t>Đào Howell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</si>
  <si>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</si>
  <si>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</si>
  <si>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</si>
  <si>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</si>
  <si>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</si>
  <si>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</si>
  <si>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</si>
  <si>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</si>
  <si>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</si>
  <si>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</si>
  <si>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</si>
  <si>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</si>
  <si>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</si>
  <si>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</si>
  <si>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</si>
  <si>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</si>
  <si>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</si>
  <si>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Mississippi</t>
  </si>
  <si>
    <t>Oregon</t>
  </si>
  <si>
    <t>GH_LK001</t>
  </si>
  <si>
    <t>GH_LK002</t>
  </si>
  <si>
    <t>GH_LK003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</si>
</sst>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"/>
    <numFmt numFmtId="165" formatCode="0.0"/>
    <numFmt numFmtId="166" formatCode="d\-mmm\-yyyy"/>
    <numFmt numFmtId="167" formatCode="[$-409]mmm\-yy"/>
  </numFmts>
  <fonts count="31" x14ac:knownFonts="1">
    <font>
      <sz val="12"/>
      <color theme="1"/>
      <name val="Calibri"/>
      <scheme val="minor"/>
    </font>
    <font>
      <b/>
      <sz val="16"/>
      <color rgb="FF7F7F7F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3F3F3F"/>
      <name val="Calibri"/>
      <family val="2"/>
    </font>
    <font>
      <b/>
      <sz val="14"/>
      <color rgb="FF366092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Calibri"/>
      <family val="2"/>
    </font>
    <font>
      <b/>
      <sz val="12"/>
      <color theme="6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4"/>
      <color rgb="FFFEA02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0"/>
      <name val="Calibri"/>
      <family val="2"/>
    </font>
    <font>
      <sz val="12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FFFF"/>
      <name val="Calibri"/>
      <family val="2"/>
    </font>
    <font>
      <sz val="8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theme="7"/>
        <bgColor theme="7"/>
      </patternFill>
    </fill>
    <fill>
      <patternFill patternType="solid">
        <fgColor rgb="FF366092"/>
        <bgColor rgb="FF366092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DE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 applyAlignment="1">
      <alignment horizontal="left" wrapText="1"/>
    </xf>
    <xf numFmtId="0" fontId="3" fillId="2" borderId="2" xfId="0" applyFont="1" applyFill="1" applyBorder="1"/>
    <xf numFmtId="0" fontId="3" fillId="0" borderId="0" xfId="0" applyFont="1"/>
    <xf numFmtId="0" fontId="3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wrapText="1"/>
    </xf>
    <xf numFmtId="0" fontId="11" fillId="6" borderId="10" xfId="0" applyFont="1" applyFill="1" applyBorder="1" applyAlignment="1">
      <alignment horizontal="center" wrapText="1"/>
    </xf>
    <xf numFmtId="0" fontId="11" fillId="6" borderId="11" xfId="0" applyFont="1" applyFill="1" applyBorder="1" applyAlignment="1">
      <alignment horizont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1" fillId="7" borderId="2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12" fillId="4" borderId="18" xfId="0" applyFont="1" applyFill="1" applyBorder="1" applyAlignment="1">
      <alignment horizontal="center" vertical="top" wrapText="1"/>
    </xf>
    <xf numFmtId="164" fontId="12" fillId="4" borderId="19" xfId="0" applyNumberFormat="1" applyFont="1" applyFill="1" applyBorder="1" applyAlignment="1">
      <alignment horizontal="left" vertical="top" wrapText="1"/>
    </xf>
    <xf numFmtId="0" fontId="12" fillId="4" borderId="19" xfId="0" applyFont="1" applyFill="1" applyBorder="1" applyAlignment="1">
      <alignment horizontal="center" vertical="top" wrapText="1"/>
    </xf>
    <xf numFmtId="0" fontId="12" fillId="4" borderId="19" xfId="0" applyFont="1" applyFill="1" applyBorder="1" applyAlignment="1">
      <alignment horizontal="left" vertical="top" wrapText="1"/>
    </xf>
    <xf numFmtId="0" fontId="16" fillId="4" borderId="20" xfId="0" applyFont="1" applyFill="1" applyBorder="1" applyAlignment="1">
      <alignment horizontal="center" vertical="top" wrapText="1"/>
    </xf>
    <xf numFmtId="0" fontId="12" fillId="4" borderId="21" xfId="0" applyFont="1" applyFill="1" applyBorder="1" applyAlignment="1">
      <alignment horizontal="center" vertical="top" wrapText="1"/>
    </xf>
    <xf numFmtId="0" fontId="12" fillId="4" borderId="20" xfId="0" applyFont="1" applyFill="1" applyBorder="1" applyAlignment="1">
      <alignment horizontal="left" vertical="top" wrapText="1"/>
    </xf>
    <xf numFmtId="164" fontId="17" fillId="8" borderId="19" xfId="0" applyNumberFormat="1" applyFont="1" applyFill="1" applyBorder="1" applyAlignment="1">
      <alignment horizontal="left" vertical="top" wrapText="1"/>
    </xf>
    <xf numFmtId="0" fontId="12" fillId="4" borderId="19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8" fillId="7" borderId="2" xfId="0" applyFont="1" applyFill="1" applyBorder="1" applyAlignment="1">
      <alignment horizontal="center" vertical="top" wrapText="1"/>
    </xf>
    <xf numFmtId="0" fontId="11" fillId="7" borderId="22" xfId="0" applyFont="1" applyFill="1" applyBorder="1" applyAlignment="1">
      <alignment horizontal="left" vertical="top" wrapText="1"/>
    </xf>
    <xf numFmtId="0" fontId="18" fillId="7" borderId="22" xfId="0" applyFont="1" applyFill="1" applyBorder="1" applyAlignment="1">
      <alignment horizontal="center" vertical="top" wrapText="1"/>
    </xf>
    <xf numFmtId="0" fontId="18" fillId="7" borderId="17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4" borderId="23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4" xfId="0" applyFill="1" applyBorder="1"/>
    <xf numFmtId="0" fontId="20" fillId="2" borderId="0" xfId="0" applyFont="1" applyFill="1"/>
    <xf numFmtId="0" fontId="20" fillId="2" borderId="2" xfId="0" applyFont="1" applyFill="1" applyBorder="1"/>
    <xf numFmtId="0" fontId="0" fillId="2" borderId="3" xfId="0" applyFill="1" applyBorder="1"/>
    <xf numFmtId="0" fontId="4" fillId="9" borderId="25" xfId="0" applyFont="1" applyFill="1" applyBorder="1" applyAlignment="1">
      <alignment horizontal="right"/>
    </xf>
    <xf numFmtId="166" fontId="21" fillId="0" borderId="26" xfId="0" applyNumberFormat="1" applyFont="1" applyBorder="1" applyAlignment="1">
      <alignment horizontal="center"/>
    </xf>
    <xf numFmtId="0" fontId="0" fillId="2" borderId="27" xfId="0" applyFill="1" applyBorder="1"/>
    <xf numFmtId="0" fontId="22" fillId="3" borderId="28" xfId="0" applyFont="1" applyFill="1" applyBorder="1" applyAlignment="1">
      <alignment horizontal="left" vertical="center" wrapText="1"/>
    </xf>
    <xf numFmtId="0" fontId="22" fillId="3" borderId="31" xfId="0" applyFont="1" applyFill="1" applyBorder="1" applyAlignment="1">
      <alignment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33" xfId="0" applyNumberFormat="1" applyBorder="1" applyAlignment="1">
      <alignment horizontal="left"/>
    </xf>
    <xf numFmtId="0" fontId="0" fillId="0" borderId="33" xfId="0" applyBorder="1"/>
    <xf numFmtId="0" fontId="20" fillId="2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1" fontId="8" fillId="4" borderId="2" xfId="0" applyNumberFormat="1" applyFont="1" applyFill="1" applyBorder="1" applyAlignment="1">
      <alignment horizontal="center" wrapText="1"/>
    </xf>
    <xf numFmtId="0" fontId="8" fillId="8" borderId="2" xfId="0" applyFont="1" applyFill="1" applyBorder="1" applyAlignment="1">
      <alignment horizontal="center" wrapText="1"/>
    </xf>
    <xf numFmtId="0" fontId="24" fillId="0" borderId="35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1" fontId="24" fillId="0" borderId="35" xfId="0" applyNumberFormat="1" applyFont="1" applyBorder="1" applyAlignment="1">
      <alignment horizontal="center" vertical="center" wrapText="1"/>
    </xf>
    <xf numFmtId="17" fontId="24" fillId="0" borderId="35" xfId="0" applyNumberFormat="1" applyFont="1" applyBorder="1" applyAlignment="1">
      <alignment horizontal="center" vertical="center"/>
    </xf>
    <xf numFmtId="165" fontId="24" fillId="0" borderId="35" xfId="0" applyNumberFormat="1" applyFont="1" applyBorder="1" applyAlignment="1">
      <alignment horizontal="center" vertical="center" wrapText="1"/>
    </xf>
    <xf numFmtId="0" fontId="24" fillId="5" borderId="36" xfId="0" applyFont="1" applyFill="1" applyBorder="1" applyAlignment="1">
      <alignment horizontal="center" vertical="center"/>
    </xf>
    <xf numFmtId="165" fontId="24" fillId="0" borderId="35" xfId="0" applyNumberFormat="1" applyFont="1" applyBorder="1" applyAlignment="1">
      <alignment horizontal="center" vertical="center"/>
    </xf>
    <xf numFmtId="165" fontId="24" fillId="5" borderId="36" xfId="0" applyNumberFormat="1" applyFont="1" applyFill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1" fontId="24" fillId="0" borderId="35" xfId="0" applyNumberFormat="1" applyFont="1" applyBorder="1" applyAlignment="1">
      <alignment horizontal="center" vertical="center"/>
    </xf>
    <xf numFmtId="49" fontId="24" fillId="0" borderId="37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center" vertical="center"/>
    </xf>
    <xf numFmtId="1" fontId="24" fillId="0" borderId="39" xfId="0" applyNumberFormat="1" applyFont="1" applyBorder="1" applyAlignment="1">
      <alignment horizontal="center" vertical="center" wrapText="1"/>
    </xf>
    <xf numFmtId="17" fontId="24" fillId="0" borderId="39" xfId="0" applyNumberFormat="1" applyFont="1" applyBorder="1" applyAlignment="1">
      <alignment horizontal="center" vertical="center"/>
    </xf>
    <xf numFmtId="165" fontId="24" fillId="0" borderId="39" xfId="0" applyNumberFormat="1" applyFont="1" applyBorder="1" applyAlignment="1">
      <alignment horizontal="center" vertical="center" wrapText="1"/>
    </xf>
    <xf numFmtId="0" fontId="24" fillId="5" borderId="39" xfId="0" applyFont="1" applyFill="1" applyBorder="1" applyAlignment="1">
      <alignment horizontal="center" vertical="center"/>
    </xf>
    <xf numFmtId="165" fontId="24" fillId="0" borderId="39" xfId="0" applyNumberFormat="1" applyFont="1" applyBorder="1" applyAlignment="1">
      <alignment horizontal="center" vertical="center"/>
    </xf>
    <xf numFmtId="165" fontId="24" fillId="5" borderId="39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horizontal="left" vertical="center"/>
    </xf>
    <xf numFmtId="1" fontId="24" fillId="0" borderId="39" xfId="0" applyNumberFormat="1" applyFont="1" applyBorder="1" applyAlignment="1">
      <alignment horizontal="center" vertical="center"/>
    </xf>
    <xf numFmtId="49" fontId="24" fillId="0" borderId="40" xfId="0" applyNumberFormat="1" applyFont="1" applyBorder="1" applyAlignment="1">
      <alignment horizontal="center" vertical="center"/>
    </xf>
    <xf numFmtId="17" fontId="24" fillId="5" borderId="39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horizontal="center" vertical="center" wrapText="1"/>
    </xf>
    <xf numFmtId="0" fontId="24" fillId="5" borderId="39" xfId="0" applyFont="1" applyFill="1" applyBorder="1" applyAlignment="1">
      <alignment horizontal="center" vertical="center" wrapText="1"/>
    </xf>
    <xf numFmtId="165" fontId="24" fillId="5" borderId="39" xfId="0" applyNumberFormat="1" applyFont="1" applyFill="1" applyBorder="1" applyAlignment="1">
      <alignment horizontal="center" vertical="center" wrapText="1"/>
    </xf>
    <xf numFmtId="16" fontId="24" fillId="0" borderId="39" xfId="0" applyNumberFormat="1" applyFont="1" applyBorder="1" applyAlignment="1">
      <alignment horizontal="left" vertical="center" wrapText="1"/>
    </xf>
    <xf numFmtId="0" fontId="25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/>
    </xf>
    <xf numFmtId="0" fontId="24" fillId="0" borderId="39" xfId="0" applyFont="1" applyBorder="1" applyAlignment="1">
      <alignment vertical="center"/>
    </xf>
    <xf numFmtId="0" fontId="24" fillId="10" borderId="39" xfId="0" applyFont="1" applyFill="1" applyBorder="1" applyAlignment="1">
      <alignment horizontal="center" vertical="center"/>
    </xf>
    <xf numFmtId="167" fontId="24" fillId="0" borderId="39" xfId="0" applyNumberFormat="1" applyFont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24" fillId="10" borderId="39" xfId="0" applyFont="1" applyFill="1" applyBorder="1" applyAlignment="1">
      <alignment vertical="center"/>
    </xf>
    <xf numFmtId="0" fontId="24" fillId="2" borderId="41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165" fontId="24" fillId="5" borderId="43" xfId="0" applyNumberFormat="1" applyFont="1" applyFill="1" applyBorder="1" applyAlignment="1">
      <alignment horizontal="center" vertical="center"/>
    </xf>
    <xf numFmtId="0" fontId="24" fillId="10" borderId="43" xfId="0" applyFont="1" applyFill="1" applyBorder="1" applyAlignment="1">
      <alignment vertical="center"/>
    </xf>
    <xf numFmtId="15" fontId="0" fillId="0" borderId="0" xfId="0" applyNumberFormat="1" applyAlignment="1">
      <alignment horizontal="left"/>
    </xf>
    <xf numFmtId="0" fontId="5" fillId="0" borderId="35" xfId="0" applyFont="1" applyBorder="1" applyAlignment="1">
      <alignment horizontal="center"/>
    </xf>
    <xf numFmtId="17" fontId="5" fillId="0" borderId="39" xfId="0" applyNumberFormat="1" applyFont="1" applyBorder="1" applyAlignment="1">
      <alignment horizontal="center"/>
    </xf>
    <xf numFmtId="165" fontId="5" fillId="0" borderId="35" xfId="0" applyNumberFormat="1" applyFont="1" applyBorder="1" applyAlignment="1">
      <alignment horizontal="center" wrapText="1"/>
    </xf>
    <xf numFmtId="0" fontId="5" fillId="5" borderId="45" xfId="0" applyFont="1" applyFill="1" applyBorder="1" applyAlignment="1">
      <alignment horizontal="center" vertical="center"/>
    </xf>
    <xf numFmtId="165" fontId="5" fillId="0" borderId="44" xfId="0" applyNumberFormat="1" applyFont="1" applyBorder="1" applyAlignment="1">
      <alignment horizontal="center" vertical="center"/>
    </xf>
    <xf numFmtId="17" fontId="5" fillId="5" borderId="36" xfId="0" applyNumberFormat="1" applyFont="1" applyFill="1" applyBorder="1" applyAlignment="1">
      <alignment horizontal="center"/>
    </xf>
    <xf numFmtId="0" fontId="5" fillId="0" borderId="44" xfId="0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49" fontId="5" fillId="0" borderId="4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165" fontId="5" fillId="0" borderId="39" xfId="0" applyNumberFormat="1" applyFont="1" applyBorder="1" applyAlignment="1">
      <alignment horizontal="center" wrapText="1"/>
    </xf>
    <xf numFmtId="0" fontId="5" fillId="5" borderId="19" xfId="0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5" borderId="39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49" fontId="5" fillId="0" borderId="47" xfId="0" applyNumberFormat="1" applyFont="1" applyBorder="1" applyAlignment="1">
      <alignment horizontal="center" vertical="center"/>
    </xf>
    <xf numFmtId="17" fontId="5" fillId="5" borderId="19" xfId="0" applyNumberFormat="1" applyFon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 wrapText="1"/>
    </xf>
    <xf numFmtId="0" fontId="5" fillId="5" borderId="19" xfId="0" applyFont="1" applyFill="1" applyBorder="1" applyAlignment="1">
      <alignment horizontal="center" vertical="center" wrapText="1"/>
    </xf>
    <xf numFmtId="165" fontId="5" fillId="0" borderId="19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" fontId="5" fillId="0" borderId="19" xfId="0" applyNumberFormat="1" applyFont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166" fontId="4" fillId="0" borderId="26" xfId="0" applyNumberFormat="1" applyFont="1" applyBorder="1" applyAlignment="1">
      <alignment horizontal="center"/>
    </xf>
    <xf numFmtId="164" fontId="0" fillId="0" borderId="32" xfId="0" applyNumberFormat="1" applyBorder="1" applyAlignment="1">
      <alignment horizontal="left"/>
    </xf>
    <xf numFmtId="0" fontId="0" fillId="2" borderId="0" xfId="0" applyFill="1" applyAlignment="1">
      <alignment horizontal="center"/>
    </xf>
    <xf numFmtId="0" fontId="27" fillId="0" borderId="0" xfId="0" applyFont="1" applyAlignment="1">
      <alignment horizontal="center"/>
    </xf>
    <xf numFmtId="0" fontId="5" fillId="0" borderId="4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42" xfId="0" applyFont="1" applyBorder="1" applyAlignment="1">
      <alignment horizontal="center" wrapText="1"/>
    </xf>
    <xf numFmtId="17" fontId="5" fillId="0" borderId="42" xfId="0" applyNumberFormat="1" applyFont="1" applyBorder="1" applyAlignment="1">
      <alignment horizontal="center"/>
    </xf>
    <xf numFmtId="165" fontId="5" fillId="0" borderId="42" xfId="0" applyNumberFormat="1" applyFont="1" applyBorder="1" applyAlignment="1">
      <alignment horizontal="center"/>
    </xf>
    <xf numFmtId="0" fontId="5" fillId="5" borderId="49" xfId="0" applyFont="1" applyFill="1" applyBorder="1" applyAlignment="1">
      <alignment horizontal="center" vertical="center"/>
    </xf>
    <xf numFmtId="165" fontId="5" fillId="0" borderId="49" xfId="0" applyNumberFormat="1" applyFont="1" applyBorder="1" applyAlignment="1">
      <alignment horizontal="center" vertical="center"/>
    </xf>
    <xf numFmtId="165" fontId="24" fillId="5" borderId="42" xfId="0" applyNumberFormat="1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/>
    </xf>
    <xf numFmtId="1" fontId="5" fillId="0" borderId="49" xfId="0" applyNumberFormat="1" applyFont="1" applyBorder="1" applyAlignment="1">
      <alignment horizontal="center" vertical="center"/>
    </xf>
    <xf numFmtId="49" fontId="5" fillId="0" borderId="5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1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wrapText="1"/>
    </xf>
    <xf numFmtId="165" fontId="5" fillId="5" borderId="0" xfId="0" applyNumberFormat="1" applyFont="1" applyFill="1" applyAlignment="1">
      <alignment horizontal="center" wrapText="1"/>
    </xf>
    <xf numFmtId="165" fontId="5" fillId="0" borderId="0" xfId="0" applyNumberFormat="1" applyFont="1" applyAlignment="1">
      <alignment horizontal="left" wrapText="1"/>
    </xf>
    <xf numFmtId="1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center"/>
    </xf>
    <xf numFmtId="0" fontId="9" fillId="2" borderId="27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wrapText="1"/>
    </xf>
    <xf numFmtId="0" fontId="5" fillId="2" borderId="27" xfId="0" applyFont="1" applyFill="1" applyBorder="1" applyAlignment="1">
      <alignment horizontal="center"/>
    </xf>
    <xf numFmtId="0" fontId="3" fillId="2" borderId="27" xfId="0" applyFont="1" applyFill="1" applyBorder="1"/>
    <xf numFmtId="0" fontId="27" fillId="0" borderId="0" xfId="0" applyFont="1"/>
    <xf numFmtId="0" fontId="1" fillId="0" borderId="1" xfId="0" applyFont="1" applyBorder="1" applyAlignment="1">
      <alignment horizontal="left" wrapText="1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13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right" vertical="center"/>
    </xf>
    <xf numFmtId="0" fontId="11" fillId="6" borderId="7" xfId="0" applyFont="1" applyFill="1" applyBorder="1" applyAlignment="1">
      <alignment horizontal="left" wrapText="1"/>
    </xf>
    <xf numFmtId="0" fontId="2" fillId="0" borderId="8" xfId="0" applyFont="1" applyBorder="1"/>
    <xf numFmtId="0" fontId="2" fillId="0" borderId="9" xfId="0" applyFont="1" applyBorder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12" fillId="0" borderId="15" xfId="0" applyFont="1" applyBorder="1" applyAlignment="1">
      <alignment horizontal="left" vertical="center" wrapText="1"/>
    </xf>
    <xf numFmtId="0" fontId="2" fillId="0" borderId="15" xfId="0" applyFont="1" applyBorder="1"/>
    <xf numFmtId="0" fontId="0" fillId="0" borderId="0" xfId="0" applyAlignment="1">
      <alignment horizontal="center"/>
    </xf>
    <xf numFmtId="0" fontId="22" fillId="3" borderId="28" xfId="0" applyFont="1" applyFill="1" applyBorder="1" applyAlignment="1">
      <alignment horizontal="left" vertical="center" wrapText="1"/>
    </xf>
    <xf numFmtId="0" fontId="2" fillId="0" borderId="29" xfId="0" applyFont="1" applyBorder="1"/>
    <xf numFmtId="0" fontId="2" fillId="0" borderId="30" xfId="0" applyFont="1" applyBorder="1"/>
    <xf numFmtId="0" fontId="22" fillId="2" borderId="3" xfId="0" applyFont="1" applyFill="1" applyBorder="1" applyAlignment="1">
      <alignment horizontal="left" vertical="center" wrapText="1"/>
    </xf>
    <xf numFmtId="0" fontId="19" fillId="9" borderId="0" xfId="0" applyFont="1" applyFill="1" applyAlignment="1">
      <alignment horizontal="left"/>
    </xf>
    <xf numFmtId="0" fontId="22" fillId="3" borderId="28" xfId="0" applyFont="1" applyFill="1" applyBorder="1" applyAlignment="1">
      <alignment vertical="center" wrapText="1"/>
    </xf>
    <xf numFmtId="0" fontId="20" fillId="0" borderId="32" xfId="0" applyFont="1" applyBorder="1" applyAlignment="1">
      <alignment horizontal="center"/>
    </xf>
    <xf numFmtId="0" fontId="2" fillId="0" borderId="32" xfId="0" applyFont="1" applyBorder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0" fillId="0" borderId="32" xfId="0" applyBorder="1" applyAlignment="1">
      <alignment horizontal="left"/>
    </xf>
    <xf numFmtId="0" fontId="20" fillId="0" borderId="33" xfId="0" applyFont="1" applyBorder="1" applyAlignment="1">
      <alignment horizontal="left"/>
    </xf>
    <xf numFmtId="0" fontId="2" fillId="0" borderId="33" xfId="0" applyFont="1" applyBorder="1"/>
    <xf numFmtId="0" fontId="0" fillId="0" borderId="33" xfId="0" applyBorder="1" applyAlignment="1">
      <alignment horizontal="left"/>
    </xf>
    <xf numFmtId="0" fontId="0" fillId="0" borderId="33" xfId="0" applyBorder="1" applyAlignment="1">
      <alignment horizontal="center"/>
    </xf>
    <xf numFmtId="0" fontId="20" fillId="0" borderId="32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0" fillId="0" borderId="33" xfId="0" applyBorder="1"/>
    <xf numFmtId="0" fontId="5" fillId="11" borderId="0" xfId="0" applyFont="1" applyFill="1" applyAlignment="1">
      <alignment horizontal="left" wrapText="1"/>
    </xf>
    <xf numFmtId="0" fontId="24" fillId="11" borderId="34" xfId="0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left" wrapText="1"/>
    </xf>
    <xf numFmtId="0" fontId="5" fillId="11" borderId="35" xfId="0" applyFont="1" applyFill="1" applyBorder="1"/>
    <xf numFmtId="0" fontId="24" fillId="11" borderId="38" xfId="0" applyFont="1" applyFill="1" applyBorder="1" applyAlignment="1">
      <alignment horizontal="center" vertical="center" wrapText="1"/>
    </xf>
    <xf numFmtId="0" fontId="5" fillId="11" borderId="39" xfId="0" applyFont="1" applyFill="1" applyBorder="1" applyAlignment="1">
      <alignment horizontal="left" wrapText="1"/>
    </xf>
    <xf numFmtId="0" fontId="5" fillId="11" borderId="39" xfId="0" applyFont="1" applyFill="1" applyBorder="1"/>
    <xf numFmtId="0" fontId="5" fillId="11" borderId="0" xfId="0" applyFont="1" applyFill="1" applyAlignment="1">
      <alignment horizontal="left" vertical="center" wrapText="1"/>
    </xf>
    <xf numFmtId="0" fontId="5" fillId="11" borderId="0" xfId="0" applyFont="1" applyFill="1" applyAlignment="1">
      <alignment vertical="center"/>
    </xf>
    <xf numFmtId="0" fontId="24" fillId="11" borderId="48" xfId="0" applyFont="1" applyFill="1" applyBorder="1" applyAlignment="1">
      <alignment horizontal="center" vertical="center" wrapText="1"/>
    </xf>
    <xf numFmtId="0" fontId="5" fillId="11" borderId="42" xfId="0" applyFont="1" applyFill="1" applyBorder="1" applyAlignment="1">
      <alignment horizontal="left" wrapText="1"/>
    </xf>
    <xf numFmtId="0" fontId="24" fillId="11" borderId="0" xfId="0" applyFont="1" applyFill="1" applyAlignment="1">
      <alignment horizontal="center" vertical="center" wrapText="1"/>
    </xf>
    <xf numFmtId="0" fontId="23" fillId="11" borderId="32" xfId="0" applyFont="1" applyFill="1" applyBorder="1"/>
    <xf numFmtId="0" fontId="2" fillId="11" borderId="32" xfId="0" applyFont="1" applyFill="1" applyBorder="1"/>
    <xf numFmtId="0" fontId="23" fillId="11" borderId="0" xfId="0" applyFont="1" applyFill="1"/>
    <xf numFmtId="0" fontId="0" fillId="11" borderId="0" xfId="0" applyFill="1"/>
    <xf numFmtId="164" fontId="5" fillId="11" borderId="35" xfId="0" applyNumberFormat="1" applyFont="1" applyFill="1" applyBorder="1" applyAlignment="1">
      <alignment horizontal="center"/>
    </xf>
    <xf numFmtId="164" fontId="5" fillId="11" borderId="39" xfId="0" applyNumberFormat="1" applyFont="1" applyFill="1" applyBorder="1" applyAlignment="1">
      <alignment horizontal="center"/>
    </xf>
    <xf numFmtId="164" fontId="5" fillId="11" borderId="0" xfId="0" applyNumberFormat="1" applyFont="1" applyFill="1" applyAlignment="1">
      <alignment horizontal="center" vertical="center"/>
    </xf>
    <xf numFmtId="164" fontId="5" fillId="11" borderId="39" xfId="0" applyNumberFormat="1" applyFont="1" applyFill="1" applyBorder="1" applyAlignment="1">
      <alignment horizontal="center" wrapText="1"/>
    </xf>
    <xf numFmtId="164" fontId="5" fillId="11" borderId="42" xfId="0" applyNumberFormat="1" applyFont="1" applyFill="1" applyBorder="1" applyAlignment="1">
      <alignment horizontal="center" wrapText="1"/>
    </xf>
    <xf numFmtId="164" fontId="5" fillId="11" borderId="0" xfId="0" applyNumberFormat="1" applyFont="1" applyFill="1" applyAlignment="1">
      <alignment horizontal="center"/>
    </xf>
    <xf numFmtId="0" fontId="23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30" fillId="11" borderId="0" xfId="0" applyFont="1" applyFill="1" applyAlignment="1">
      <alignment horizontal="left"/>
    </xf>
    <xf numFmtId="0" fontId="20" fillId="11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114300</xdr:rowOff>
    </xdr:from>
    <xdr:ext cx="240030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114300</xdr:rowOff>
    </xdr:from>
    <xdr:ext cx="240030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114300</xdr:rowOff>
    </xdr:from>
    <xdr:ext cx="2400300" cy="657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114300</xdr:rowOff>
    </xdr:from>
    <xdr:ext cx="24479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17" sqref="G17"/>
    </sheetView>
  </sheetViews>
  <sheetFormatPr baseColWidth="10" defaultColWidth="11.1640625" defaultRowHeight="15" customHeight="1" x14ac:dyDescent="0.2"/>
  <cols>
    <col min="1" max="1" width="6.5" customWidth="1"/>
    <col min="2" max="2" width="16.1640625" customWidth="1"/>
    <col min="3" max="3" width="16.33203125" customWidth="1"/>
    <col min="4" max="4" width="20.5" customWidth="1"/>
    <col min="5" max="6" width="10.83203125" customWidth="1"/>
    <col min="7" max="7" width="24.5" customWidth="1"/>
    <col min="8" max="9" width="10.83203125" customWidth="1"/>
    <col min="10" max="10" width="13.1640625" customWidth="1"/>
    <col min="11" max="12" width="10.83203125" customWidth="1"/>
    <col min="13" max="26" width="10.5" customWidth="1"/>
  </cols>
  <sheetData>
    <row r="1" spans="1:26" ht="15.75" customHeight="1" x14ac:dyDescent="0.2">
      <c r="A1" s="17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80" t="s">
        <v>59</v>
      </c>
      <c r="B2" s="178"/>
      <c r="C2" s="18"/>
      <c r="D2" s="4"/>
      <c r="E2" s="4"/>
      <c r="F2" s="4"/>
      <c r="G2" s="4"/>
      <c r="H2" s="4"/>
      <c r="I2" s="4"/>
      <c r="J2" s="4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2">
      <c r="A3" s="180" t="s">
        <v>60</v>
      </c>
      <c r="B3" s="178"/>
      <c r="C3" s="18"/>
      <c r="D3" s="4"/>
      <c r="E3" s="4"/>
      <c r="F3" s="4"/>
      <c r="G3" s="4"/>
      <c r="H3" s="4"/>
      <c r="I3" s="4"/>
      <c r="J3" s="4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1" customHeight="1" x14ac:dyDescent="0.2">
      <c r="A4" s="180" t="s">
        <v>61</v>
      </c>
      <c r="B4" s="178"/>
      <c r="C4" s="18"/>
      <c r="D4" s="4"/>
      <c r="E4" s="4"/>
      <c r="F4" s="4"/>
      <c r="G4" s="4"/>
      <c r="H4" s="4"/>
      <c r="I4" s="20"/>
      <c r="J4" s="21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2">
      <c r="A5" s="17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6" customHeight="1" x14ac:dyDescent="0.2">
      <c r="A6" s="22" t="s">
        <v>62</v>
      </c>
      <c r="B6" s="181" t="s">
        <v>63</v>
      </c>
      <c r="C6" s="182"/>
      <c r="D6" s="183"/>
      <c r="E6" s="23" t="s">
        <v>64</v>
      </c>
      <c r="F6" s="23" t="s">
        <v>65</v>
      </c>
      <c r="G6" s="23" t="s">
        <v>66</v>
      </c>
      <c r="H6" s="23" t="s">
        <v>67</v>
      </c>
      <c r="I6" s="24" t="s">
        <v>68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.75" customHeight="1" x14ac:dyDescent="0.2">
      <c r="A7" s="25">
        <v>1</v>
      </c>
      <c r="B7" s="184" t="s">
        <v>69</v>
      </c>
      <c r="C7" s="185"/>
      <c r="D7" s="185"/>
      <c r="E7" s="26">
        <f t="shared" ref="E7:F7" si="0">C21</f>
        <v>15</v>
      </c>
      <c r="F7" s="26">
        <f t="shared" si="0"/>
        <v>5</v>
      </c>
      <c r="G7" s="26">
        <f>F21</f>
        <v>20</v>
      </c>
      <c r="H7" s="26">
        <f t="shared" ref="H7:I7" si="1">H21</f>
        <v>0</v>
      </c>
      <c r="I7" s="27">
        <f t="shared" si="1"/>
        <v>0</v>
      </c>
      <c r="J7" s="4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1.75" customHeight="1" x14ac:dyDescent="0.2">
      <c r="A8" s="25">
        <v>2</v>
      </c>
      <c r="B8" s="184" t="s">
        <v>70</v>
      </c>
      <c r="C8" s="185"/>
      <c r="D8" s="185"/>
      <c r="E8" s="26">
        <f t="shared" ref="E8:F8" si="2">C46</f>
        <v>240</v>
      </c>
      <c r="F8" s="26">
        <f t="shared" si="2"/>
        <v>108</v>
      </c>
      <c r="G8" s="26">
        <f>F46</f>
        <v>156</v>
      </c>
      <c r="H8" s="26">
        <f t="shared" ref="H8:I8" si="3">H46</f>
        <v>192</v>
      </c>
      <c r="I8" s="27">
        <f t="shared" si="3"/>
        <v>0</v>
      </c>
      <c r="J8" s="4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1.75" customHeight="1" x14ac:dyDescent="0.2">
      <c r="A9" s="28">
        <v>3</v>
      </c>
      <c r="B9" s="186" t="s">
        <v>71</v>
      </c>
      <c r="C9" s="187"/>
      <c r="D9" s="187"/>
      <c r="E9" s="29">
        <f t="shared" ref="E9:F9" si="4">C68</f>
        <v>148</v>
      </c>
      <c r="F9" s="29">
        <f t="shared" si="4"/>
        <v>185</v>
      </c>
      <c r="G9" s="29">
        <f>F68</f>
        <v>280</v>
      </c>
      <c r="H9" s="29">
        <f t="shared" ref="H9:I9" si="5">H68</f>
        <v>53</v>
      </c>
      <c r="I9" s="30">
        <f t="shared" si="5"/>
        <v>0</v>
      </c>
      <c r="J9" s="4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">
      <c r="A10" s="17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7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">
      <c r="A12" s="179" t="s">
        <v>72</v>
      </c>
      <c r="B12" s="177"/>
      <c r="C12" s="177"/>
      <c r="D12" s="178"/>
      <c r="E12" s="31"/>
      <c r="F12" s="32"/>
      <c r="G12" s="31"/>
      <c r="H12" s="31"/>
      <c r="I12" s="31"/>
      <c r="J12" s="3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40.5" customHeight="1" x14ac:dyDescent="0.2">
      <c r="A13" s="33" t="s">
        <v>62</v>
      </c>
      <c r="B13" s="34" t="s">
        <v>73</v>
      </c>
      <c r="C13" s="33" t="s">
        <v>74</v>
      </c>
      <c r="D13" s="33" t="s">
        <v>75</v>
      </c>
      <c r="E13" s="34" t="s">
        <v>76</v>
      </c>
      <c r="F13" s="33" t="s">
        <v>77</v>
      </c>
      <c r="G13" s="34" t="s">
        <v>78</v>
      </c>
      <c r="H13" s="33" t="s">
        <v>67</v>
      </c>
      <c r="I13" s="35" t="s">
        <v>68</v>
      </c>
      <c r="J13" s="34" t="s">
        <v>79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37">
        <v>1</v>
      </c>
      <c r="B14" s="38">
        <v>42945</v>
      </c>
      <c r="C14" s="39">
        <v>15</v>
      </c>
      <c r="D14" s="39">
        <v>0</v>
      </c>
      <c r="E14" s="40" t="s">
        <v>80</v>
      </c>
      <c r="F14" s="39">
        <v>15</v>
      </c>
      <c r="G14" s="40"/>
      <c r="H14" s="41">
        <f t="shared" ref="H14:H21" si="6">C14+D14-F14</f>
        <v>0</v>
      </c>
      <c r="I14" s="42"/>
      <c r="J14" s="4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7">
        <f t="shared" ref="A15:A20" si="7">A14+1</f>
        <v>2</v>
      </c>
      <c r="B15" s="44">
        <v>43060</v>
      </c>
      <c r="C15" s="39">
        <f t="shared" ref="C15:C20" si="8">H14</f>
        <v>0</v>
      </c>
      <c r="D15" s="39">
        <v>5</v>
      </c>
      <c r="E15" s="40" t="s">
        <v>80</v>
      </c>
      <c r="F15" s="39">
        <v>0</v>
      </c>
      <c r="G15" s="45"/>
      <c r="H15" s="41">
        <f t="shared" si="6"/>
        <v>5</v>
      </c>
      <c r="I15" s="42"/>
      <c r="J15" s="43"/>
      <c r="K15" s="3"/>
      <c r="L15" s="4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7">
        <f t="shared" si="7"/>
        <v>3</v>
      </c>
      <c r="B16" s="38">
        <v>43063</v>
      </c>
      <c r="C16" s="39">
        <f t="shared" si="8"/>
        <v>5</v>
      </c>
      <c r="D16" s="39">
        <v>0</v>
      </c>
      <c r="E16" s="40" t="s">
        <v>81</v>
      </c>
      <c r="F16" s="39">
        <v>1</v>
      </c>
      <c r="G16" s="45"/>
      <c r="H16" s="41">
        <f t="shared" si="6"/>
        <v>4</v>
      </c>
      <c r="I16" s="42"/>
      <c r="J16" s="4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7">
        <f t="shared" si="7"/>
        <v>4</v>
      </c>
      <c r="B17" s="38">
        <v>43068</v>
      </c>
      <c r="C17" s="39">
        <f t="shared" si="8"/>
        <v>4</v>
      </c>
      <c r="D17" s="39">
        <v>0</v>
      </c>
      <c r="E17" s="40" t="s">
        <v>81</v>
      </c>
      <c r="F17" s="39">
        <v>1</v>
      </c>
      <c r="G17" s="45"/>
      <c r="H17" s="41">
        <f t="shared" si="6"/>
        <v>3</v>
      </c>
      <c r="I17" s="42"/>
      <c r="J17" s="4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7">
        <f t="shared" si="7"/>
        <v>5</v>
      </c>
      <c r="B18" s="38">
        <v>43070</v>
      </c>
      <c r="C18" s="39">
        <f t="shared" si="8"/>
        <v>3</v>
      </c>
      <c r="D18" s="39">
        <v>0</v>
      </c>
      <c r="E18" s="40" t="s">
        <v>81</v>
      </c>
      <c r="F18" s="39">
        <v>1</v>
      </c>
      <c r="G18" s="45"/>
      <c r="H18" s="41">
        <f t="shared" si="6"/>
        <v>2</v>
      </c>
      <c r="I18" s="42"/>
      <c r="J18" s="4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7">
        <f t="shared" si="7"/>
        <v>6</v>
      </c>
      <c r="B19" s="38">
        <v>43087</v>
      </c>
      <c r="C19" s="39">
        <f t="shared" si="8"/>
        <v>2</v>
      </c>
      <c r="D19" s="39">
        <v>0</v>
      </c>
      <c r="E19" s="40" t="s">
        <v>81</v>
      </c>
      <c r="F19" s="39">
        <v>1</v>
      </c>
      <c r="G19" s="45"/>
      <c r="H19" s="41">
        <f t="shared" si="6"/>
        <v>1</v>
      </c>
      <c r="I19" s="42"/>
      <c r="J19" s="4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7">
        <f t="shared" si="7"/>
        <v>7</v>
      </c>
      <c r="B20" s="38">
        <v>43098</v>
      </c>
      <c r="C20" s="39">
        <f t="shared" si="8"/>
        <v>1</v>
      </c>
      <c r="D20" s="39">
        <v>0</v>
      </c>
      <c r="E20" s="40" t="s">
        <v>81</v>
      </c>
      <c r="F20" s="39">
        <v>1</v>
      </c>
      <c r="G20" s="45"/>
      <c r="H20" s="41">
        <f t="shared" si="6"/>
        <v>0</v>
      </c>
      <c r="I20" s="42"/>
      <c r="J20" s="4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33"/>
      <c r="B21" s="34"/>
      <c r="C21" s="47">
        <f>C14</f>
        <v>15</v>
      </c>
      <c r="D21" s="47">
        <f>SUM(D14:D20)</f>
        <v>5</v>
      </c>
      <c r="E21" s="34"/>
      <c r="F21" s="47">
        <f>SUM(F14:F20)</f>
        <v>20</v>
      </c>
      <c r="G21" s="48"/>
      <c r="H21" s="49">
        <f t="shared" si="6"/>
        <v>0</v>
      </c>
      <c r="I21" s="50">
        <f>SUM(I14:I20)</f>
        <v>0</v>
      </c>
      <c r="J21" s="3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0.5" customHeight="1" x14ac:dyDescent="0.2">
      <c r="A22" s="51"/>
      <c r="B22" s="52"/>
      <c r="C22" s="52"/>
      <c r="D22" s="51"/>
      <c r="E22" s="51"/>
      <c r="F22" s="52"/>
      <c r="G22" s="51"/>
      <c r="H22" s="52"/>
      <c r="I22" s="51"/>
      <c r="J22" s="5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79" t="s">
        <v>82</v>
      </c>
      <c r="B23" s="177"/>
      <c r="C23" s="177"/>
      <c r="D23" s="177"/>
      <c r="E23" s="177"/>
      <c r="F23" s="177"/>
      <c r="G23" s="178"/>
      <c r="H23" s="31"/>
      <c r="I23" s="31"/>
      <c r="J23" s="3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">
      <c r="A24" s="33" t="s">
        <v>62</v>
      </c>
      <c r="B24" s="34" t="s">
        <v>73</v>
      </c>
      <c r="C24" s="33" t="s">
        <v>74</v>
      </c>
      <c r="D24" s="33" t="s">
        <v>75</v>
      </c>
      <c r="E24" s="34" t="s">
        <v>76</v>
      </c>
      <c r="F24" s="33" t="s">
        <v>77</v>
      </c>
      <c r="G24" s="34" t="s">
        <v>78</v>
      </c>
      <c r="H24" s="33" t="s">
        <v>67</v>
      </c>
      <c r="I24" s="35" t="s">
        <v>68</v>
      </c>
      <c r="J24" s="34" t="s">
        <v>79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37">
        <v>1</v>
      </c>
      <c r="B25" s="38">
        <v>42945</v>
      </c>
      <c r="C25" s="39">
        <v>240</v>
      </c>
      <c r="D25" s="39">
        <v>0</v>
      </c>
      <c r="E25" s="40" t="s">
        <v>80</v>
      </c>
      <c r="F25" s="39">
        <v>76</v>
      </c>
      <c r="G25" s="45"/>
      <c r="H25" s="41">
        <f t="shared" ref="H25:H46" si="9">C25+D25-F25</f>
        <v>164</v>
      </c>
      <c r="I25" s="42"/>
      <c r="J25" s="4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7">
        <f t="shared" ref="A26:A45" si="10">A25+1</f>
        <v>2</v>
      </c>
      <c r="B26" s="38">
        <v>42991</v>
      </c>
      <c r="C26" s="39">
        <f t="shared" ref="C26:C45" si="11">H25</f>
        <v>164</v>
      </c>
      <c r="D26" s="39">
        <v>0</v>
      </c>
      <c r="E26" s="40" t="s">
        <v>81</v>
      </c>
      <c r="F26" s="39">
        <v>2</v>
      </c>
      <c r="G26" s="45"/>
      <c r="H26" s="41">
        <f t="shared" si="9"/>
        <v>162</v>
      </c>
      <c r="I26" s="42"/>
      <c r="J26" s="4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7">
        <f t="shared" si="10"/>
        <v>3</v>
      </c>
      <c r="B27" s="38">
        <v>43007</v>
      </c>
      <c r="C27" s="39">
        <f t="shared" si="11"/>
        <v>162</v>
      </c>
      <c r="D27" s="39">
        <v>0</v>
      </c>
      <c r="E27" s="40" t="s">
        <v>81</v>
      </c>
      <c r="F27" s="39">
        <v>3</v>
      </c>
      <c r="G27" s="45"/>
      <c r="H27" s="41">
        <f t="shared" si="9"/>
        <v>159</v>
      </c>
      <c r="I27" s="42"/>
      <c r="J27" s="4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7">
        <f t="shared" si="10"/>
        <v>4</v>
      </c>
      <c r="B28" s="38">
        <v>43024</v>
      </c>
      <c r="C28" s="39">
        <f t="shared" si="11"/>
        <v>159</v>
      </c>
      <c r="D28" s="39">
        <v>0</v>
      </c>
      <c r="E28" s="40" t="s">
        <v>81</v>
      </c>
      <c r="F28" s="39">
        <v>9</v>
      </c>
      <c r="G28" s="45"/>
      <c r="H28" s="41">
        <f t="shared" si="9"/>
        <v>150</v>
      </c>
      <c r="I28" s="42"/>
      <c r="J28" s="4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7">
        <f t="shared" si="10"/>
        <v>5</v>
      </c>
      <c r="B29" s="38">
        <v>43032</v>
      </c>
      <c r="C29" s="39">
        <f t="shared" si="11"/>
        <v>150</v>
      </c>
      <c r="D29" s="39">
        <v>0</v>
      </c>
      <c r="E29" s="40" t="s">
        <v>81</v>
      </c>
      <c r="F29" s="39">
        <v>3</v>
      </c>
      <c r="G29" s="45"/>
      <c r="H29" s="41">
        <f t="shared" si="9"/>
        <v>147</v>
      </c>
      <c r="I29" s="42"/>
      <c r="J29" s="4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7">
        <f t="shared" si="10"/>
        <v>6</v>
      </c>
      <c r="B30" s="38">
        <v>43037</v>
      </c>
      <c r="C30" s="39">
        <f t="shared" si="11"/>
        <v>147</v>
      </c>
      <c r="D30" s="39">
        <v>0</v>
      </c>
      <c r="E30" s="40" t="s">
        <v>81</v>
      </c>
      <c r="F30" s="39">
        <v>3</v>
      </c>
      <c r="G30" s="45"/>
      <c r="H30" s="41">
        <f t="shared" si="9"/>
        <v>144</v>
      </c>
      <c r="I30" s="42"/>
      <c r="J30" s="4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7">
        <f t="shared" si="10"/>
        <v>7</v>
      </c>
      <c r="B31" s="38">
        <v>43052</v>
      </c>
      <c r="C31" s="39">
        <f t="shared" si="11"/>
        <v>144</v>
      </c>
      <c r="D31" s="39">
        <v>108</v>
      </c>
      <c r="E31" s="40" t="s">
        <v>80</v>
      </c>
      <c r="F31" s="39">
        <v>3</v>
      </c>
      <c r="G31" s="45"/>
      <c r="H31" s="41">
        <f t="shared" si="9"/>
        <v>249</v>
      </c>
      <c r="I31" s="42"/>
      <c r="J31" s="4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7">
        <f t="shared" si="10"/>
        <v>8</v>
      </c>
      <c r="B32" s="38">
        <v>43053</v>
      </c>
      <c r="C32" s="39">
        <f t="shared" si="11"/>
        <v>249</v>
      </c>
      <c r="D32" s="39">
        <v>0</v>
      </c>
      <c r="E32" s="40" t="s">
        <v>81</v>
      </c>
      <c r="F32" s="39">
        <v>3</v>
      </c>
      <c r="G32" s="45"/>
      <c r="H32" s="41">
        <f t="shared" si="9"/>
        <v>246</v>
      </c>
      <c r="I32" s="42"/>
      <c r="J32" s="4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7">
        <f t="shared" si="10"/>
        <v>9</v>
      </c>
      <c r="B33" s="38">
        <v>43060</v>
      </c>
      <c r="C33" s="39">
        <f t="shared" si="11"/>
        <v>246</v>
      </c>
      <c r="D33" s="39">
        <v>0</v>
      </c>
      <c r="E33" s="40" t="s">
        <v>81</v>
      </c>
      <c r="F33" s="39">
        <v>3</v>
      </c>
      <c r="G33" s="45"/>
      <c r="H33" s="41">
        <f t="shared" si="9"/>
        <v>243</v>
      </c>
      <c r="I33" s="42"/>
      <c r="J33" s="4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7">
        <f t="shared" si="10"/>
        <v>10</v>
      </c>
      <c r="B34" s="38">
        <v>43063</v>
      </c>
      <c r="C34" s="39">
        <f t="shared" si="11"/>
        <v>243</v>
      </c>
      <c r="D34" s="39">
        <v>0</v>
      </c>
      <c r="E34" s="40" t="s">
        <v>81</v>
      </c>
      <c r="F34" s="39">
        <v>6</v>
      </c>
      <c r="G34" s="45"/>
      <c r="H34" s="41">
        <f t="shared" si="9"/>
        <v>237</v>
      </c>
      <c r="I34" s="42"/>
      <c r="J34" s="4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7">
        <f t="shared" si="10"/>
        <v>11</v>
      </c>
      <c r="B35" s="38">
        <v>43068</v>
      </c>
      <c r="C35" s="39">
        <f t="shared" si="11"/>
        <v>237</v>
      </c>
      <c r="D35" s="39">
        <v>0</v>
      </c>
      <c r="E35" s="40" t="s">
        <v>81</v>
      </c>
      <c r="F35" s="39">
        <v>9</v>
      </c>
      <c r="G35" s="45"/>
      <c r="H35" s="41">
        <f t="shared" si="9"/>
        <v>228</v>
      </c>
      <c r="I35" s="42"/>
      <c r="J35" s="4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7">
        <f t="shared" si="10"/>
        <v>12</v>
      </c>
      <c r="B36" s="38">
        <v>43070</v>
      </c>
      <c r="C36" s="39">
        <f t="shared" si="11"/>
        <v>228</v>
      </c>
      <c r="D36" s="39">
        <v>0</v>
      </c>
      <c r="E36" s="40" t="s">
        <v>81</v>
      </c>
      <c r="F36" s="39">
        <v>3</v>
      </c>
      <c r="G36" s="45"/>
      <c r="H36" s="41">
        <f t="shared" si="9"/>
        <v>225</v>
      </c>
      <c r="I36" s="42"/>
      <c r="J36" s="4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7">
        <f t="shared" si="10"/>
        <v>13</v>
      </c>
      <c r="B37" s="38">
        <v>43075</v>
      </c>
      <c r="C37" s="39">
        <f t="shared" si="11"/>
        <v>225</v>
      </c>
      <c r="D37" s="39">
        <v>0</v>
      </c>
      <c r="E37" s="40" t="s">
        <v>81</v>
      </c>
      <c r="F37" s="39">
        <v>3</v>
      </c>
      <c r="G37" s="45"/>
      <c r="H37" s="41">
        <f t="shared" si="9"/>
        <v>222</v>
      </c>
      <c r="I37" s="42"/>
      <c r="J37" s="4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7">
        <f t="shared" si="10"/>
        <v>14</v>
      </c>
      <c r="B38" s="38">
        <v>43077</v>
      </c>
      <c r="C38" s="39">
        <f t="shared" si="11"/>
        <v>222</v>
      </c>
      <c r="D38" s="39">
        <v>0</v>
      </c>
      <c r="E38" s="40" t="s">
        <v>81</v>
      </c>
      <c r="F38" s="39">
        <v>3</v>
      </c>
      <c r="G38" s="45"/>
      <c r="H38" s="41">
        <f t="shared" si="9"/>
        <v>219</v>
      </c>
      <c r="I38" s="42"/>
      <c r="J38" s="4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7">
        <f t="shared" si="10"/>
        <v>15</v>
      </c>
      <c r="B39" s="38">
        <v>43082</v>
      </c>
      <c r="C39" s="39">
        <f t="shared" si="11"/>
        <v>219</v>
      </c>
      <c r="D39" s="39">
        <v>0</v>
      </c>
      <c r="E39" s="40" t="s">
        <v>81</v>
      </c>
      <c r="F39" s="39">
        <v>3</v>
      </c>
      <c r="G39" s="45"/>
      <c r="H39" s="41">
        <f t="shared" si="9"/>
        <v>216</v>
      </c>
      <c r="I39" s="42"/>
      <c r="J39" s="4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7">
        <f t="shared" si="10"/>
        <v>16</v>
      </c>
      <c r="B40" s="38">
        <v>43087</v>
      </c>
      <c r="C40" s="39">
        <f t="shared" si="11"/>
        <v>216</v>
      </c>
      <c r="D40" s="39">
        <v>0</v>
      </c>
      <c r="E40" s="40" t="s">
        <v>81</v>
      </c>
      <c r="F40" s="39">
        <v>6</v>
      </c>
      <c r="G40" s="53"/>
      <c r="H40" s="41">
        <f t="shared" si="9"/>
        <v>210</v>
      </c>
      <c r="I40" s="42"/>
      <c r="J40" s="4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7">
        <f t="shared" si="10"/>
        <v>17</v>
      </c>
      <c r="B41" s="38">
        <v>43093</v>
      </c>
      <c r="C41" s="39">
        <f t="shared" si="11"/>
        <v>210</v>
      </c>
      <c r="D41" s="39">
        <v>0</v>
      </c>
      <c r="E41" s="40" t="s">
        <v>81</v>
      </c>
      <c r="F41" s="39">
        <v>3</v>
      </c>
      <c r="G41" s="45"/>
      <c r="H41" s="41">
        <f t="shared" si="9"/>
        <v>207</v>
      </c>
      <c r="I41" s="42"/>
      <c r="J41" s="4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7">
        <f t="shared" si="10"/>
        <v>18</v>
      </c>
      <c r="B42" s="38">
        <v>43094</v>
      </c>
      <c r="C42" s="39">
        <f t="shared" si="11"/>
        <v>207</v>
      </c>
      <c r="D42" s="39">
        <v>0</v>
      </c>
      <c r="E42" s="40" t="s">
        <v>81</v>
      </c>
      <c r="F42" s="39">
        <v>3</v>
      </c>
      <c r="G42" s="45"/>
      <c r="H42" s="41">
        <f t="shared" si="9"/>
        <v>204</v>
      </c>
      <c r="I42" s="42"/>
      <c r="J42" s="4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7">
        <f t="shared" si="10"/>
        <v>19</v>
      </c>
      <c r="B43" s="38">
        <v>43095</v>
      </c>
      <c r="C43" s="39">
        <f t="shared" si="11"/>
        <v>204</v>
      </c>
      <c r="D43" s="39">
        <v>0</v>
      </c>
      <c r="E43" s="40" t="s">
        <v>81</v>
      </c>
      <c r="F43" s="39">
        <v>3</v>
      </c>
      <c r="G43" s="53"/>
      <c r="H43" s="41">
        <f t="shared" si="9"/>
        <v>201</v>
      </c>
      <c r="I43" s="42"/>
      <c r="J43" s="4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7">
        <f t="shared" si="10"/>
        <v>20</v>
      </c>
      <c r="B44" s="38">
        <v>43097</v>
      </c>
      <c r="C44" s="39">
        <f t="shared" si="11"/>
        <v>201</v>
      </c>
      <c r="D44" s="39">
        <v>0</v>
      </c>
      <c r="E44" s="40" t="s">
        <v>81</v>
      </c>
      <c r="F44" s="39">
        <v>3</v>
      </c>
      <c r="G44" s="45"/>
      <c r="H44" s="41">
        <f t="shared" si="9"/>
        <v>198</v>
      </c>
      <c r="I44" s="42"/>
      <c r="J44" s="4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7">
        <f t="shared" si="10"/>
        <v>21</v>
      </c>
      <c r="B45" s="38">
        <v>43098</v>
      </c>
      <c r="C45" s="39">
        <f t="shared" si="11"/>
        <v>198</v>
      </c>
      <c r="D45" s="39">
        <v>0</v>
      </c>
      <c r="E45" s="40" t="s">
        <v>81</v>
      </c>
      <c r="F45" s="39">
        <v>6</v>
      </c>
      <c r="G45" s="45"/>
      <c r="H45" s="41">
        <f t="shared" si="9"/>
        <v>192</v>
      </c>
      <c r="I45" s="42"/>
      <c r="J45" s="4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3"/>
      <c r="B46" s="34"/>
      <c r="C46" s="47">
        <f>C25</f>
        <v>240</v>
      </c>
      <c r="D46" s="47">
        <f>SUM(D25:D45)</f>
        <v>108</v>
      </c>
      <c r="E46" s="34"/>
      <c r="F46" s="47">
        <f>SUM(F25:F45)</f>
        <v>156</v>
      </c>
      <c r="G46" s="48"/>
      <c r="H46" s="49">
        <f t="shared" si="9"/>
        <v>192</v>
      </c>
      <c r="I46" s="50">
        <f>SUM(I25:I45)</f>
        <v>0</v>
      </c>
      <c r="J46" s="3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5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79" t="s">
        <v>83</v>
      </c>
      <c r="B48" s="177"/>
      <c r="C48" s="177"/>
      <c r="D48" s="17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3" t="s">
        <v>62</v>
      </c>
      <c r="B49" s="34" t="s">
        <v>73</v>
      </c>
      <c r="C49" s="33" t="s">
        <v>74</v>
      </c>
      <c r="D49" s="33" t="s">
        <v>75</v>
      </c>
      <c r="E49" s="34" t="s">
        <v>76</v>
      </c>
      <c r="F49" s="33" t="s">
        <v>77</v>
      </c>
      <c r="G49" s="34" t="s">
        <v>78</v>
      </c>
      <c r="H49" s="33" t="s">
        <v>67</v>
      </c>
      <c r="I49" s="35" t="s">
        <v>68</v>
      </c>
      <c r="J49" s="34" t="s">
        <v>79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7">
        <v>1</v>
      </c>
      <c r="B50" s="38">
        <v>42945</v>
      </c>
      <c r="C50" s="39">
        <v>148</v>
      </c>
      <c r="D50" s="39">
        <v>0</v>
      </c>
      <c r="E50" s="40" t="s">
        <v>80</v>
      </c>
      <c r="F50" s="39">
        <v>148</v>
      </c>
      <c r="G50" s="45"/>
      <c r="H50" s="41">
        <f t="shared" ref="H50:H68" si="12">C50+D50-F50</f>
        <v>0</v>
      </c>
      <c r="I50" s="42"/>
      <c r="J50" s="4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7">
        <f t="shared" ref="A51:A67" si="13">A50+1</f>
        <v>2</v>
      </c>
      <c r="B51" s="38">
        <v>43007</v>
      </c>
      <c r="C51" s="39">
        <f t="shared" ref="C51:C67" si="14">H50</f>
        <v>0</v>
      </c>
      <c r="D51" s="39">
        <v>0</v>
      </c>
      <c r="E51" s="40" t="s">
        <v>81</v>
      </c>
      <c r="F51" s="39">
        <v>6</v>
      </c>
      <c r="G51" s="45"/>
      <c r="H51" s="41">
        <f t="shared" si="12"/>
        <v>-6</v>
      </c>
      <c r="I51" s="42"/>
      <c r="J51" s="4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">
      <c r="A52" s="37">
        <f t="shared" si="13"/>
        <v>3</v>
      </c>
      <c r="B52" s="38">
        <v>43024</v>
      </c>
      <c r="C52" s="39">
        <f t="shared" si="14"/>
        <v>-6</v>
      </c>
      <c r="D52" s="39">
        <v>0</v>
      </c>
      <c r="E52" s="40" t="s">
        <v>81</v>
      </c>
      <c r="F52" s="39">
        <v>6</v>
      </c>
      <c r="G52" s="45"/>
      <c r="H52" s="41">
        <f t="shared" si="12"/>
        <v>-12</v>
      </c>
      <c r="I52" s="42"/>
      <c r="J52" s="4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7">
        <f t="shared" si="13"/>
        <v>4</v>
      </c>
      <c r="B53" s="38">
        <v>43037</v>
      </c>
      <c r="C53" s="39">
        <f t="shared" si="14"/>
        <v>-12</v>
      </c>
      <c r="D53" s="39">
        <v>0</v>
      </c>
      <c r="E53" s="40" t="s">
        <v>81</v>
      </c>
      <c r="F53" s="39">
        <v>6</v>
      </c>
      <c r="G53" s="45"/>
      <c r="H53" s="41">
        <f t="shared" si="12"/>
        <v>-18</v>
      </c>
      <c r="I53" s="42"/>
      <c r="J53" s="4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7">
        <f t="shared" si="13"/>
        <v>5</v>
      </c>
      <c r="B54" s="38">
        <v>43052</v>
      </c>
      <c r="C54" s="39">
        <f t="shared" si="14"/>
        <v>-18</v>
      </c>
      <c r="D54" s="39">
        <v>185</v>
      </c>
      <c r="E54" s="40" t="s">
        <v>80</v>
      </c>
      <c r="F54" s="39">
        <v>6</v>
      </c>
      <c r="G54" s="45"/>
      <c r="H54" s="41">
        <f t="shared" si="12"/>
        <v>161</v>
      </c>
      <c r="I54" s="42"/>
      <c r="J54" s="4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7">
        <f t="shared" si="13"/>
        <v>6</v>
      </c>
      <c r="B55" s="38">
        <v>43053</v>
      </c>
      <c r="C55" s="39">
        <f t="shared" si="14"/>
        <v>161</v>
      </c>
      <c r="D55" s="39">
        <v>0</v>
      </c>
      <c r="E55" s="40" t="s">
        <v>81</v>
      </c>
      <c r="F55" s="39">
        <v>6</v>
      </c>
      <c r="G55" s="45"/>
      <c r="H55" s="41">
        <f t="shared" si="12"/>
        <v>155</v>
      </c>
      <c r="I55" s="42"/>
      <c r="J55" s="4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7">
        <f t="shared" si="13"/>
        <v>7</v>
      </c>
      <c r="B56" s="38">
        <v>43060</v>
      </c>
      <c r="C56" s="39">
        <f t="shared" si="14"/>
        <v>155</v>
      </c>
      <c r="D56" s="39">
        <v>0</v>
      </c>
      <c r="E56" s="40" t="s">
        <v>81</v>
      </c>
      <c r="F56" s="39">
        <v>6</v>
      </c>
      <c r="G56" s="45"/>
      <c r="H56" s="41">
        <f t="shared" si="12"/>
        <v>149</v>
      </c>
      <c r="I56" s="42"/>
      <c r="J56" s="4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7">
        <f t="shared" si="13"/>
        <v>8</v>
      </c>
      <c r="B57" s="38">
        <v>43063</v>
      </c>
      <c r="C57" s="39">
        <f t="shared" si="14"/>
        <v>149</v>
      </c>
      <c r="D57" s="39">
        <v>0</v>
      </c>
      <c r="E57" s="40" t="s">
        <v>81</v>
      </c>
      <c r="F57" s="39">
        <v>12</v>
      </c>
      <c r="G57" s="45"/>
      <c r="H57" s="41">
        <f t="shared" si="12"/>
        <v>137</v>
      </c>
      <c r="I57" s="42"/>
      <c r="J57" s="4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7">
        <f t="shared" si="13"/>
        <v>9</v>
      </c>
      <c r="B58" s="38">
        <v>43068</v>
      </c>
      <c r="C58" s="39">
        <f t="shared" si="14"/>
        <v>137</v>
      </c>
      <c r="D58" s="39">
        <v>0</v>
      </c>
      <c r="E58" s="40" t="s">
        <v>81</v>
      </c>
      <c r="F58" s="39">
        <v>18</v>
      </c>
      <c r="G58" s="45"/>
      <c r="H58" s="41">
        <f t="shared" si="12"/>
        <v>119</v>
      </c>
      <c r="I58" s="42"/>
      <c r="J58" s="4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7">
        <f t="shared" si="13"/>
        <v>10</v>
      </c>
      <c r="B59" s="38">
        <v>43070</v>
      </c>
      <c r="C59" s="39">
        <f t="shared" si="14"/>
        <v>119</v>
      </c>
      <c r="D59" s="39">
        <v>0</v>
      </c>
      <c r="E59" s="40" t="s">
        <v>81</v>
      </c>
      <c r="F59" s="39">
        <v>6</v>
      </c>
      <c r="G59" s="45"/>
      <c r="H59" s="41">
        <f t="shared" si="12"/>
        <v>113</v>
      </c>
      <c r="I59" s="42"/>
      <c r="J59" s="4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7">
        <f t="shared" si="13"/>
        <v>11</v>
      </c>
      <c r="B60" s="38">
        <v>43075</v>
      </c>
      <c r="C60" s="39">
        <f t="shared" si="14"/>
        <v>113</v>
      </c>
      <c r="D60" s="39">
        <v>0</v>
      </c>
      <c r="E60" s="40" t="s">
        <v>81</v>
      </c>
      <c r="F60" s="39">
        <v>6</v>
      </c>
      <c r="G60" s="45"/>
      <c r="H60" s="41">
        <f t="shared" si="12"/>
        <v>107</v>
      </c>
      <c r="I60" s="42"/>
      <c r="J60" s="4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7">
        <f t="shared" si="13"/>
        <v>12</v>
      </c>
      <c r="B61" s="38">
        <v>43077</v>
      </c>
      <c r="C61" s="39">
        <f t="shared" si="14"/>
        <v>107</v>
      </c>
      <c r="D61" s="39">
        <v>0</v>
      </c>
      <c r="E61" s="40" t="s">
        <v>81</v>
      </c>
      <c r="F61" s="39">
        <v>6</v>
      </c>
      <c r="G61" s="45"/>
      <c r="H61" s="41">
        <f t="shared" si="12"/>
        <v>101</v>
      </c>
      <c r="I61" s="42"/>
      <c r="J61" s="4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7">
        <f t="shared" si="13"/>
        <v>13</v>
      </c>
      <c r="B62" s="38">
        <v>43087</v>
      </c>
      <c r="C62" s="39">
        <f t="shared" si="14"/>
        <v>101</v>
      </c>
      <c r="D62" s="39">
        <v>0</v>
      </c>
      <c r="E62" s="40" t="s">
        <v>81</v>
      </c>
      <c r="F62" s="39">
        <v>12</v>
      </c>
      <c r="G62" s="53"/>
      <c r="H62" s="41">
        <f t="shared" si="12"/>
        <v>89</v>
      </c>
      <c r="I62" s="42"/>
      <c r="J62" s="4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7">
        <f t="shared" si="13"/>
        <v>14</v>
      </c>
      <c r="B63" s="38">
        <v>43093</v>
      </c>
      <c r="C63" s="39">
        <f t="shared" si="14"/>
        <v>89</v>
      </c>
      <c r="D63" s="39">
        <v>0</v>
      </c>
      <c r="E63" s="40" t="s">
        <v>81</v>
      </c>
      <c r="F63" s="39">
        <v>6</v>
      </c>
      <c r="G63" s="45"/>
      <c r="H63" s="41">
        <f t="shared" si="12"/>
        <v>83</v>
      </c>
      <c r="I63" s="42"/>
      <c r="J63" s="4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7">
        <f t="shared" si="13"/>
        <v>15</v>
      </c>
      <c r="B64" s="38">
        <v>43094</v>
      </c>
      <c r="C64" s="39">
        <f t="shared" si="14"/>
        <v>83</v>
      </c>
      <c r="D64" s="39">
        <v>0</v>
      </c>
      <c r="E64" s="40" t="s">
        <v>81</v>
      </c>
      <c r="F64" s="39">
        <v>6</v>
      </c>
      <c r="G64" s="45"/>
      <c r="H64" s="41">
        <f t="shared" si="12"/>
        <v>77</v>
      </c>
      <c r="I64" s="42"/>
      <c r="J64" s="4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7">
        <f t="shared" si="13"/>
        <v>16</v>
      </c>
      <c r="B65" s="38">
        <v>43095</v>
      </c>
      <c r="C65" s="39">
        <f t="shared" si="14"/>
        <v>77</v>
      </c>
      <c r="D65" s="39">
        <v>0</v>
      </c>
      <c r="E65" s="40" t="s">
        <v>81</v>
      </c>
      <c r="F65" s="39">
        <v>6</v>
      </c>
      <c r="G65" s="53"/>
      <c r="H65" s="41">
        <f t="shared" si="12"/>
        <v>71</v>
      </c>
      <c r="I65" s="42"/>
      <c r="J65" s="4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7">
        <f t="shared" si="13"/>
        <v>17</v>
      </c>
      <c r="B66" s="38">
        <v>43097</v>
      </c>
      <c r="C66" s="39">
        <f t="shared" si="14"/>
        <v>71</v>
      </c>
      <c r="D66" s="39">
        <v>0</v>
      </c>
      <c r="E66" s="40" t="s">
        <v>81</v>
      </c>
      <c r="F66" s="39">
        <v>6</v>
      </c>
      <c r="G66" s="45"/>
      <c r="H66" s="41">
        <f t="shared" si="12"/>
        <v>65</v>
      </c>
      <c r="I66" s="42"/>
      <c r="J66" s="4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7">
        <f t="shared" si="13"/>
        <v>18</v>
      </c>
      <c r="B67" s="38">
        <v>43098</v>
      </c>
      <c r="C67" s="39">
        <f t="shared" si="14"/>
        <v>65</v>
      </c>
      <c r="D67" s="39">
        <v>0</v>
      </c>
      <c r="E67" s="40" t="s">
        <v>81</v>
      </c>
      <c r="F67" s="39">
        <v>12</v>
      </c>
      <c r="G67" s="45"/>
      <c r="H67" s="41">
        <f t="shared" si="12"/>
        <v>53</v>
      </c>
      <c r="I67" s="42"/>
      <c r="J67" s="4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3"/>
      <c r="B68" s="34"/>
      <c r="C68" s="47">
        <f>C50</f>
        <v>148</v>
      </c>
      <c r="D68" s="47">
        <f>SUM(D50:D67)</f>
        <v>185</v>
      </c>
      <c r="E68" s="34"/>
      <c r="F68" s="47">
        <f>SUM(F50:F67)</f>
        <v>280</v>
      </c>
      <c r="G68" s="48"/>
      <c r="H68" s="49">
        <f t="shared" si="12"/>
        <v>53</v>
      </c>
      <c r="I68" s="50">
        <f>SUM(I50:I67)</f>
        <v>0</v>
      </c>
      <c r="J68" s="3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5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5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5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5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5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5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5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5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5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5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5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5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5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5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5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5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5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5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5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5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5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5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5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5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5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5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5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5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5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5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5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5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5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5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5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5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5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5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5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5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5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5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5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5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5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5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5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5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5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5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5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5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5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5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5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5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5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5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5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5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5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5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5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5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5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5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5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5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5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5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5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5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5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5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5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5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5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5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5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5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5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5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5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5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5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5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5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5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5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5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5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5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5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5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5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5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5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5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5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5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5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5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5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5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5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5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5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5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5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5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5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5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5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5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5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5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5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5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5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5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5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5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5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5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5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5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5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5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5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5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5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5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5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5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5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5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5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5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5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5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5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5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5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5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5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5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5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5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5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5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5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5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5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5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5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5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5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5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5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5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5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5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5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5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5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5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5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5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5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5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5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5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5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5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5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5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5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5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5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5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5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5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5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5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5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5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5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5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5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5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5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5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5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5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5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5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5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5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5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5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5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5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5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5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5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5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5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5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5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5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5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5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5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5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5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5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5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5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5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5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5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5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5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5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5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5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5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5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5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5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5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5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5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5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5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5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5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5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5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5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5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5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5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5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5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5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5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5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5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5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5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5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5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5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5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5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5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5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5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5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5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5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5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5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5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5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5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5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5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5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5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5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5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5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5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5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5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5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5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5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5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5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5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5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5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5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5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5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5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5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5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5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5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5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5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5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5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5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5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5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5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5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5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5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5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5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5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5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5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5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5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5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5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5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5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5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5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5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5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5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5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5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5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5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5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5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5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5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5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5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5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5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5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5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5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5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5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5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5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5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5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5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5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5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5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5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5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5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5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5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5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5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5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5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5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5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5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5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5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5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5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5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5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5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5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5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5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5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5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5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5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5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5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5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5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5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5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5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5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5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5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5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5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5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5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5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5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5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5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5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5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5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5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5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5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5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5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5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5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5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5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5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5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5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5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5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5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5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5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5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5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5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5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5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5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5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5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5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5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5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5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5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5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5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5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5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5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5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5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5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5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5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5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5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5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5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5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5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5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5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5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5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5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5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5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5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5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5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5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5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5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5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5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5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5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5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5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5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5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5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5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5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5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5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5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5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5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5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5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5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5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5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5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5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5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5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5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5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5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5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5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5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5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5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5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5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5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5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5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5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5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5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5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5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5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5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5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5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5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5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5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5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5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5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5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5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5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5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5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5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5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5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5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5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5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5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5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5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5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5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5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5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5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5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5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5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5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5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5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5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5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5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5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5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5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5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5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5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5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5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5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5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5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5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5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5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5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5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5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5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5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5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5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5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5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5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5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5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5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5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5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5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5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5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5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5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5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5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5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5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5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5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5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5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5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5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5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5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5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5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5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5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5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5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5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5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5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5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5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5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5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5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5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5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5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5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5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5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5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5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5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5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5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5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5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5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5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5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5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5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5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5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5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5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5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5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5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5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5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5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5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5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5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5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5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5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5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5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5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5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5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5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5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5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5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5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5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5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5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5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5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5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5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5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5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5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5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5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5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5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5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5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5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5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5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5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5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5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5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5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5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5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5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5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5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5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5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5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5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5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5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5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5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5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5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5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5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5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5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5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5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5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5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5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5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5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5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5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5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5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5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5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5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5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5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5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5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5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5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5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5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5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5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5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5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5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5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5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5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5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5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5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5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5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5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5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5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5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5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5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5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5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5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5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5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5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5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5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5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5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5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5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5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5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5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5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5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5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5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5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5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5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5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5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5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5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5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5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5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5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5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5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5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5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5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5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5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5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5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5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5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5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5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5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5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5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5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5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5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5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5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5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5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5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5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5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5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5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5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5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5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5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5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5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5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5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5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5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5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5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5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5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5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5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5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5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5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5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5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5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5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5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5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5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5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5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5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5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5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5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5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5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5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5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5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5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5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5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5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5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5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5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5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5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5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5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5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5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5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5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5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5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5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5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5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5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5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5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5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5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5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5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5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5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5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5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5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5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5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5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5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5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5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5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5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5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5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5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5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5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5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5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5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5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5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5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5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5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5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5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5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5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5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5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5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5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5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5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5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5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5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5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5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5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5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5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5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5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5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5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5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5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5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5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5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5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5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5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5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5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5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5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5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5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5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5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5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5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5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5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5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5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5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5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5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5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5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5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5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5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5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5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5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5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5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5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5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5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5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5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5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5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48:D48"/>
    <mergeCell ref="A12:D12"/>
    <mergeCell ref="A23:G23"/>
    <mergeCell ref="A2:B2"/>
    <mergeCell ref="A3:B3"/>
    <mergeCell ref="A4:B4"/>
    <mergeCell ref="B6:D6"/>
    <mergeCell ref="B7:D7"/>
    <mergeCell ref="B8:D8"/>
    <mergeCell ref="B9:D9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1"/>
  <sheetViews>
    <sheetView tabSelected="1" workbookViewId="0">
      <selection activeCell="D52" sqref="D52"/>
    </sheetView>
  </sheetViews>
  <sheetFormatPr baseColWidth="10" defaultColWidth="11.1640625" defaultRowHeight="15" customHeight="1" x14ac:dyDescent="0.2"/>
  <cols>
    <col min="1" max="1" width="3.83203125" customWidth="1"/>
    <col min="2" max="2" width="10.6640625" customWidth="1"/>
    <col min="3" max="3" width="18.33203125" customWidth="1"/>
    <col min="4" max="4" width="15.1640625" customWidth="1"/>
    <col min="5" max="5" width="7" customWidth="1"/>
    <col min="6" max="6" width="11.5" customWidth="1"/>
    <col min="7" max="8" width="8.5" customWidth="1"/>
    <col min="9" max="9" width="9.5" customWidth="1"/>
    <col min="10" max="10" width="11" customWidth="1"/>
    <col min="11" max="11" width="10.33203125" customWidth="1"/>
    <col min="12" max="12" width="12.5" customWidth="1"/>
    <col min="13" max="13" width="11" customWidth="1"/>
    <col min="14" max="14" width="7.5" customWidth="1"/>
    <col min="15" max="16" width="11" customWidth="1"/>
    <col min="17" max="17" width="13" customWidth="1"/>
    <col min="18" max="20" width="11" customWidth="1"/>
    <col min="21" max="21" width="3.5" customWidth="1"/>
  </cols>
  <sheetData>
    <row r="1" spans="1:21" ht="84" customHeight="1" x14ac:dyDescent="0.2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2"/>
    </row>
    <row r="2" spans="1:21" ht="15.75" customHeight="1" x14ac:dyDescent="0.25">
      <c r="A2" s="55"/>
      <c r="B2" s="193" t="s">
        <v>84</v>
      </c>
      <c r="C2" s="185"/>
      <c r="D2" s="185"/>
      <c r="E2" s="185"/>
      <c r="F2" s="185"/>
      <c r="G2" s="185"/>
      <c r="H2" s="185"/>
      <c r="I2" s="18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1" ht="15.75" customHeight="1" x14ac:dyDescent="0.2">
      <c r="A3" s="57"/>
      <c r="B3" s="58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1" ht="15.75" customHeight="1" x14ac:dyDescent="0.2">
      <c r="A4" s="57"/>
      <c r="B4" s="58" t="s">
        <v>107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9"/>
      <c r="Q4" s="56"/>
      <c r="R4" s="56"/>
      <c r="S4" s="56"/>
      <c r="T4" s="56"/>
    </row>
    <row r="5" spans="1:21" ht="15.75" customHeight="1" x14ac:dyDescent="0.2">
      <c r="A5" s="60"/>
      <c r="B5" s="61" t="s">
        <v>108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2"/>
      <c r="O5" s="56"/>
      <c r="P5" s="63" t="s">
        <v>85</v>
      </c>
      <c r="Q5" s="64">
        <v>43100</v>
      </c>
      <c r="R5" s="56"/>
      <c r="S5" s="56"/>
      <c r="T5" s="56"/>
    </row>
    <row r="6" spans="1:21" ht="15.75" customHeight="1" x14ac:dyDescent="0.2">
      <c r="A6" s="60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65"/>
      <c r="Q6" s="56"/>
      <c r="R6" s="56"/>
      <c r="S6" s="56"/>
      <c r="T6" s="56"/>
    </row>
    <row r="7" spans="1:21" ht="30.75" customHeight="1" x14ac:dyDescent="0.2">
      <c r="A7" s="60"/>
      <c r="B7" s="189" t="s">
        <v>63</v>
      </c>
      <c r="C7" s="190"/>
      <c r="D7" s="66" t="s">
        <v>73</v>
      </c>
      <c r="E7" s="189" t="s">
        <v>86</v>
      </c>
      <c r="F7" s="191"/>
      <c r="G7" s="189" t="s">
        <v>76</v>
      </c>
      <c r="H7" s="191"/>
      <c r="I7" s="194" t="s">
        <v>77</v>
      </c>
      <c r="J7" s="191"/>
      <c r="K7" s="189" t="s">
        <v>87</v>
      </c>
      <c r="L7" s="190"/>
      <c r="M7" s="190"/>
      <c r="N7" s="67" t="s">
        <v>68</v>
      </c>
      <c r="O7" s="189" t="s">
        <v>88</v>
      </c>
      <c r="P7" s="190"/>
      <c r="Q7" s="191"/>
      <c r="R7" s="192"/>
      <c r="S7" s="178"/>
      <c r="T7" s="56"/>
    </row>
    <row r="8" spans="1:21" ht="15.75" customHeight="1" x14ac:dyDescent="0.2">
      <c r="A8" s="60"/>
      <c r="B8" s="195" t="s">
        <v>89</v>
      </c>
      <c r="C8" s="196"/>
      <c r="D8" s="68">
        <v>43070</v>
      </c>
      <c r="E8" s="188"/>
      <c r="F8" s="185"/>
      <c r="G8" s="188"/>
      <c r="H8" s="185"/>
      <c r="I8" s="188">
        <v>3</v>
      </c>
      <c r="J8" s="185"/>
      <c r="K8" s="230" t="s">
        <v>126</v>
      </c>
      <c r="L8" s="223"/>
      <c r="M8" s="223"/>
      <c r="O8" s="199"/>
      <c r="P8" s="196"/>
      <c r="Q8" s="196"/>
      <c r="R8" s="56"/>
      <c r="S8" s="56"/>
      <c r="T8" s="56"/>
    </row>
    <row r="9" spans="1:21" ht="15.75" customHeight="1" x14ac:dyDescent="0.2">
      <c r="A9" s="60"/>
      <c r="B9" s="198"/>
      <c r="C9" s="185"/>
      <c r="D9" s="68">
        <v>43075</v>
      </c>
      <c r="E9" s="197"/>
      <c r="F9" s="185"/>
      <c r="G9" s="197"/>
      <c r="H9" s="185"/>
      <c r="I9" s="188">
        <v>3</v>
      </c>
      <c r="J9" s="185"/>
      <c r="K9" s="230" t="s">
        <v>123</v>
      </c>
      <c r="L9" s="223"/>
      <c r="M9" s="223"/>
      <c r="O9" s="197"/>
      <c r="P9" s="185"/>
      <c r="Q9" s="185"/>
      <c r="R9" s="56"/>
      <c r="S9" s="56"/>
      <c r="T9" s="56"/>
    </row>
    <row r="10" spans="1:21" ht="15.75" customHeight="1" x14ac:dyDescent="0.2">
      <c r="A10" s="60"/>
      <c r="B10" s="198"/>
      <c r="C10" s="185"/>
      <c r="D10" s="68">
        <v>43077</v>
      </c>
      <c r="E10" s="197"/>
      <c r="F10" s="185"/>
      <c r="G10" s="197"/>
      <c r="H10" s="185"/>
      <c r="I10" s="188">
        <v>3</v>
      </c>
      <c r="J10" s="185"/>
      <c r="K10" s="230" t="s">
        <v>109</v>
      </c>
      <c r="L10" s="223"/>
      <c r="M10" s="223"/>
      <c r="O10" s="197"/>
      <c r="P10" s="185"/>
      <c r="Q10" s="185"/>
      <c r="R10" s="56"/>
      <c r="S10" s="56"/>
      <c r="T10" s="56"/>
    </row>
    <row r="11" spans="1:21" ht="15.75" customHeight="1" x14ac:dyDescent="0.2">
      <c r="A11" s="60"/>
      <c r="B11" s="198"/>
      <c r="C11" s="185"/>
      <c r="D11" s="68">
        <v>43082</v>
      </c>
      <c r="E11" s="188"/>
      <c r="F11" s="185"/>
      <c r="G11" s="188"/>
      <c r="H11" s="185"/>
      <c r="I11" s="188">
        <v>3</v>
      </c>
      <c r="J11" s="185"/>
      <c r="K11" s="230" t="s">
        <v>113</v>
      </c>
      <c r="L11" s="223"/>
      <c r="M11" s="223"/>
      <c r="O11" s="197"/>
      <c r="P11" s="185"/>
      <c r="Q11" s="185"/>
      <c r="R11" s="56"/>
      <c r="S11" s="56"/>
      <c r="T11" s="56"/>
    </row>
    <row r="12" spans="1:21" ht="15.75" customHeight="1" x14ac:dyDescent="0.2">
      <c r="A12" s="60"/>
      <c r="B12" s="198"/>
      <c r="C12" s="185"/>
      <c r="D12" s="68">
        <v>43087</v>
      </c>
      <c r="E12" s="188"/>
      <c r="F12" s="185"/>
      <c r="G12" s="188"/>
      <c r="H12" s="185"/>
      <c r="I12" s="188">
        <v>3</v>
      </c>
      <c r="J12" s="185"/>
      <c r="K12" s="230" t="s">
        <v>115</v>
      </c>
      <c r="L12" s="223"/>
      <c r="M12" s="223"/>
      <c r="O12" s="197"/>
      <c r="P12" s="185"/>
      <c r="Q12" s="185"/>
      <c r="R12" s="56"/>
      <c r="S12" s="56"/>
      <c r="T12" s="56"/>
    </row>
    <row r="13" spans="1:21" ht="15.75" customHeight="1" x14ac:dyDescent="0.2">
      <c r="A13" s="60"/>
      <c r="B13" s="198"/>
      <c r="C13" s="185"/>
      <c r="D13" s="68">
        <v>43087</v>
      </c>
      <c r="E13" s="188"/>
      <c r="F13" s="185"/>
      <c r="G13" s="188"/>
      <c r="H13" s="185"/>
      <c r="I13" s="188">
        <v>3</v>
      </c>
      <c r="J13" s="185"/>
      <c r="K13" s="231" t="s">
        <v>127</v>
      </c>
      <c r="L13" s="223"/>
      <c r="M13" s="223"/>
      <c r="O13" s="197"/>
      <c r="P13" s="185"/>
      <c r="Q13" s="185"/>
      <c r="R13" s="56"/>
      <c r="S13" s="56"/>
      <c r="T13" s="56"/>
    </row>
    <row r="14" spans="1:21" ht="15.75" customHeight="1" x14ac:dyDescent="0.2">
      <c r="A14" s="60"/>
      <c r="B14" s="198"/>
      <c r="C14" s="185"/>
      <c r="D14" s="68">
        <v>43093</v>
      </c>
      <c r="E14" s="188"/>
      <c r="F14" s="185"/>
      <c r="G14" s="188"/>
      <c r="H14" s="185"/>
      <c r="I14" s="188">
        <v>3</v>
      </c>
      <c r="J14" s="185"/>
      <c r="K14" s="230" t="s">
        <v>120</v>
      </c>
      <c r="L14" s="223"/>
      <c r="M14" s="223"/>
      <c r="O14" s="197"/>
      <c r="P14" s="185"/>
      <c r="Q14" s="185"/>
      <c r="R14" s="56"/>
      <c r="S14" s="56"/>
      <c r="T14" s="56"/>
    </row>
    <row r="15" spans="1:21" ht="15.75" customHeight="1" x14ac:dyDescent="0.2">
      <c r="A15" s="60"/>
      <c r="B15" s="198"/>
      <c r="C15" s="185"/>
      <c r="D15" s="68">
        <v>43094</v>
      </c>
      <c r="E15" s="197"/>
      <c r="F15" s="185"/>
      <c r="G15" s="197"/>
      <c r="H15" s="185"/>
      <c r="I15" s="188">
        <v>3</v>
      </c>
      <c r="J15" s="185"/>
      <c r="K15" s="230" t="s">
        <v>124</v>
      </c>
      <c r="L15" s="223"/>
      <c r="M15" s="223"/>
      <c r="O15" s="197"/>
      <c r="P15" s="185"/>
      <c r="Q15" s="185"/>
      <c r="R15" s="56"/>
      <c r="S15" s="56"/>
      <c r="T15" s="56"/>
    </row>
    <row r="16" spans="1:21" ht="15.75" customHeight="1" x14ac:dyDescent="0.2">
      <c r="A16" s="60"/>
      <c r="B16" s="198"/>
      <c r="C16" s="185"/>
      <c r="D16" s="68">
        <v>43095</v>
      </c>
      <c r="E16" s="188"/>
      <c r="F16" s="185"/>
      <c r="G16" s="188"/>
      <c r="H16" s="185"/>
      <c r="I16" s="188">
        <v>3</v>
      </c>
      <c r="J16" s="185"/>
      <c r="K16" s="230" t="s">
        <v>118</v>
      </c>
      <c r="L16" s="223"/>
      <c r="M16" s="223"/>
      <c r="O16" s="197"/>
      <c r="P16" s="185"/>
      <c r="Q16" s="185"/>
      <c r="R16" s="56"/>
      <c r="S16" s="56"/>
      <c r="T16" s="56"/>
    </row>
    <row r="17" spans="1:20" ht="15.75" customHeight="1" x14ac:dyDescent="0.2">
      <c r="A17" s="60"/>
      <c r="B17" s="198"/>
      <c r="C17" s="185"/>
      <c r="D17" s="68">
        <v>43097</v>
      </c>
      <c r="E17" s="188"/>
      <c r="F17" s="185"/>
      <c r="G17" s="188"/>
      <c r="H17" s="185"/>
      <c r="I17" s="188">
        <v>3</v>
      </c>
      <c r="J17" s="185"/>
      <c r="K17" s="230" t="s">
        <v>121</v>
      </c>
      <c r="L17" s="223"/>
      <c r="M17" s="223"/>
      <c r="O17" s="197"/>
      <c r="P17" s="185"/>
      <c r="Q17" s="185"/>
      <c r="R17" s="56"/>
      <c r="S17" s="56"/>
      <c r="T17" s="56"/>
    </row>
    <row r="18" spans="1:20" ht="15.75" customHeight="1" x14ac:dyDescent="0.2">
      <c r="A18" s="60"/>
      <c r="B18" s="198"/>
      <c r="C18" s="185"/>
      <c r="D18" s="68">
        <v>43098</v>
      </c>
      <c r="E18" s="188"/>
      <c r="F18" s="185"/>
      <c r="G18" s="188"/>
      <c r="H18" s="185"/>
      <c r="I18" s="188">
        <v>3</v>
      </c>
      <c r="J18" s="185"/>
      <c r="K18" s="230" t="s">
        <v>111</v>
      </c>
      <c r="L18" s="223"/>
      <c r="M18" s="223"/>
      <c r="O18" s="197"/>
      <c r="P18" s="185"/>
      <c r="Q18" s="185"/>
      <c r="R18" s="56"/>
      <c r="S18" s="56"/>
      <c r="T18" s="56"/>
    </row>
    <row r="19" spans="1:20" ht="15.75" customHeight="1" x14ac:dyDescent="0.2">
      <c r="A19" s="60"/>
      <c r="B19" s="198"/>
      <c r="C19" s="185"/>
      <c r="D19" s="68">
        <v>43098</v>
      </c>
      <c r="E19" s="188"/>
      <c r="F19" s="185"/>
      <c r="G19" s="188"/>
      <c r="H19" s="185"/>
      <c r="I19" s="188">
        <v>3</v>
      </c>
      <c r="J19" s="185"/>
      <c r="K19" s="232" t="s">
        <v>90</v>
      </c>
      <c r="L19" s="233"/>
      <c r="M19" s="233"/>
      <c r="O19" s="197"/>
      <c r="P19" s="185"/>
      <c r="Q19" s="185"/>
      <c r="R19" s="56"/>
      <c r="S19" s="56"/>
      <c r="T19" s="56"/>
    </row>
    <row r="20" spans="1:20" ht="15.75" customHeight="1" x14ac:dyDescent="0.2">
      <c r="A20" s="60"/>
      <c r="B20" s="198"/>
      <c r="C20" s="185"/>
      <c r="D20" s="68"/>
      <c r="E20" s="197"/>
      <c r="F20" s="185"/>
      <c r="G20" s="197"/>
      <c r="H20" s="185"/>
      <c r="I20" s="188"/>
      <c r="J20" s="185"/>
      <c r="K20" s="197"/>
      <c r="L20" s="185"/>
      <c r="M20" s="185"/>
      <c r="O20" s="197"/>
      <c r="P20" s="185"/>
      <c r="Q20" s="185"/>
      <c r="R20" s="56"/>
      <c r="S20" s="56"/>
      <c r="T20" s="56"/>
    </row>
    <row r="21" spans="1:20" ht="15.75" customHeight="1" x14ac:dyDescent="0.2">
      <c r="A21" s="60"/>
      <c r="B21" s="198" t="s">
        <v>91</v>
      </c>
      <c r="C21" s="185"/>
      <c r="D21" s="68">
        <v>43070</v>
      </c>
      <c r="E21" s="197"/>
      <c r="F21" s="185"/>
      <c r="G21" s="197"/>
      <c r="H21" s="185"/>
      <c r="I21" s="188">
        <v>6</v>
      </c>
      <c r="J21" s="185"/>
      <c r="K21" s="230" t="s">
        <v>126</v>
      </c>
      <c r="L21" s="223"/>
      <c r="M21" s="223"/>
      <c r="O21" s="197"/>
      <c r="P21" s="185"/>
      <c r="Q21" s="185"/>
      <c r="R21" s="56"/>
      <c r="S21" s="56"/>
      <c r="T21" s="56"/>
    </row>
    <row r="22" spans="1:20" ht="15.75" customHeight="1" x14ac:dyDescent="0.2">
      <c r="A22" s="60"/>
      <c r="B22" s="198"/>
      <c r="C22" s="185"/>
      <c r="D22" s="68">
        <v>43075</v>
      </c>
      <c r="E22" s="197"/>
      <c r="F22" s="185"/>
      <c r="G22" s="197"/>
      <c r="H22" s="185"/>
      <c r="I22" s="188">
        <v>6</v>
      </c>
      <c r="J22" s="185"/>
      <c r="K22" s="230" t="s">
        <v>123</v>
      </c>
      <c r="L22" s="223"/>
      <c r="M22" s="223"/>
      <c r="O22" s="197"/>
      <c r="P22" s="185"/>
      <c r="Q22" s="185"/>
      <c r="R22" s="56"/>
      <c r="S22" s="56"/>
      <c r="T22" s="56"/>
    </row>
    <row r="23" spans="1:20" ht="15.75" customHeight="1" x14ac:dyDescent="0.2">
      <c r="A23" s="60"/>
      <c r="B23" s="198"/>
      <c r="C23" s="185"/>
      <c r="D23" s="68">
        <v>43077</v>
      </c>
      <c r="E23" s="188"/>
      <c r="F23" s="185"/>
      <c r="G23" s="188"/>
      <c r="H23" s="185"/>
      <c r="I23" s="188">
        <v>6</v>
      </c>
      <c r="J23" s="185"/>
      <c r="K23" s="230" t="s">
        <v>109</v>
      </c>
      <c r="L23" s="223"/>
      <c r="M23" s="223"/>
      <c r="O23" s="197"/>
      <c r="P23" s="185"/>
      <c r="Q23" s="185"/>
      <c r="R23" s="56"/>
      <c r="S23" s="56"/>
      <c r="T23" s="56"/>
    </row>
    <row r="24" spans="1:20" ht="15.75" customHeight="1" x14ac:dyDescent="0.2">
      <c r="A24" s="60"/>
      <c r="B24" s="198"/>
      <c r="C24" s="185"/>
      <c r="D24" s="68">
        <v>43087</v>
      </c>
      <c r="E24" s="197"/>
      <c r="F24" s="185"/>
      <c r="G24" s="197"/>
      <c r="H24" s="185"/>
      <c r="I24" s="188">
        <v>6</v>
      </c>
      <c r="J24" s="185"/>
      <c r="K24" s="231" t="s">
        <v>127</v>
      </c>
      <c r="L24" s="223"/>
      <c r="M24" s="223"/>
      <c r="O24" s="197"/>
      <c r="P24" s="185"/>
      <c r="Q24" s="185"/>
      <c r="R24" s="56"/>
      <c r="S24" s="56"/>
      <c r="T24" s="56"/>
    </row>
    <row r="25" spans="1:20" ht="15.75" customHeight="1" x14ac:dyDescent="0.2">
      <c r="A25" s="60"/>
      <c r="B25" s="198"/>
      <c r="C25" s="185"/>
      <c r="D25" s="68">
        <v>43087</v>
      </c>
      <c r="E25" s="197"/>
      <c r="F25" s="185"/>
      <c r="G25" s="197"/>
      <c r="H25" s="185"/>
      <c r="I25" s="188">
        <v>6</v>
      </c>
      <c r="J25" s="185"/>
      <c r="K25" s="230" t="s">
        <v>115</v>
      </c>
      <c r="L25" s="230"/>
      <c r="M25" s="230"/>
      <c r="O25" s="197"/>
      <c r="P25" s="185"/>
      <c r="Q25" s="185"/>
      <c r="R25" s="56"/>
      <c r="S25" s="56"/>
      <c r="T25" s="56"/>
    </row>
    <row r="26" spans="1:20" ht="15.75" customHeight="1" x14ac:dyDescent="0.2">
      <c r="A26" s="60"/>
      <c r="B26" s="198"/>
      <c r="C26" s="185"/>
      <c r="D26" s="68">
        <v>43093</v>
      </c>
      <c r="E26" s="197"/>
      <c r="F26" s="185"/>
      <c r="G26" s="197"/>
      <c r="H26" s="185"/>
      <c r="I26" s="188">
        <v>6</v>
      </c>
      <c r="J26" s="185"/>
      <c r="K26" s="230" t="s">
        <v>120</v>
      </c>
      <c r="L26" s="223"/>
      <c r="M26" s="223"/>
      <c r="O26" s="197"/>
      <c r="P26" s="185"/>
      <c r="Q26" s="185"/>
      <c r="R26" s="56"/>
      <c r="S26" s="56"/>
      <c r="T26" s="56"/>
    </row>
    <row r="27" spans="1:20" ht="15.75" customHeight="1" x14ac:dyDescent="0.2">
      <c r="A27" s="60"/>
      <c r="B27" s="198"/>
      <c r="C27" s="185"/>
      <c r="D27" s="68">
        <v>43094</v>
      </c>
      <c r="E27" s="197"/>
      <c r="F27" s="185"/>
      <c r="G27" s="197"/>
      <c r="H27" s="185"/>
      <c r="I27" s="188">
        <v>6</v>
      </c>
      <c r="J27" s="185"/>
      <c r="K27" s="230" t="s">
        <v>124</v>
      </c>
      <c r="L27" s="223"/>
      <c r="M27" s="223"/>
      <c r="O27" s="197"/>
      <c r="P27" s="185"/>
      <c r="Q27" s="185"/>
      <c r="R27" s="56"/>
      <c r="S27" s="56"/>
      <c r="T27" s="56"/>
    </row>
    <row r="28" spans="1:20" ht="15.75" customHeight="1" x14ac:dyDescent="0.2">
      <c r="A28" s="60"/>
      <c r="B28" s="198"/>
      <c r="C28" s="185"/>
      <c r="D28" s="68">
        <v>43095</v>
      </c>
      <c r="E28" s="197"/>
      <c r="F28" s="185"/>
      <c r="G28" s="197"/>
      <c r="H28" s="185"/>
      <c r="I28" s="188">
        <v>6</v>
      </c>
      <c r="J28" s="185"/>
      <c r="K28" s="230" t="s">
        <v>118</v>
      </c>
      <c r="L28" s="223"/>
      <c r="M28" s="223"/>
      <c r="O28" s="197"/>
      <c r="P28" s="185"/>
      <c r="Q28" s="185"/>
      <c r="R28" s="56"/>
      <c r="S28" s="56"/>
      <c r="T28" s="56"/>
    </row>
    <row r="29" spans="1:20" ht="15.75" customHeight="1" x14ac:dyDescent="0.2">
      <c r="A29" s="60"/>
      <c r="B29" s="198"/>
      <c r="C29" s="185"/>
      <c r="D29" s="68">
        <v>43097</v>
      </c>
      <c r="E29" s="197"/>
      <c r="F29" s="185"/>
      <c r="G29" s="197"/>
      <c r="H29" s="185"/>
      <c r="I29" s="188">
        <v>6</v>
      </c>
      <c r="J29" s="185"/>
      <c r="K29" s="230" t="s">
        <v>121</v>
      </c>
      <c r="L29" s="223"/>
      <c r="M29" s="223"/>
      <c r="O29" s="197"/>
      <c r="P29" s="185"/>
      <c r="Q29" s="185"/>
      <c r="R29" s="56"/>
      <c r="S29" s="56"/>
      <c r="T29" s="56"/>
    </row>
    <row r="30" spans="1:20" ht="15.75" customHeight="1" x14ac:dyDescent="0.2">
      <c r="A30" s="60"/>
      <c r="B30" s="198"/>
      <c r="C30" s="185"/>
      <c r="D30" s="68">
        <v>43098</v>
      </c>
      <c r="E30" s="197"/>
      <c r="F30" s="185"/>
      <c r="G30" s="197"/>
      <c r="H30" s="185"/>
      <c r="I30" s="188">
        <v>6</v>
      </c>
      <c r="J30" s="185"/>
      <c r="K30" s="231" t="s">
        <v>128</v>
      </c>
      <c r="L30" s="223"/>
      <c r="M30" s="223"/>
      <c r="O30" s="197"/>
      <c r="P30" s="185"/>
      <c r="Q30" s="185"/>
      <c r="R30" s="56"/>
      <c r="S30" s="56"/>
      <c r="T30" s="56"/>
    </row>
    <row r="31" spans="1:20" ht="15.75" customHeight="1" x14ac:dyDescent="0.2">
      <c r="A31" s="60"/>
      <c r="B31" s="198"/>
      <c r="C31" s="185"/>
      <c r="D31" s="68">
        <v>43098</v>
      </c>
      <c r="E31" s="197"/>
      <c r="F31" s="185"/>
      <c r="G31" s="197"/>
      <c r="H31" s="185"/>
      <c r="I31" s="188">
        <v>6</v>
      </c>
      <c r="J31" s="185"/>
      <c r="K31" s="230" t="s">
        <v>111</v>
      </c>
      <c r="L31" s="223"/>
      <c r="M31" s="223"/>
      <c r="O31" s="197"/>
      <c r="P31" s="185"/>
      <c r="Q31" s="185"/>
      <c r="R31" s="56"/>
      <c r="S31" s="56"/>
      <c r="T31" s="56"/>
    </row>
    <row r="32" spans="1:20" ht="15.75" customHeight="1" x14ac:dyDescent="0.2">
      <c r="A32" s="60"/>
      <c r="B32" s="198"/>
      <c r="C32" s="185"/>
      <c r="D32" s="68"/>
      <c r="E32" s="197"/>
      <c r="F32" s="185"/>
      <c r="G32" s="197"/>
      <c r="H32" s="185"/>
      <c r="I32" s="188"/>
      <c r="J32" s="185"/>
      <c r="K32" s="197"/>
      <c r="L32" s="185"/>
      <c r="M32" s="185"/>
      <c r="O32" s="197"/>
      <c r="P32" s="185"/>
      <c r="Q32" s="185"/>
      <c r="R32" s="56"/>
      <c r="S32" s="56"/>
      <c r="T32" s="56"/>
    </row>
    <row r="33" spans="1:20" ht="15.75" customHeight="1" x14ac:dyDescent="0.2">
      <c r="A33" s="60"/>
      <c r="B33" s="198"/>
      <c r="C33" s="185"/>
      <c r="D33" s="68"/>
      <c r="E33" s="197"/>
      <c r="F33" s="185"/>
      <c r="G33" s="197"/>
      <c r="H33" s="185"/>
      <c r="I33" s="188"/>
      <c r="J33" s="185"/>
      <c r="K33" s="197"/>
      <c r="L33" s="185"/>
      <c r="M33" s="185"/>
      <c r="O33" s="197"/>
      <c r="P33" s="185"/>
      <c r="Q33" s="185"/>
      <c r="R33" s="56"/>
      <c r="S33" s="56"/>
      <c r="T33" s="56"/>
    </row>
    <row r="34" spans="1:20" ht="15.75" customHeight="1" x14ac:dyDescent="0.2">
      <c r="A34" s="60"/>
      <c r="B34" s="198" t="s">
        <v>92</v>
      </c>
      <c r="C34" s="185"/>
      <c r="D34" s="68">
        <v>43070</v>
      </c>
      <c r="E34" s="197"/>
      <c r="F34" s="185"/>
      <c r="G34" s="197"/>
      <c r="H34" s="185"/>
      <c r="I34" s="188">
        <v>1</v>
      </c>
      <c r="J34" s="185"/>
      <c r="K34" s="230" t="s">
        <v>126</v>
      </c>
      <c r="L34" s="223"/>
      <c r="M34" s="223"/>
      <c r="O34" s="197"/>
      <c r="P34" s="185"/>
      <c r="Q34" s="185"/>
      <c r="R34" s="56"/>
      <c r="S34" s="56"/>
      <c r="T34" s="56"/>
    </row>
    <row r="35" spans="1:20" ht="15.75" customHeight="1" x14ac:dyDescent="0.2">
      <c r="A35" s="60"/>
      <c r="B35" s="198"/>
      <c r="C35" s="185"/>
      <c r="D35" s="68">
        <v>43452</v>
      </c>
      <c r="E35" s="197"/>
      <c r="F35" s="185"/>
      <c r="G35" s="197"/>
      <c r="H35" s="185"/>
      <c r="I35" s="188">
        <v>1</v>
      </c>
      <c r="J35" s="185"/>
      <c r="K35" s="231" t="s">
        <v>127</v>
      </c>
      <c r="L35" s="223"/>
      <c r="M35" s="223"/>
      <c r="O35" s="197"/>
      <c r="P35" s="185"/>
      <c r="Q35" s="185"/>
      <c r="R35" s="56"/>
      <c r="S35" s="56"/>
      <c r="T35" s="56"/>
    </row>
    <row r="36" spans="1:20" ht="15.75" customHeight="1" x14ac:dyDescent="0.2">
      <c r="A36" s="60"/>
      <c r="B36" s="198"/>
      <c r="C36" s="185"/>
      <c r="D36" s="68">
        <v>43098</v>
      </c>
      <c r="E36" s="197"/>
      <c r="F36" s="185"/>
      <c r="G36" s="197"/>
      <c r="H36" s="185"/>
      <c r="I36" s="188">
        <v>1</v>
      </c>
      <c r="J36" s="185"/>
      <c r="K36" s="231" t="s">
        <v>128</v>
      </c>
      <c r="L36" s="223"/>
      <c r="M36" s="223"/>
      <c r="O36" s="197"/>
      <c r="P36" s="185"/>
      <c r="Q36" s="185"/>
      <c r="R36" s="56"/>
      <c r="S36" s="56"/>
      <c r="T36" s="56"/>
    </row>
    <row r="37" spans="1:20" ht="15.75" customHeight="1" x14ac:dyDescent="0.2">
      <c r="A37" s="60"/>
      <c r="B37" s="200"/>
      <c r="C37" s="201"/>
      <c r="D37" s="70"/>
      <c r="E37" s="202"/>
      <c r="F37" s="201"/>
      <c r="G37" s="202"/>
      <c r="H37" s="201"/>
      <c r="I37" s="203"/>
      <c r="J37" s="201"/>
      <c r="K37" s="202"/>
      <c r="L37" s="201"/>
      <c r="M37" s="201"/>
      <c r="N37" s="71"/>
      <c r="O37" s="202"/>
      <c r="P37" s="201"/>
      <c r="Q37" s="201"/>
      <c r="R37" s="56"/>
      <c r="S37" s="56"/>
      <c r="T37" s="56"/>
    </row>
    <row r="38" spans="1:20" ht="15.75" customHeight="1" x14ac:dyDescent="0.2">
      <c r="A38" s="60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56"/>
    </row>
    <row r="39" spans="1:20" ht="15.75" customHeight="1" x14ac:dyDescent="0.2">
      <c r="A39" s="60"/>
      <c r="B39" s="5" t="s">
        <v>1</v>
      </c>
      <c r="C39" s="6"/>
      <c r="D39" s="7"/>
      <c r="E39" s="7"/>
      <c r="F39" s="7"/>
      <c r="G39" s="7"/>
      <c r="H39" s="8"/>
      <c r="I39" s="9"/>
      <c r="J39" s="9"/>
      <c r="K39" s="10"/>
      <c r="L39" s="10"/>
      <c r="M39" s="7"/>
      <c r="N39" s="10"/>
      <c r="O39" s="10"/>
      <c r="P39" s="7"/>
      <c r="Q39" s="7"/>
      <c r="R39" s="10"/>
      <c r="S39" s="10"/>
      <c r="T39" s="7"/>
    </row>
    <row r="40" spans="1:20" ht="15.75" customHeight="1" x14ac:dyDescent="0.2">
      <c r="A40" s="72"/>
      <c r="B40" s="73" t="s">
        <v>2</v>
      </c>
      <c r="C40" s="74" t="s">
        <v>3</v>
      </c>
      <c r="D40" s="74" t="s">
        <v>4</v>
      </c>
      <c r="E40" s="74" t="s">
        <v>5</v>
      </c>
      <c r="F40" s="74" t="s">
        <v>93</v>
      </c>
      <c r="G40" s="74" t="s">
        <v>7</v>
      </c>
      <c r="H40" s="75" t="s">
        <v>8</v>
      </c>
      <c r="I40" s="76" t="s">
        <v>94</v>
      </c>
      <c r="J40" s="74" t="s">
        <v>9</v>
      </c>
      <c r="K40" s="74" t="s">
        <v>10</v>
      </c>
      <c r="L40" s="74" t="s">
        <v>11</v>
      </c>
      <c r="M40" s="74" t="s">
        <v>12</v>
      </c>
      <c r="N40" s="74" t="s">
        <v>95</v>
      </c>
      <c r="O40" s="74" t="s">
        <v>13</v>
      </c>
      <c r="P40" s="74" t="s">
        <v>14</v>
      </c>
      <c r="Q40" s="74" t="s">
        <v>96</v>
      </c>
      <c r="R40" s="74" t="s">
        <v>15</v>
      </c>
      <c r="S40" s="74" t="s">
        <v>16</v>
      </c>
      <c r="T40" s="74" t="s">
        <v>17</v>
      </c>
    </row>
    <row r="41" spans="1:20" ht="15.75" customHeight="1" x14ac:dyDescent="0.2">
      <c r="A41" s="16">
        <v>1</v>
      </c>
      <c r="B41" s="209" t="s">
        <v>131</v>
      </c>
      <c r="C41" s="210" t="s">
        <v>109</v>
      </c>
      <c r="D41" s="211" t="s">
        <v>129</v>
      </c>
      <c r="E41" s="77" t="s">
        <v>18</v>
      </c>
      <c r="F41" s="224">
        <v>41432</v>
      </c>
      <c r="G41" s="78">
        <f t="shared" ref="G41:G55" si="0">DATEDIF(F41,$Q$5,"y")</f>
        <v>4</v>
      </c>
      <c r="H41" s="79">
        <v>3.5</v>
      </c>
      <c r="I41" s="80">
        <v>42917</v>
      </c>
      <c r="J41" s="81">
        <v>13.1</v>
      </c>
      <c r="K41" s="82" t="s">
        <v>19</v>
      </c>
      <c r="L41" s="83">
        <v>49.4</v>
      </c>
      <c r="M41" s="84">
        <v>10.199999999999999</v>
      </c>
      <c r="N41" s="85" t="s">
        <v>20</v>
      </c>
      <c r="O41" s="85" t="s">
        <v>21</v>
      </c>
      <c r="P41" s="85" t="s">
        <v>22</v>
      </c>
      <c r="Q41" s="77">
        <v>5</v>
      </c>
      <c r="R41" s="86"/>
      <c r="S41" s="86">
        <f t="shared" ref="S41:S60" si="1">Q41*30</f>
        <v>150</v>
      </c>
      <c r="T41" s="87" t="s">
        <v>23</v>
      </c>
    </row>
    <row r="42" spans="1:20" ht="15.75" customHeight="1" x14ac:dyDescent="0.2">
      <c r="A42" s="16">
        <v>2</v>
      </c>
      <c r="B42" s="209" t="s">
        <v>132</v>
      </c>
      <c r="C42" s="213" t="s">
        <v>110</v>
      </c>
      <c r="D42" s="214" t="s">
        <v>130</v>
      </c>
      <c r="E42" s="90" t="s">
        <v>18</v>
      </c>
      <c r="F42" s="225">
        <v>40909</v>
      </c>
      <c r="G42" s="78">
        <f t="shared" si="0"/>
        <v>5</v>
      </c>
      <c r="H42" s="91">
        <v>4</v>
      </c>
      <c r="I42" s="92">
        <v>42917</v>
      </c>
      <c r="J42" s="93">
        <v>15.23</v>
      </c>
      <c r="K42" s="94" t="s">
        <v>24</v>
      </c>
      <c r="L42" s="95">
        <v>27.7</v>
      </c>
      <c r="M42" s="96">
        <v>10.3</v>
      </c>
      <c r="N42" s="97" t="s">
        <v>20</v>
      </c>
      <c r="O42" s="97" t="s">
        <v>25</v>
      </c>
      <c r="P42" s="97" t="s">
        <v>26</v>
      </c>
      <c r="Q42" s="90">
        <v>5</v>
      </c>
      <c r="R42" s="98"/>
      <c r="S42" s="98">
        <f t="shared" si="1"/>
        <v>150</v>
      </c>
      <c r="T42" s="99" t="s">
        <v>23</v>
      </c>
    </row>
    <row r="43" spans="1:20" ht="15.75" customHeight="1" x14ac:dyDescent="0.2">
      <c r="A43" s="16">
        <v>3</v>
      </c>
      <c r="B43" s="209" t="s">
        <v>133</v>
      </c>
      <c r="C43" s="215" t="s">
        <v>111</v>
      </c>
      <c r="D43" s="216" t="s">
        <v>130</v>
      </c>
      <c r="E43" s="90" t="s">
        <v>18</v>
      </c>
      <c r="F43" s="226">
        <v>40645</v>
      </c>
      <c r="G43" s="78">
        <f t="shared" si="0"/>
        <v>6</v>
      </c>
      <c r="H43" s="91">
        <v>6</v>
      </c>
      <c r="I43" s="92">
        <v>42917</v>
      </c>
      <c r="J43" s="93">
        <v>8.68</v>
      </c>
      <c r="K43" s="100" t="s">
        <v>27</v>
      </c>
      <c r="L43" s="95">
        <v>27.3</v>
      </c>
      <c r="M43" s="96">
        <v>2.23</v>
      </c>
      <c r="N43" s="97" t="s">
        <v>20</v>
      </c>
      <c r="O43" s="97" t="s">
        <v>21</v>
      </c>
      <c r="P43" s="97" t="s">
        <v>28</v>
      </c>
      <c r="Q43" s="90">
        <v>5</v>
      </c>
      <c r="R43" s="98"/>
      <c r="S43" s="98">
        <f t="shared" si="1"/>
        <v>150</v>
      </c>
      <c r="T43" s="99" t="s">
        <v>23</v>
      </c>
    </row>
    <row r="44" spans="1:20" ht="15.75" customHeight="1" x14ac:dyDescent="0.2">
      <c r="A44" s="16">
        <v>4</v>
      </c>
      <c r="B44" s="212"/>
      <c r="C44" s="213"/>
      <c r="D44" s="214"/>
      <c r="E44" s="90" t="s">
        <v>18</v>
      </c>
      <c r="F44" s="225"/>
      <c r="G44" s="78">
        <v>8</v>
      </c>
      <c r="H44" s="91">
        <v>6</v>
      </c>
      <c r="I44" s="92">
        <v>42917</v>
      </c>
      <c r="J44" s="93">
        <v>12.1</v>
      </c>
      <c r="K44" s="94" t="s">
        <v>29</v>
      </c>
      <c r="L44" s="95">
        <v>27.8</v>
      </c>
      <c r="M44" s="96">
        <v>9.3000000000000007</v>
      </c>
      <c r="N44" s="97" t="s">
        <v>20</v>
      </c>
      <c r="O44" s="97" t="s">
        <v>21</v>
      </c>
      <c r="P44" s="97" t="s">
        <v>30</v>
      </c>
      <c r="Q44" s="90">
        <v>5</v>
      </c>
      <c r="R44" s="98"/>
      <c r="S44" s="98">
        <f t="shared" si="1"/>
        <v>150</v>
      </c>
      <c r="T44" s="99" t="s">
        <v>23</v>
      </c>
    </row>
    <row r="45" spans="1:20" ht="15.75" customHeight="1" x14ac:dyDescent="0.2">
      <c r="A45" s="16">
        <v>5</v>
      </c>
      <c r="B45" s="212"/>
      <c r="C45" s="213"/>
      <c r="D45" s="214"/>
      <c r="E45" s="90" t="s">
        <v>18</v>
      </c>
      <c r="F45" s="225"/>
      <c r="G45" s="78">
        <v>3</v>
      </c>
      <c r="H45" s="91">
        <v>0</v>
      </c>
      <c r="I45" s="92">
        <v>42917</v>
      </c>
      <c r="J45" s="93">
        <v>3.9</v>
      </c>
      <c r="K45" s="94" t="s">
        <v>31</v>
      </c>
      <c r="L45" s="95">
        <v>44.4</v>
      </c>
      <c r="M45" s="96">
        <v>15.7</v>
      </c>
      <c r="N45" s="97" t="s">
        <v>20</v>
      </c>
      <c r="O45" s="97" t="s">
        <v>32</v>
      </c>
      <c r="P45" s="97" t="s">
        <v>33</v>
      </c>
      <c r="Q45" s="90">
        <v>5</v>
      </c>
      <c r="R45" s="98"/>
      <c r="S45" s="98">
        <f t="shared" si="1"/>
        <v>150</v>
      </c>
      <c r="T45" s="99" t="s">
        <v>23</v>
      </c>
    </row>
    <row r="46" spans="1:20" ht="15.75" customHeight="1" x14ac:dyDescent="0.2">
      <c r="A46" s="16">
        <v>6</v>
      </c>
      <c r="B46" s="212"/>
      <c r="C46" s="213"/>
      <c r="D46" s="214"/>
      <c r="E46" s="90" t="s">
        <v>34</v>
      </c>
      <c r="F46" s="225"/>
      <c r="G46" s="78">
        <v>3</v>
      </c>
      <c r="H46" s="91">
        <v>0.5</v>
      </c>
      <c r="I46" s="92">
        <v>42917</v>
      </c>
      <c r="J46" s="93">
        <v>12.96</v>
      </c>
      <c r="K46" s="94" t="s">
        <v>35</v>
      </c>
      <c r="L46" s="95">
        <v>25.2</v>
      </c>
      <c r="M46" s="96">
        <v>3.8</v>
      </c>
      <c r="N46" s="97" t="s">
        <v>20</v>
      </c>
      <c r="O46" s="97" t="s">
        <v>21</v>
      </c>
      <c r="P46" s="97" t="s">
        <v>36</v>
      </c>
      <c r="Q46" s="90">
        <v>5</v>
      </c>
      <c r="R46" s="98"/>
      <c r="S46" s="98">
        <f t="shared" si="1"/>
        <v>150</v>
      </c>
      <c r="T46" s="99" t="s">
        <v>23</v>
      </c>
    </row>
    <row r="47" spans="1:20" ht="15.75" customHeight="1" x14ac:dyDescent="0.2">
      <c r="A47" s="16">
        <v>7</v>
      </c>
      <c r="B47" s="212"/>
      <c r="C47" s="213"/>
      <c r="D47" s="214"/>
      <c r="E47" s="90" t="s">
        <v>34</v>
      </c>
      <c r="F47" s="225"/>
      <c r="G47" s="78">
        <v>11</v>
      </c>
      <c r="H47" s="91">
        <v>12</v>
      </c>
      <c r="I47" s="92">
        <v>42917</v>
      </c>
      <c r="J47" s="93">
        <v>9.3000000000000007</v>
      </c>
      <c r="K47" s="94" t="s">
        <v>37</v>
      </c>
      <c r="L47" s="95">
        <v>22.5</v>
      </c>
      <c r="M47" s="96" t="s">
        <v>97</v>
      </c>
      <c r="N47" s="97" t="s">
        <v>20</v>
      </c>
      <c r="O47" s="97" t="s">
        <v>21</v>
      </c>
      <c r="P47" s="97" t="s">
        <v>38</v>
      </c>
      <c r="Q47" s="90">
        <v>5</v>
      </c>
      <c r="R47" s="98"/>
      <c r="S47" s="98">
        <f t="shared" si="1"/>
        <v>150</v>
      </c>
      <c r="T47" s="99" t="s">
        <v>23</v>
      </c>
    </row>
    <row r="48" spans="1:20" ht="15.75" customHeight="1" x14ac:dyDescent="0.2">
      <c r="A48" s="16">
        <v>8</v>
      </c>
      <c r="B48" s="212"/>
      <c r="C48" s="213"/>
      <c r="D48" s="214"/>
      <c r="E48" s="90" t="s">
        <v>34</v>
      </c>
      <c r="F48" s="225"/>
      <c r="G48" s="78">
        <v>15</v>
      </c>
      <c r="H48" s="91">
        <v>7</v>
      </c>
      <c r="I48" s="92">
        <v>42917</v>
      </c>
      <c r="J48" s="95">
        <v>9.6</v>
      </c>
      <c r="K48" s="100" t="s">
        <v>39</v>
      </c>
      <c r="L48" s="95">
        <v>18</v>
      </c>
      <c r="M48" s="96">
        <v>5.8</v>
      </c>
      <c r="N48" s="97" t="s">
        <v>20</v>
      </c>
      <c r="O48" s="97" t="s">
        <v>21</v>
      </c>
      <c r="P48" s="97" t="s">
        <v>40</v>
      </c>
      <c r="Q48" s="98">
        <v>3</v>
      </c>
      <c r="R48" s="90"/>
      <c r="S48" s="98">
        <f t="shared" si="1"/>
        <v>90</v>
      </c>
      <c r="T48" s="99" t="s">
        <v>23</v>
      </c>
    </row>
    <row r="49" spans="1:20" ht="15.75" customHeight="1" x14ac:dyDescent="0.2">
      <c r="A49" s="16">
        <v>9</v>
      </c>
      <c r="B49" s="212"/>
      <c r="C49" s="213"/>
      <c r="D49" s="213"/>
      <c r="E49" s="101" t="s">
        <v>34</v>
      </c>
      <c r="F49" s="227"/>
      <c r="G49" s="78">
        <v>4</v>
      </c>
      <c r="H49" s="98">
        <v>0.3</v>
      </c>
      <c r="I49" s="92">
        <v>42917</v>
      </c>
      <c r="J49" s="95">
        <v>8.5500000000000007</v>
      </c>
      <c r="K49" s="94" t="s">
        <v>41</v>
      </c>
      <c r="L49" s="95">
        <v>54</v>
      </c>
      <c r="M49" s="96">
        <v>8.8000000000000007</v>
      </c>
      <c r="N49" s="97" t="s">
        <v>20</v>
      </c>
      <c r="O49" s="97" t="s">
        <v>21</v>
      </c>
      <c r="P49" s="97" t="s">
        <v>42</v>
      </c>
      <c r="Q49" s="98">
        <v>5</v>
      </c>
      <c r="R49" s="90"/>
      <c r="S49" s="98">
        <f t="shared" si="1"/>
        <v>150</v>
      </c>
      <c r="T49" s="99" t="s">
        <v>23</v>
      </c>
    </row>
    <row r="50" spans="1:20" ht="15.75" customHeight="1" x14ac:dyDescent="0.2">
      <c r="A50" s="16">
        <v>10</v>
      </c>
      <c r="B50" s="212"/>
      <c r="C50" s="213"/>
      <c r="D50" s="213"/>
      <c r="E50" s="101" t="s">
        <v>18</v>
      </c>
      <c r="F50" s="227"/>
      <c r="G50" s="78">
        <v>2</v>
      </c>
      <c r="H50" s="98">
        <v>3</v>
      </c>
      <c r="I50" s="92">
        <v>42917</v>
      </c>
      <c r="J50" s="95">
        <v>10.9</v>
      </c>
      <c r="K50" s="94" t="s">
        <v>43</v>
      </c>
      <c r="L50" s="95">
        <v>22.6</v>
      </c>
      <c r="M50" s="96">
        <v>10.3</v>
      </c>
      <c r="N50" s="97" t="s">
        <v>20</v>
      </c>
      <c r="O50" s="97" t="s">
        <v>21</v>
      </c>
      <c r="P50" s="97" t="s">
        <v>44</v>
      </c>
      <c r="Q50" s="98">
        <v>5</v>
      </c>
      <c r="R50" s="90"/>
      <c r="S50" s="98">
        <f t="shared" si="1"/>
        <v>150</v>
      </c>
      <c r="T50" s="99" t="s">
        <v>23</v>
      </c>
    </row>
    <row r="51" spans="1:20" ht="15.75" customHeight="1" x14ac:dyDescent="0.2">
      <c r="A51" s="16">
        <v>11</v>
      </c>
      <c r="B51" s="212"/>
      <c r="C51" s="213"/>
      <c r="D51" s="213"/>
      <c r="E51" s="101" t="s">
        <v>34</v>
      </c>
      <c r="F51" s="227"/>
      <c r="G51" s="78">
        <v>17</v>
      </c>
      <c r="H51" s="98">
        <v>0.5</v>
      </c>
      <c r="I51" s="92">
        <v>42917</v>
      </c>
      <c r="J51" s="95">
        <v>8.3000000000000007</v>
      </c>
      <c r="K51" s="100" t="s">
        <v>45</v>
      </c>
      <c r="L51" s="95">
        <v>24</v>
      </c>
      <c r="M51" s="96">
        <v>3</v>
      </c>
      <c r="N51" s="97" t="s">
        <v>20</v>
      </c>
      <c r="O51" s="97" t="s">
        <v>25</v>
      </c>
      <c r="P51" s="97" t="s">
        <v>46</v>
      </c>
      <c r="Q51" s="98">
        <v>3</v>
      </c>
      <c r="R51" s="90"/>
      <c r="S51" s="98">
        <f t="shared" si="1"/>
        <v>90</v>
      </c>
      <c r="T51" s="99" t="s">
        <v>23</v>
      </c>
    </row>
    <row r="52" spans="1:20" ht="15.75" customHeight="1" x14ac:dyDescent="0.2">
      <c r="A52" s="16">
        <v>12</v>
      </c>
      <c r="B52" s="212"/>
      <c r="C52" s="213"/>
      <c r="D52" s="213"/>
      <c r="E52" s="101" t="s">
        <v>18</v>
      </c>
      <c r="F52" s="227"/>
      <c r="G52" s="78">
        <v>13</v>
      </c>
      <c r="H52" s="98">
        <v>13</v>
      </c>
      <c r="I52" s="92">
        <v>42917</v>
      </c>
      <c r="J52" s="95">
        <v>10.1</v>
      </c>
      <c r="K52" s="94" t="s">
        <v>47</v>
      </c>
      <c r="L52" s="95">
        <v>19.32</v>
      </c>
      <c r="M52" s="96">
        <v>5.4</v>
      </c>
      <c r="N52" s="97" t="s">
        <v>20</v>
      </c>
      <c r="O52" s="97" t="s">
        <v>21</v>
      </c>
      <c r="P52" s="97" t="s">
        <v>48</v>
      </c>
      <c r="Q52" s="98">
        <v>5</v>
      </c>
      <c r="R52" s="90"/>
      <c r="S52" s="98">
        <f t="shared" si="1"/>
        <v>150</v>
      </c>
      <c r="T52" s="99" t="s">
        <v>23</v>
      </c>
    </row>
    <row r="53" spans="1:20" ht="15.75" customHeight="1" x14ac:dyDescent="0.2">
      <c r="A53" s="16">
        <v>13</v>
      </c>
      <c r="B53" s="212"/>
      <c r="C53" s="213"/>
      <c r="D53" s="213"/>
      <c r="E53" s="101" t="s">
        <v>18</v>
      </c>
      <c r="F53" s="227"/>
      <c r="G53" s="78">
        <v>12</v>
      </c>
      <c r="H53" s="98">
        <v>12</v>
      </c>
      <c r="I53" s="92">
        <v>42917</v>
      </c>
      <c r="J53" s="95">
        <v>14.29</v>
      </c>
      <c r="K53" s="94" t="s">
        <v>49</v>
      </c>
      <c r="L53" s="95">
        <v>28.7</v>
      </c>
      <c r="M53" s="96">
        <v>19.600000000000001</v>
      </c>
      <c r="N53" s="97" t="s">
        <v>20</v>
      </c>
      <c r="O53" s="97" t="s">
        <v>21</v>
      </c>
      <c r="P53" s="97" t="s">
        <v>50</v>
      </c>
      <c r="Q53" s="98">
        <v>2</v>
      </c>
      <c r="R53" s="90"/>
      <c r="S53" s="98">
        <f t="shared" si="1"/>
        <v>60</v>
      </c>
      <c r="T53" s="99" t="s">
        <v>23</v>
      </c>
    </row>
    <row r="54" spans="1:20" ht="15.75" customHeight="1" x14ac:dyDescent="0.2">
      <c r="A54" s="16">
        <v>14</v>
      </c>
      <c r="B54" s="212"/>
      <c r="C54" s="213"/>
      <c r="D54" s="213"/>
      <c r="E54" s="101" t="s">
        <v>34</v>
      </c>
      <c r="F54" s="227"/>
      <c r="G54" s="78">
        <v>3</v>
      </c>
      <c r="H54" s="98">
        <v>3</v>
      </c>
      <c r="I54" s="92">
        <v>42917</v>
      </c>
      <c r="J54" s="95">
        <v>13.6</v>
      </c>
      <c r="K54" s="94" t="s">
        <v>51</v>
      </c>
      <c r="L54" s="95">
        <v>15.8</v>
      </c>
      <c r="M54" s="96">
        <v>11</v>
      </c>
      <c r="N54" s="97" t="s">
        <v>20</v>
      </c>
      <c r="O54" s="97" t="s">
        <v>21</v>
      </c>
      <c r="P54" s="97" t="s">
        <v>52</v>
      </c>
      <c r="Q54" s="98">
        <v>5</v>
      </c>
      <c r="R54" s="90"/>
      <c r="S54" s="98">
        <f t="shared" si="1"/>
        <v>150</v>
      </c>
      <c r="T54" s="99" t="s">
        <v>23</v>
      </c>
    </row>
    <row r="55" spans="1:20" ht="15.75" customHeight="1" x14ac:dyDescent="0.2">
      <c r="A55" s="16">
        <v>15</v>
      </c>
      <c r="B55" s="212"/>
      <c r="C55" s="213"/>
      <c r="D55" s="213"/>
      <c r="E55" s="101" t="s">
        <v>18</v>
      </c>
      <c r="F55" s="227"/>
      <c r="G55" s="78">
        <v>5</v>
      </c>
      <c r="H55" s="90">
        <v>3</v>
      </c>
      <c r="I55" s="92">
        <v>42917</v>
      </c>
      <c r="J55" s="93">
        <v>6.2</v>
      </c>
      <c r="K55" s="102" t="s">
        <v>53</v>
      </c>
      <c r="L55" s="93">
        <v>27.8</v>
      </c>
      <c r="M55" s="103">
        <v>3.6</v>
      </c>
      <c r="N55" s="97" t="s">
        <v>20</v>
      </c>
      <c r="O55" s="89" t="s">
        <v>25</v>
      </c>
      <c r="P55" s="104" t="s">
        <v>54</v>
      </c>
      <c r="Q55" s="101">
        <v>5</v>
      </c>
      <c r="R55" s="101"/>
      <c r="S55" s="101">
        <f t="shared" si="1"/>
        <v>150</v>
      </c>
      <c r="T55" s="99" t="s">
        <v>23</v>
      </c>
    </row>
    <row r="56" spans="1:20" ht="15.75" customHeight="1" x14ac:dyDescent="0.2">
      <c r="A56" s="16">
        <v>16</v>
      </c>
      <c r="B56" s="212"/>
      <c r="C56" s="213"/>
      <c r="D56" s="213"/>
      <c r="E56" s="105" t="s">
        <v>18</v>
      </c>
      <c r="F56" s="227"/>
      <c r="G56" s="78">
        <v>2</v>
      </c>
      <c r="H56" s="98">
        <v>2</v>
      </c>
      <c r="I56" s="92">
        <v>43040</v>
      </c>
      <c r="J56" s="101">
        <v>12.9</v>
      </c>
      <c r="K56" s="102" t="s">
        <v>98</v>
      </c>
      <c r="L56" s="101">
        <v>31.8</v>
      </c>
      <c r="M56" s="103">
        <v>7.7</v>
      </c>
      <c r="N56" s="89" t="s">
        <v>20</v>
      </c>
      <c r="O56" s="89" t="s">
        <v>21</v>
      </c>
      <c r="P56" s="89" t="s">
        <v>55</v>
      </c>
      <c r="Q56" s="101">
        <v>5</v>
      </c>
      <c r="R56" s="101"/>
      <c r="S56" s="101">
        <f t="shared" si="1"/>
        <v>150</v>
      </c>
      <c r="T56" s="106" t="s">
        <v>23</v>
      </c>
    </row>
    <row r="57" spans="1:20" ht="15.75" customHeight="1" x14ac:dyDescent="0.2">
      <c r="A57" s="16">
        <v>17</v>
      </c>
      <c r="B57" s="212"/>
      <c r="C57" s="213"/>
      <c r="D57" s="213"/>
      <c r="E57" s="101" t="s">
        <v>34</v>
      </c>
      <c r="F57" s="227"/>
      <c r="G57" s="78">
        <v>11</v>
      </c>
      <c r="H57" s="98">
        <v>11</v>
      </c>
      <c r="I57" s="92">
        <v>43040</v>
      </c>
      <c r="J57" s="95">
        <v>6.2</v>
      </c>
      <c r="K57" s="94"/>
      <c r="L57" s="95">
        <v>21.8</v>
      </c>
      <c r="M57" s="96">
        <v>13.3</v>
      </c>
      <c r="N57" s="97" t="s">
        <v>20</v>
      </c>
      <c r="O57" s="107" t="s">
        <v>56</v>
      </c>
      <c r="P57" s="107" t="s">
        <v>57</v>
      </c>
      <c r="Q57" s="101">
        <v>5</v>
      </c>
      <c r="R57" s="108"/>
      <c r="S57" s="101">
        <f t="shared" si="1"/>
        <v>150</v>
      </c>
      <c r="T57" s="106" t="s">
        <v>23</v>
      </c>
    </row>
    <row r="58" spans="1:20" ht="15.75" customHeight="1" x14ac:dyDescent="0.2">
      <c r="A58" s="16">
        <v>18</v>
      </c>
      <c r="B58" s="212"/>
      <c r="C58" s="213"/>
      <c r="D58" s="213"/>
      <c r="E58" s="101" t="s">
        <v>34</v>
      </c>
      <c r="F58" s="227"/>
      <c r="G58" s="78">
        <v>13</v>
      </c>
      <c r="H58" s="98">
        <v>13</v>
      </c>
      <c r="I58" s="109">
        <v>43086</v>
      </c>
      <c r="J58" s="95">
        <v>8.7799999999999994</v>
      </c>
      <c r="K58" s="110"/>
      <c r="L58" s="95">
        <v>23.43</v>
      </c>
      <c r="M58" s="96">
        <v>27.7</v>
      </c>
      <c r="N58" s="97" t="s">
        <v>20</v>
      </c>
      <c r="O58" s="111"/>
      <c r="P58" s="111"/>
      <c r="Q58" s="101">
        <v>5</v>
      </c>
      <c r="R58" s="108"/>
      <c r="S58" s="101">
        <f t="shared" si="1"/>
        <v>150</v>
      </c>
      <c r="T58" s="112" t="s">
        <v>23</v>
      </c>
    </row>
    <row r="59" spans="1:20" ht="15.75" customHeight="1" x14ac:dyDescent="0.2">
      <c r="A59" s="16">
        <v>19</v>
      </c>
      <c r="B59" s="212"/>
      <c r="C59" s="213"/>
      <c r="D59" s="213"/>
      <c r="E59" s="101" t="s">
        <v>18</v>
      </c>
      <c r="F59" s="227"/>
      <c r="G59" s="78">
        <v>13</v>
      </c>
      <c r="H59" s="98">
        <v>3</v>
      </c>
      <c r="I59" s="109">
        <v>43087</v>
      </c>
      <c r="J59" s="95">
        <v>11.4</v>
      </c>
      <c r="K59" s="110" t="s">
        <v>99</v>
      </c>
      <c r="L59" s="95">
        <v>26.6</v>
      </c>
      <c r="M59" s="96">
        <v>3.74</v>
      </c>
      <c r="N59" s="97" t="s">
        <v>20</v>
      </c>
      <c r="O59" s="107" t="s">
        <v>21</v>
      </c>
      <c r="P59" s="107" t="s">
        <v>58</v>
      </c>
      <c r="Q59" s="101">
        <v>5</v>
      </c>
      <c r="R59" s="90"/>
      <c r="S59" s="101">
        <f t="shared" si="1"/>
        <v>150</v>
      </c>
      <c r="T59" s="112" t="s">
        <v>23</v>
      </c>
    </row>
    <row r="60" spans="1:20" ht="15.75" customHeight="1" x14ac:dyDescent="0.2">
      <c r="A60" s="16">
        <v>20</v>
      </c>
      <c r="B60" s="212"/>
      <c r="C60" s="213"/>
      <c r="D60" s="213"/>
      <c r="E60" s="113" t="s">
        <v>18</v>
      </c>
      <c r="F60" s="227"/>
      <c r="G60" s="78">
        <v>7</v>
      </c>
      <c r="H60" s="113">
        <v>6</v>
      </c>
      <c r="I60" s="109">
        <v>43088</v>
      </c>
      <c r="J60" s="113">
        <v>7.4</v>
      </c>
      <c r="K60" s="114" t="s">
        <v>100</v>
      </c>
      <c r="L60" s="113">
        <v>8.07</v>
      </c>
      <c r="M60" s="115">
        <v>3.18</v>
      </c>
      <c r="N60" s="97" t="s">
        <v>20</v>
      </c>
      <c r="O60" s="116"/>
      <c r="P60" s="116"/>
      <c r="Q60" s="101">
        <v>5</v>
      </c>
      <c r="R60" s="116"/>
      <c r="S60" s="101">
        <f t="shared" si="1"/>
        <v>150</v>
      </c>
      <c r="T60" s="112" t="s">
        <v>23</v>
      </c>
    </row>
    <row r="61" spans="1:20" ht="15.75" customHeight="1" x14ac:dyDescent="0.2">
      <c r="A61" s="60"/>
    </row>
    <row r="62" spans="1:20" ht="15.75" customHeight="1" x14ac:dyDescent="0.2">
      <c r="A62" s="60"/>
    </row>
    <row r="63" spans="1:20" ht="15.75" customHeight="1" x14ac:dyDescent="0.2"/>
    <row r="64" spans="1:2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89">
    <mergeCell ref="G30:H30"/>
    <mergeCell ref="I30:J30"/>
    <mergeCell ref="K30:M30"/>
    <mergeCell ref="I31:J31"/>
    <mergeCell ref="K31:M31"/>
    <mergeCell ref="O34:Q34"/>
    <mergeCell ref="O35:Q35"/>
    <mergeCell ref="G29:H29"/>
    <mergeCell ref="I29:J29"/>
    <mergeCell ref="K29:M29"/>
    <mergeCell ref="G25:H25"/>
    <mergeCell ref="I25:J25"/>
    <mergeCell ref="G26:H26"/>
    <mergeCell ref="I26:J26"/>
    <mergeCell ref="K26:M26"/>
    <mergeCell ref="I27:J27"/>
    <mergeCell ref="K27:M27"/>
    <mergeCell ref="G24:H24"/>
    <mergeCell ref="I24:J24"/>
    <mergeCell ref="K24:M24"/>
    <mergeCell ref="B25:C25"/>
    <mergeCell ref="K25:M25"/>
    <mergeCell ref="G27:H27"/>
    <mergeCell ref="G28:H28"/>
    <mergeCell ref="I28:J28"/>
    <mergeCell ref="K28:M28"/>
    <mergeCell ref="E23:F23"/>
    <mergeCell ref="G23:H23"/>
    <mergeCell ref="K23:M23"/>
    <mergeCell ref="O23:Q23"/>
    <mergeCell ref="E21:F21"/>
    <mergeCell ref="G21:H21"/>
    <mergeCell ref="B22:C22"/>
    <mergeCell ref="E22:F22"/>
    <mergeCell ref="G22:H22"/>
    <mergeCell ref="I22:J22"/>
    <mergeCell ref="I23:J23"/>
    <mergeCell ref="B23:C23"/>
    <mergeCell ref="G37:H37"/>
    <mergeCell ref="I37:J37"/>
    <mergeCell ref="K37:M37"/>
    <mergeCell ref="O37:Q37"/>
    <mergeCell ref="G33:H33"/>
    <mergeCell ref="G34:H34"/>
    <mergeCell ref="I34:J34"/>
    <mergeCell ref="K34:M34"/>
    <mergeCell ref="G35:H35"/>
    <mergeCell ref="I35:J35"/>
    <mergeCell ref="K35:M35"/>
    <mergeCell ref="G31:H31"/>
    <mergeCell ref="G32:H32"/>
    <mergeCell ref="I32:J32"/>
    <mergeCell ref="K32:M32"/>
    <mergeCell ref="I33:J33"/>
    <mergeCell ref="K33:M33"/>
    <mergeCell ref="O33:Q33"/>
    <mergeCell ref="G36:H36"/>
    <mergeCell ref="I36:J36"/>
    <mergeCell ref="K36:M36"/>
    <mergeCell ref="O36:Q36"/>
    <mergeCell ref="O31:Q31"/>
    <mergeCell ref="O32:Q32"/>
    <mergeCell ref="O24:Q24"/>
    <mergeCell ref="O25:Q25"/>
    <mergeCell ref="O26:Q26"/>
    <mergeCell ref="O27:Q27"/>
    <mergeCell ref="O28:Q28"/>
    <mergeCell ref="O29:Q29"/>
    <mergeCell ref="O30:Q30"/>
    <mergeCell ref="B34:C34"/>
    <mergeCell ref="E34:F34"/>
    <mergeCell ref="B35:C35"/>
    <mergeCell ref="E35:F35"/>
    <mergeCell ref="B36:C36"/>
    <mergeCell ref="E36:F36"/>
    <mergeCell ref="B37:C37"/>
    <mergeCell ref="E37:F37"/>
    <mergeCell ref="B28:C28"/>
    <mergeCell ref="B29:C29"/>
    <mergeCell ref="B30:C30"/>
    <mergeCell ref="B31:C31"/>
    <mergeCell ref="E31:F31"/>
    <mergeCell ref="B32:C32"/>
    <mergeCell ref="B33:C33"/>
    <mergeCell ref="E29:F29"/>
    <mergeCell ref="E30:F30"/>
    <mergeCell ref="E24:F24"/>
    <mergeCell ref="E25:F25"/>
    <mergeCell ref="B26:C26"/>
    <mergeCell ref="E26:F26"/>
    <mergeCell ref="B27:C27"/>
    <mergeCell ref="E27:F27"/>
    <mergeCell ref="E28:F28"/>
    <mergeCell ref="E32:F32"/>
    <mergeCell ref="E33:F33"/>
    <mergeCell ref="B24:C24"/>
    <mergeCell ref="I21:J21"/>
    <mergeCell ref="K21:M21"/>
    <mergeCell ref="K22:M22"/>
    <mergeCell ref="B19:C19"/>
    <mergeCell ref="B20:C20"/>
    <mergeCell ref="E20:F20"/>
    <mergeCell ref="G20:H20"/>
    <mergeCell ref="I20:J20"/>
    <mergeCell ref="K20:M20"/>
    <mergeCell ref="B21:C21"/>
    <mergeCell ref="E19:F19"/>
    <mergeCell ref="G19:H19"/>
    <mergeCell ref="K19:M19"/>
    <mergeCell ref="E17:F17"/>
    <mergeCell ref="G17:H17"/>
    <mergeCell ref="B18:C18"/>
    <mergeCell ref="E18:F18"/>
    <mergeCell ref="G18:H18"/>
    <mergeCell ref="I18:J18"/>
    <mergeCell ref="I19:J19"/>
    <mergeCell ref="B12:C12"/>
    <mergeCell ref="B13:C13"/>
    <mergeCell ref="B14:C14"/>
    <mergeCell ref="E15:F15"/>
    <mergeCell ref="G15:H15"/>
    <mergeCell ref="I15:J15"/>
    <mergeCell ref="I17:J17"/>
    <mergeCell ref="K17:M17"/>
    <mergeCell ref="K18:M18"/>
    <mergeCell ref="B15:C15"/>
    <mergeCell ref="B16:C16"/>
    <mergeCell ref="E16:F16"/>
    <mergeCell ref="G16:H16"/>
    <mergeCell ref="I16:J16"/>
    <mergeCell ref="K16:M16"/>
    <mergeCell ref="B17:C17"/>
    <mergeCell ref="O12:Q12"/>
    <mergeCell ref="O13:Q13"/>
    <mergeCell ref="O20:Q20"/>
    <mergeCell ref="O21:Q21"/>
    <mergeCell ref="O22:Q22"/>
    <mergeCell ref="O14:Q14"/>
    <mergeCell ref="K15:M15"/>
    <mergeCell ref="O15:Q15"/>
    <mergeCell ref="O16:Q16"/>
    <mergeCell ref="O17:Q17"/>
    <mergeCell ref="O18:Q18"/>
    <mergeCell ref="O19:Q19"/>
    <mergeCell ref="B9:C9"/>
    <mergeCell ref="E9:F9"/>
    <mergeCell ref="B10:C10"/>
    <mergeCell ref="E10:F10"/>
    <mergeCell ref="E11:F11"/>
    <mergeCell ref="K8:M8"/>
    <mergeCell ref="O8:Q8"/>
    <mergeCell ref="O9:Q9"/>
    <mergeCell ref="O10:Q10"/>
    <mergeCell ref="O11:Q11"/>
    <mergeCell ref="B11:C11"/>
    <mergeCell ref="G10:H10"/>
    <mergeCell ref="G11:H11"/>
    <mergeCell ref="I11:J11"/>
    <mergeCell ref="K11:M11"/>
    <mergeCell ref="G12:H12"/>
    <mergeCell ref="I12:J12"/>
    <mergeCell ref="K12:M12"/>
    <mergeCell ref="G8:H8"/>
    <mergeCell ref="I8:J8"/>
    <mergeCell ref="G9:H9"/>
    <mergeCell ref="I9:J9"/>
    <mergeCell ref="K9:M9"/>
    <mergeCell ref="I10:J10"/>
    <mergeCell ref="K10:M10"/>
    <mergeCell ref="O7:Q7"/>
    <mergeCell ref="R7:S7"/>
    <mergeCell ref="B1:T1"/>
    <mergeCell ref="B2:I2"/>
    <mergeCell ref="B7:C7"/>
    <mergeCell ref="G7:H7"/>
    <mergeCell ref="I7:J7"/>
    <mergeCell ref="K7:M7"/>
    <mergeCell ref="B8:C8"/>
    <mergeCell ref="E7:F7"/>
    <mergeCell ref="E8:F8"/>
    <mergeCell ref="I14:J14"/>
    <mergeCell ref="K14:M14"/>
    <mergeCell ref="E12:F12"/>
    <mergeCell ref="E13:F13"/>
    <mergeCell ref="G13:H13"/>
    <mergeCell ref="I13:J13"/>
    <mergeCell ref="K13:M13"/>
    <mergeCell ref="E14:F14"/>
    <mergeCell ref="G14:H14"/>
  </mergeCells>
  <conditionalFormatting sqref="T41:T54 T56:T60">
    <cfRule type="containsText" dxfId="9" priority="1" operator="containsText" text="Active">
      <formula>NOT(ISERROR(SEARCH(("Active"),(T41))))</formula>
    </cfRule>
  </conditionalFormatting>
  <conditionalFormatting sqref="T41:T54 T56:T60">
    <cfRule type="containsText" dxfId="8" priority="2" operator="containsText" text="Discontinued">
      <formula>NOT(ISERROR(SEARCH(("Discontinued"),(T41))))</formula>
    </cfRule>
  </conditionalFormatting>
  <conditionalFormatting sqref="T55">
    <cfRule type="containsText" dxfId="7" priority="3" operator="containsText" text="Active">
      <formula>NOT(ISERROR(SEARCH(("Active"),(T55))))</formula>
    </cfRule>
  </conditionalFormatting>
  <conditionalFormatting sqref="T55">
    <cfRule type="containsText" dxfId="6" priority="4" operator="containsText" text="Discontinued">
      <formula>NOT(ISERROR(SEARCH(("Discontinued"),(T55))))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'Look Up List'!$C$1:$C$31</xm:f>
          </x14:formula1>
          <xm:sqref>K8:K37</xm:sqref>
        </x14:dataValidation>
        <x14:dataValidation type="list" allowBlank="1" showErrorMessage="1" xr:uid="{00000000-0002-0000-0200-000001000000}">
          <x14:formula1>
            <xm:f>'Look Up List'!$A$12:$A$14</xm:f>
          </x14:formula1>
          <xm:sqref>B8:B37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topLeftCell="A13" workbookViewId="0">
      <selection activeCell="B37" sqref="B37:C53"/>
    </sheetView>
  </sheetViews>
  <sheetFormatPr baseColWidth="10" defaultColWidth="11.1640625" defaultRowHeight="15" customHeight="1" x14ac:dyDescent="0.2"/>
  <cols>
    <col min="1" max="1" width="3.6640625" customWidth="1"/>
    <col min="2" max="2" width="12.83203125" customWidth="1"/>
    <col min="3" max="3" width="18" customWidth="1"/>
    <col min="4" max="4" width="15.1640625" customWidth="1"/>
    <col min="5" max="5" width="7.6640625" customWidth="1"/>
    <col min="6" max="6" width="12.1640625" customWidth="1"/>
    <col min="7" max="8" width="9.1640625" customWidth="1"/>
    <col min="9" max="9" width="9.5" customWidth="1"/>
    <col min="10" max="11" width="11" customWidth="1"/>
    <col min="12" max="12" width="14.1640625" customWidth="1"/>
    <col min="13" max="13" width="10.1640625" customWidth="1"/>
    <col min="14" max="14" width="11.1640625" customWidth="1"/>
    <col min="15" max="15" width="11" customWidth="1"/>
    <col min="16" max="16" width="16.6640625" customWidth="1"/>
    <col min="17" max="17" width="13" customWidth="1"/>
    <col min="18" max="20" width="11" customWidth="1"/>
    <col min="21" max="21" width="3.5" customWidth="1"/>
  </cols>
  <sheetData>
    <row r="1" spans="1:21" ht="84" customHeight="1" x14ac:dyDescent="0.2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2"/>
    </row>
    <row r="2" spans="1:21" ht="15.75" customHeight="1" x14ac:dyDescent="0.25">
      <c r="A2" s="55"/>
      <c r="B2" s="193" t="s">
        <v>84</v>
      </c>
      <c r="C2" s="185"/>
      <c r="D2" s="185"/>
      <c r="E2" s="185"/>
      <c r="F2" s="185"/>
      <c r="G2" s="185"/>
      <c r="H2" s="185"/>
      <c r="I2" s="18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1" ht="15.75" customHeight="1" x14ac:dyDescent="0.2">
      <c r="A3" s="55"/>
      <c r="B3" s="58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1" ht="15.75" customHeight="1" x14ac:dyDescent="0.2">
      <c r="A4" s="55"/>
      <c r="B4" s="58" t="s">
        <v>107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1" ht="15.75" customHeight="1" x14ac:dyDescent="0.2">
      <c r="A5" s="55"/>
      <c r="B5" s="61" t="s">
        <v>108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63" t="s">
        <v>85</v>
      </c>
      <c r="Q5" s="64">
        <v>43069</v>
      </c>
      <c r="R5" s="56"/>
      <c r="S5" s="56"/>
      <c r="T5" s="56"/>
    </row>
    <row r="6" spans="1:21" ht="15.75" customHeight="1" x14ac:dyDescent="0.2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1" ht="30.75" customHeight="1" x14ac:dyDescent="0.2">
      <c r="A7" s="55"/>
      <c r="B7" s="189" t="s">
        <v>63</v>
      </c>
      <c r="C7" s="190"/>
      <c r="D7" s="66" t="s">
        <v>73</v>
      </c>
      <c r="E7" s="189" t="s">
        <v>86</v>
      </c>
      <c r="F7" s="191"/>
      <c r="G7" s="189" t="s">
        <v>76</v>
      </c>
      <c r="H7" s="191"/>
      <c r="I7" s="194" t="s">
        <v>77</v>
      </c>
      <c r="J7" s="191"/>
      <c r="K7" s="189" t="s">
        <v>101</v>
      </c>
      <c r="L7" s="190"/>
      <c r="M7" s="190"/>
      <c r="N7" s="67" t="s">
        <v>68</v>
      </c>
      <c r="O7" s="189" t="s">
        <v>88</v>
      </c>
      <c r="P7" s="190"/>
      <c r="Q7" s="191"/>
      <c r="R7" s="192"/>
      <c r="S7" s="178"/>
    </row>
    <row r="8" spans="1:21" ht="15.75" customHeight="1" x14ac:dyDescent="0.2">
      <c r="A8" s="55"/>
      <c r="B8" s="204" t="s">
        <v>89</v>
      </c>
      <c r="C8" s="196"/>
      <c r="D8" s="68">
        <v>43052</v>
      </c>
      <c r="E8" s="197">
        <v>108</v>
      </c>
      <c r="F8" s="185"/>
      <c r="G8" s="197" t="s">
        <v>80</v>
      </c>
      <c r="H8" s="185"/>
      <c r="I8" s="188"/>
      <c r="J8" s="185"/>
      <c r="K8" s="197"/>
      <c r="L8" s="185"/>
      <c r="M8" s="185"/>
      <c r="O8" s="199"/>
      <c r="P8" s="196"/>
      <c r="Q8" s="196"/>
      <c r="R8" s="56"/>
      <c r="S8" s="56"/>
    </row>
    <row r="9" spans="1:21" ht="15.75" customHeight="1" x14ac:dyDescent="0.2">
      <c r="A9" s="55"/>
      <c r="B9" s="205"/>
      <c r="C9" s="185"/>
      <c r="D9" s="68">
        <v>43052</v>
      </c>
      <c r="E9" s="197"/>
      <c r="F9" s="185"/>
      <c r="G9" s="197"/>
      <c r="H9" s="185"/>
      <c r="I9" s="188">
        <v>3</v>
      </c>
      <c r="J9" s="185"/>
      <c r="K9" s="230" t="s">
        <v>113</v>
      </c>
      <c r="L9" s="223"/>
      <c r="M9" s="223"/>
      <c r="O9" s="197"/>
      <c r="P9" s="185"/>
      <c r="Q9" s="185"/>
      <c r="R9" s="56"/>
      <c r="S9" s="56"/>
    </row>
    <row r="10" spans="1:21" ht="15.75" customHeight="1" x14ac:dyDescent="0.2">
      <c r="A10" s="55"/>
      <c r="B10" s="205"/>
      <c r="C10" s="185"/>
      <c r="D10" s="68">
        <v>43053</v>
      </c>
      <c r="E10" s="197"/>
      <c r="F10" s="185"/>
      <c r="G10" s="197"/>
      <c r="H10" s="185"/>
      <c r="I10" s="188">
        <v>3</v>
      </c>
      <c r="J10" s="185"/>
      <c r="K10" s="230" t="s">
        <v>117</v>
      </c>
      <c r="L10" s="223"/>
      <c r="M10" s="223"/>
      <c r="O10" s="197"/>
      <c r="P10" s="185"/>
      <c r="Q10" s="185"/>
      <c r="R10" s="56"/>
      <c r="S10" s="56"/>
    </row>
    <row r="11" spans="1:21" ht="15.75" customHeight="1" x14ac:dyDescent="0.2">
      <c r="A11" s="55"/>
      <c r="B11" s="198"/>
      <c r="C11" s="185"/>
      <c r="D11" s="68">
        <v>43060</v>
      </c>
      <c r="E11" s="197"/>
      <c r="F11" s="185"/>
      <c r="G11" s="197"/>
      <c r="H11" s="185"/>
      <c r="I11" s="188">
        <v>3</v>
      </c>
      <c r="J11" s="185"/>
      <c r="K11" s="230" t="s">
        <v>118</v>
      </c>
      <c r="L11" s="223"/>
      <c r="M11" s="223"/>
      <c r="O11" s="197"/>
      <c r="P11" s="185"/>
      <c r="Q11" s="185"/>
      <c r="R11" s="56"/>
      <c r="S11" s="56"/>
    </row>
    <row r="12" spans="1:21" ht="15.75" customHeight="1" x14ac:dyDescent="0.2">
      <c r="A12" s="55"/>
      <c r="B12" s="198"/>
      <c r="C12" s="185"/>
      <c r="D12" s="68">
        <v>43063</v>
      </c>
      <c r="E12" s="197"/>
      <c r="F12" s="185"/>
      <c r="G12" s="197"/>
      <c r="H12" s="185"/>
      <c r="I12" s="188">
        <v>3</v>
      </c>
      <c r="J12" s="185"/>
      <c r="K12" s="230" t="s">
        <v>124</v>
      </c>
      <c r="L12" s="223"/>
      <c r="M12" s="223"/>
      <c r="O12" s="197"/>
      <c r="P12" s="185"/>
      <c r="Q12" s="185"/>
      <c r="R12" s="56"/>
      <c r="S12" s="56"/>
    </row>
    <row r="13" spans="1:21" ht="15.75" customHeight="1" x14ac:dyDescent="0.2">
      <c r="A13" s="55"/>
      <c r="B13" s="198"/>
      <c r="C13" s="185"/>
      <c r="D13" s="68">
        <v>43063</v>
      </c>
      <c r="E13" s="197"/>
      <c r="F13" s="185"/>
      <c r="G13" s="197"/>
      <c r="H13" s="185"/>
      <c r="I13" s="188">
        <v>3</v>
      </c>
      <c r="J13" s="185"/>
      <c r="K13" s="230" t="s">
        <v>120</v>
      </c>
      <c r="L13" s="223"/>
      <c r="M13" s="223"/>
      <c r="O13" s="197"/>
      <c r="P13" s="185"/>
      <c r="Q13" s="185"/>
      <c r="R13" s="56"/>
      <c r="S13" s="56"/>
    </row>
    <row r="14" spans="1:21" ht="15.75" customHeight="1" x14ac:dyDescent="0.2">
      <c r="A14" s="55"/>
      <c r="B14" s="198"/>
      <c r="C14" s="185"/>
      <c r="D14" s="68">
        <v>43068</v>
      </c>
      <c r="E14" s="197"/>
      <c r="F14" s="185"/>
      <c r="G14" s="197"/>
      <c r="H14" s="185"/>
      <c r="I14" s="188">
        <v>3</v>
      </c>
      <c r="J14" s="185"/>
      <c r="K14" s="230" t="s">
        <v>121</v>
      </c>
      <c r="L14" s="223"/>
      <c r="M14" s="223"/>
      <c r="O14" s="197"/>
      <c r="P14" s="185"/>
      <c r="Q14" s="185"/>
      <c r="R14" s="56"/>
      <c r="S14" s="56"/>
    </row>
    <row r="15" spans="1:21" ht="15.75" customHeight="1" x14ac:dyDescent="0.2">
      <c r="A15" s="55"/>
      <c r="B15" s="198"/>
      <c r="C15" s="185"/>
      <c r="D15" s="68">
        <v>43068</v>
      </c>
      <c r="E15" s="197"/>
      <c r="F15" s="185"/>
      <c r="G15" s="197"/>
      <c r="H15" s="185"/>
      <c r="I15" s="188">
        <v>3</v>
      </c>
      <c r="J15" s="185"/>
      <c r="K15" s="230" t="s">
        <v>125</v>
      </c>
      <c r="L15" s="223"/>
      <c r="M15" s="223"/>
      <c r="O15" s="197"/>
      <c r="P15" s="185"/>
      <c r="Q15" s="185"/>
      <c r="R15" s="56"/>
      <c r="S15" s="56"/>
    </row>
    <row r="16" spans="1:21" ht="15.75" customHeight="1" x14ac:dyDescent="0.2">
      <c r="A16" s="55"/>
      <c r="B16" s="198"/>
      <c r="C16" s="185"/>
      <c r="D16" s="68">
        <v>43068</v>
      </c>
      <c r="E16" s="197"/>
      <c r="F16" s="185"/>
      <c r="G16" s="197"/>
      <c r="H16" s="185"/>
      <c r="I16" s="188">
        <v>3</v>
      </c>
      <c r="J16" s="185"/>
      <c r="K16" s="230" t="s">
        <v>111</v>
      </c>
      <c r="L16" s="223"/>
      <c r="M16" s="223"/>
      <c r="O16" s="197"/>
      <c r="P16" s="185"/>
      <c r="Q16" s="185"/>
      <c r="R16" s="56"/>
      <c r="S16" s="56"/>
    </row>
    <row r="17" spans="1:19" ht="15.75" customHeight="1" x14ac:dyDescent="0.2">
      <c r="A17" s="55"/>
      <c r="B17" s="198"/>
      <c r="C17" s="185"/>
      <c r="D17" s="68"/>
      <c r="E17" s="197"/>
      <c r="F17" s="185"/>
      <c r="G17" s="197"/>
      <c r="H17" s="185"/>
      <c r="I17" s="188"/>
      <c r="J17" s="185"/>
      <c r="K17" s="197"/>
      <c r="L17" s="185"/>
      <c r="M17" s="185"/>
      <c r="O17" s="197"/>
      <c r="P17" s="185"/>
      <c r="Q17" s="185"/>
      <c r="R17" s="56"/>
      <c r="S17" s="56"/>
    </row>
    <row r="18" spans="1:19" ht="15.75" customHeight="1" x14ac:dyDescent="0.2">
      <c r="A18" s="55"/>
      <c r="B18" s="198" t="s">
        <v>91</v>
      </c>
      <c r="C18" s="185"/>
      <c r="D18" s="68">
        <v>43052</v>
      </c>
      <c r="E18" s="197">
        <v>185</v>
      </c>
      <c r="F18" s="185"/>
      <c r="G18" s="197" t="s">
        <v>80</v>
      </c>
      <c r="H18" s="185"/>
      <c r="I18" s="188"/>
      <c r="J18" s="185"/>
      <c r="K18" s="197"/>
      <c r="L18" s="185"/>
      <c r="M18" s="185"/>
      <c r="O18" s="197"/>
      <c r="P18" s="185"/>
      <c r="Q18" s="185"/>
      <c r="R18" s="56"/>
      <c r="S18" s="56"/>
    </row>
    <row r="19" spans="1:19" ht="15.75" customHeight="1" x14ac:dyDescent="0.2">
      <c r="A19" s="55"/>
      <c r="B19" s="198"/>
      <c r="C19" s="185"/>
      <c r="D19" s="68">
        <v>43052</v>
      </c>
      <c r="E19" s="197"/>
      <c r="F19" s="185"/>
      <c r="G19" s="197"/>
      <c r="H19" s="185"/>
      <c r="I19" s="188">
        <v>6</v>
      </c>
      <c r="J19" s="185"/>
      <c r="K19" s="230" t="s">
        <v>113</v>
      </c>
      <c r="L19" s="223"/>
      <c r="M19" s="223"/>
      <c r="O19" s="197"/>
      <c r="P19" s="185"/>
      <c r="Q19" s="185"/>
      <c r="R19" s="56"/>
      <c r="S19" s="56"/>
    </row>
    <row r="20" spans="1:19" ht="15.75" customHeight="1" x14ac:dyDescent="0.2">
      <c r="A20" s="55"/>
      <c r="B20" s="198"/>
      <c r="C20" s="185"/>
      <c r="D20" s="68">
        <v>43053</v>
      </c>
      <c r="E20" s="197"/>
      <c r="F20" s="185"/>
      <c r="G20" s="197"/>
      <c r="H20" s="185"/>
      <c r="I20" s="188">
        <v>6</v>
      </c>
      <c r="J20" s="185"/>
      <c r="K20" s="230" t="s">
        <v>117</v>
      </c>
      <c r="L20" s="223"/>
      <c r="M20" s="223"/>
      <c r="O20" s="197"/>
      <c r="P20" s="185"/>
      <c r="Q20" s="185"/>
      <c r="R20" s="56"/>
      <c r="S20" s="56"/>
    </row>
    <row r="21" spans="1:19" ht="15.75" customHeight="1" x14ac:dyDescent="0.2">
      <c r="A21" s="55"/>
      <c r="B21" s="198"/>
      <c r="C21" s="185"/>
      <c r="D21" s="68">
        <v>43060</v>
      </c>
      <c r="E21" s="197"/>
      <c r="F21" s="185"/>
      <c r="G21" s="197"/>
      <c r="H21" s="185"/>
      <c r="I21" s="188">
        <v>6</v>
      </c>
      <c r="J21" s="185"/>
      <c r="K21" s="230" t="s">
        <v>118</v>
      </c>
      <c r="L21" s="223"/>
      <c r="M21" s="223"/>
      <c r="O21" s="197"/>
      <c r="P21" s="185"/>
      <c r="Q21" s="185"/>
      <c r="R21" s="56"/>
      <c r="S21" s="56"/>
    </row>
    <row r="22" spans="1:19" ht="15.75" customHeight="1" x14ac:dyDescent="0.2">
      <c r="A22" s="55"/>
      <c r="B22" s="198"/>
      <c r="C22" s="185"/>
      <c r="D22" s="68">
        <v>43063</v>
      </c>
      <c r="E22" s="197"/>
      <c r="F22" s="185"/>
      <c r="G22" s="197"/>
      <c r="H22" s="185"/>
      <c r="I22" s="188">
        <v>6</v>
      </c>
      <c r="J22" s="185"/>
      <c r="K22" s="230" t="s">
        <v>120</v>
      </c>
      <c r="L22" s="223"/>
      <c r="M22" s="223"/>
      <c r="O22" s="197"/>
      <c r="P22" s="185"/>
      <c r="Q22" s="185"/>
      <c r="R22" s="56"/>
      <c r="S22" s="56"/>
    </row>
    <row r="23" spans="1:19" ht="15.75" customHeight="1" x14ac:dyDescent="0.2">
      <c r="A23" s="55"/>
      <c r="B23" s="198"/>
      <c r="C23" s="185"/>
      <c r="D23" s="68">
        <v>43063</v>
      </c>
      <c r="E23" s="197"/>
      <c r="F23" s="185"/>
      <c r="G23" s="197"/>
      <c r="H23" s="185"/>
      <c r="I23" s="188">
        <v>6</v>
      </c>
      <c r="J23" s="185"/>
      <c r="K23" s="230" t="s">
        <v>124</v>
      </c>
      <c r="L23" s="223"/>
      <c r="M23" s="223"/>
      <c r="O23" s="197"/>
      <c r="P23" s="185"/>
      <c r="Q23" s="185"/>
      <c r="R23" s="56"/>
      <c r="S23" s="56"/>
    </row>
    <row r="24" spans="1:19" ht="15.75" customHeight="1" x14ac:dyDescent="0.2">
      <c r="A24" s="55"/>
      <c r="B24" s="198"/>
      <c r="C24" s="185"/>
      <c r="D24" s="68">
        <v>43068</v>
      </c>
      <c r="E24" s="197"/>
      <c r="F24" s="185"/>
      <c r="G24" s="197"/>
      <c r="H24" s="185"/>
      <c r="I24" s="188">
        <v>6</v>
      </c>
      <c r="J24" s="185"/>
      <c r="K24" s="230" t="s">
        <v>125</v>
      </c>
      <c r="L24" s="223"/>
      <c r="M24" s="223"/>
      <c r="O24" s="197"/>
      <c r="P24" s="185"/>
      <c r="Q24" s="185"/>
      <c r="R24" s="56"/>
      <c r="S24" s="56"/>
    </row>
    <row r="25" spans="1:19" ht="15.75" customHeight="1" x14ac:dyDescent="0.2">
      <c r="A25" s="55"/>
      <c r="B25" s="198"/>
      <c r="C25" s="185"/>
      <c r="D25" s="68">
        <v>43068</v>
      </c>
      <c r="E25" s="197"/>
      <c r="F25" s="185"/>
      <c r="G25" s="197"/>
      <c r="H25" s="185"/>
      <c r="I25" s="188">
        <v>6</v>
      </c>
      <c r="J25" s="185"/>
      <c r="K25" s="230" t="s">
        <v>111</v>
      </c>
      <c r="L25" s="223"/>
      <c r="M25" s="223"/>
      <c r="O25" s="197"/>
      <c r="P25" s="185"/>
      <c r="Q25" s="185"/>
      <c r="R25" s="56"/>
      <c r="S25" s="56"/>
    </row>
    <row r="26" spans="1:19" ht="15.75" customHeight="1" x14ac:dyDescent="0.2">
      <c r="A26" s="55"/>
      <c r="B26" s="198"/>
      <c r="C26" s="185"/>
      <c r="D26" s="68">
        <v>43068</v>
      </c>
      <c r="E26" s="197"/>
      <c r="F26" s="185"/>
      <c r="G26" s="197"/>
      <c r="H26" s="185"/>
      <c r="I26" s="188">
        <v>6</v>
      </c>
      <c r="J26" s="185"/>
      <c r="K26" s="230" t="s">
        <v>121</v>
      </c>
      <c r="L26" s="223"/>
      <c r="M26" s="223"/>
      <c r="O26" s="197"/>
      <c r="P26" s="185"/>
      <c r="Q26" s="185"/>
      <c r="R26" s="56"/>
      <c r="S26" s="56"/>
    </row>
    <row r="27" spans="1:19" ht="15.75" customHeight="1" x14ac:dyDescent="0.2">
      <c r="A27" s="55"/>
      <c r="B27" s="198"/>
      <c r="C27" s="185"/>
      <c r="D27" s="68"/>
      <c r="E27" s="197"/>
      <c r="F27" s="185"/>
      <c r="G27" s="197"/>
      <c r="H27" s="185"/>
      <c r="I27" s="188"/>
      <c r="J27" s="185"/>
      <c r="K27" s="197"/>
      <c r="L27" s="185"/>
      <c r="M27" s="185"/>
      <c r="O27" s="197"/>
      <c r="P27" s="185"/>
      <c r="Q27" s="185"/>
      <c r="R27" s="56"/>
      <c r="S27" s="56"/>
    </row>
    <row r="28" spans="1:19" ht="15.75" customHeight="1" x14ac:dyDescent="0.2">
      <c r="A28" s="55"/>
      <c r="B28" s="198"/>
      <c r="C28" s="185"/>
      <c r="D28" s="69"/>
      <c r="E28" s="206"/>
      <c r="F28" s="185"/>
      <c r="G28" s="206"/>
      <c r="H28" s="185"/>
      <c r="I28" s="185"/>
      <c r="J28" s="185"/>
      <c r="K28" s="197"/>
      <c r="L28" s="185"/>
      <c r="M28" s="185"/>
      <c r="O28" s="197"/>
      <c r="P28" s="185"/>
      <c r="Q28" s="185"/>
      <c r="R28" s="56"/>
      <c r="S28" s="56"/>
    </row>
    <row r="29" spans="1:19" ht="15.75" customHeight="1" x14ac:dyDescent="0.2">
      <c r="A29" s="55"/>
      <c r="B29" s="198" t="s">
        <v>92</v>
      </c>
      <c r="C29" s="185"/>
      <c r="D29" s="117">
        <v>43060</v>
      </c>
      <c r="E29" s="197">
        <v>5</v>
      </c>
      <c r="F29" s="185"/>
      <c r="G29" s="197" t="s">
        <v>80</v>
      </c>
      <c r="H29" s="185"/>
      <c r="I29" s="188"/>
      <c r="J29" s="185"/>
      <c r="K29" s="197"/>
      <c r="L29" s="185"/>
      <c r="M29" s="185"/>
      <c r="O29" s="197"/>
      <c r="P29" s="185"/>
      <c r="Q29" s="185"/>
      <c r="R29" s="56"/>
      <c r="S29" s="56"/>
    </row>
    <row r="30" spans="1:19" ht="15.75" customHeight="1" x14ac:dyDescent="0.2">
      <c r="A30" s="55"/>
      <c r="B30" s="198"/>
      <c r="C30" s="185"/>
      <c r="D30" s="68">
        <v>43063</v>
      </c>
      <c r="E30" s="197"/>
      <c r="F30" s="185"/>
      <c r="G30" s="197"/>
      <c r="H30" s="185"/>
      <c r="I30" s="188">
        <v>1</v>
      </c>
      <c r="J30" s="185"/>
      <c r="K30" s="231" t="s">
        <v>124</v>
      </c>
      <c r="L30" s="223"/>
      <c r="M30" s="223"/>
      <c r="O30" s="197"/>
      <c r="P30" s="185"/>
      <c r="Q30" s="185"/>
      <c r="R30" s="56"/>
      <c r="S30" s="56"/>
    </row>
    <row r="31" spans="1:19" ht="15.75" customHeight="1" x14ac:dyDescent="0.2">
      <c r="A31" s="55"/>
      <c r="B31" s="198"/>
      <c r="C31" s="185"/>
      <c r="D31" s="68">
        <v>43068</v>
      </c>
      <c r="E31" s="197"/>
      <c r="F31" s="185"/>
      <c r="G31" s="197"/>
      <c r="H31" s="185"/>
      <c r="I31" s="188">
        <v>1</v>
      </c>
      <c r="J31" s="185"/>
      <c r="K31" s="231" t="s">
        <v>125</v>
      </c>
      <c r="L31" s="223"/>
      <c r="M31" s="223"/>
      <c r="O31" s="197"/>
      <c r="P31" s="185"/>
      <c r="Q31" s="185"/>
      <c r="R31" s="56"/>
      <c r="S31" s="56"/>
    </row>
    <row r="32" spans="1:19" ht="15.75" customHeight="1" x14ac:dyDescent="0.2">
      <c r="A32" s="55"/>
      <c r="B32" s="198"/>
      <c r="C32" s="185"/>
      <c r="D32" s="68"/>
      <c r="E32" s="197"/>
      <c r="F32" s="185"/>
      <c r="G32" s="197"/>
      <c r="H32" s="185"/>
      <c r="I32" s="188"/>
      <c r="J32" s="185"/>
      <c r="K32" s="197"/>
      <c r="L32" s="185"/>
      <c r="M32" s="185"/>
      <c r="O32" s="197"/>
      <c r="P32" s="185"/>
      <c r="Q32" s="185"/>
      <c r="R32" s="56"/>
      <c r="S32" s="56"/>
    </row>
    <row r="33" spans="1:20" ht="15.75" customHeight="1" x14ac:dyDescent="0.2">
      <c r="A33" s="55"/>
      <c r="B33" s="200"/>
      <c r="C33" s="201"/>
      <c r="D33" s="70"/>
      <c r="E33" s="202"/>
      <c r="F33" s="201"/>
      <c r="G33" s="202"/>
      <c r="H33" s="201"/>
      <c r="I33" s="203"/>
      <c r="J33" s="201"/>
      <c r="K33" s="202"/>
      <c r="L33" s="201"/>
      <c r="M33" s="201"/>
      <c r="N33" s="71"/>
      <c r="O33" s="202"/>
      <c r="P33" s="201"/>
      <c r="Q33" s="201"/>
      <c r="R33" s="56"/>
      <c r="S33" s="56"/>
    </row>
    <row r="34" spans="1:20" ht="15.75" customHeight="1" x14ac:dyDescent="0.2">
      <c r="A34" s="5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56"/>
    </row>
    <row r="35" spans="1:20" ht="15.75" customHeight="1" x14ac:dyDescent="0.2">
      <c r="A35" s="55"/>
      <c r="B35" s="5" t="s">
        <v>1</v>
      </c>
      <c r="C35" s="6"/>
      <c r="D35" s="7"/>
      <c r="E35" s="7"/>
      <c r="F35" s="7"/>
      <c r="G35" s="7"/>
      <c r="H35" s="8"/>
      <c r="I35" s="9"/>
      <c r="J35" s="9"/>
      <c r="K35" s="10"/>
      <c r="L35" s="10"/>
      <c r="M35" s="7"/>
      <c r="N35" s="10"/>
      <c r="O35" s="10"/>
      <c r="P35" s="7"/>
      <c r="Q35" s="7"/>
      <c r="R35" s="10"/>
      <c r="S35" s="10"/>
      <c r="T35" s="7"/>
    </row>
    <row r="36" spans="1:20" ht="15.75" customHeight="1" x14ac:dyDescent="0.2">
      <c r="A36" s="55"/>
      <c r="B36" s="11" t="s">
        <v>2</v>
      </c>
      <c r="C36" s="12" t="s">
        <v>3</v>
      </c>
      <c r="D36" s="12" t="s">
        <v>4</v>
      </c>
      <c r="E36" s="74" t="s">
        <v>5</v>
      </c>
      <c r="F36" s="74" t="s">
        <v>6</v>
      </c>
      <c r="G36" s="74" t="s">
        <v>7</v>
      </c>
      <c r="H36" s="75" t="s">
        <v>8</v>
      </c>
      <c r="I36" s="76" t="s">
        <v>94</v>
      </c>
      <c r="J36" s="74" t="s">
        <v>9</v>
      </c>
      <c r="K36" s="74" t="s">
        <v>10</v>
      </c>
      <c r="L36" s="74" t="s">
        <v>11</v>
      </c>
      <c r="M36" s="74" t="s">
        <v>12</v>
      </c>
      <c r="N36" s="74" t="s">
        <v>95</v>
      </c>
      <c r="O36" s="74" t="s">
        <v>13</v>
      </c>
      <c r="P36" s="74" t="s">
        <v>14</v>
      </c>
      <c r="Q36" s="74" t="s">
        <v>96</v>
      </c>
      <c r="R36" s="13" t="s">
        <v>15</v>
      </c>
      <c r="S36" s="12" t="s">
        <v>16</v>
      </c>
      <c r="T36" s="13" t="s">
        <v>17</v>
      </c>
    </row>
    <row r="37" spans="1:20" ht="15.75" customHeight="1" x14ac:dyDescent="0.2">
      <c r="A37" s="16">
        <v>1</v>
      </c>
      <c r="B37" s="209" t="s">
        <v>131</v>
      </c>
      <c r="C37" s="210" t="s">
        <v>109</v>
      </c>
      <c r="D37" s="211" t="s">
        <v>129</v>
      </c>
      <c r="E37" s="118" t="s">
        <v>18</v>
      </c>
      <c r="F37" s="224">
        <v>41432</v>
      </c>
      <c r="G37" s="78">
        <f t="shared" ref="G37:G51" si="0">DATEDIF(F37,$Q$5,"y")</f>
        <v>4</v>
      </c>
      <c r="H37" s="79">
        <v>3.5</v>
      </c>
      <c r="I37" s="119">
        <v>42917</v>
      </c>
      <c r="J37" s="120">
        <v>13.1</v>
      </c>
      <c r="K37" s="121" t="s">
        <v>19</v>
      </c>
      <c r="L37" s="122">
        <v>49.4</v>
      </c>
      <c r="M37" s="123" t="s">
        <v>51</v>
      </c>
      <c r="N37" s="124" t="s">
        <v>20</v>
      </c>
      <c r="O37" s="124" t="s">
        <v>21</v>
      </c>
      <c r="P37" s="124" t="s">
        <v>22</v>
      </c>
      <c r="Q37" s="124">
        <v>5</v>
      </c>
      <c r="R37" s="125"/>
      <c r="S37" s="125">
        <f t="shared" ref="S37:S53" si="1">Q37*30</f>
        <v>150</v>
      </c>
      <c r="T37" s="126" t="s">
        <v>23</v>
      </c>
    </row>
    <row r="38" spans="1:20" ht="15.75" customHeight="1" x14ac:dyDescent="0.2">
      <c r="A38" s="16">
        <v>2</v>
      </c>
      <c r="B38" s="209" t="s">
        <v>132</v>
      </c>
      <c r="C38" s="213" t="s">
        <v>110</v>
      </c>
      <c r="D38" s="214" t="s">
        <v>130</v>
      </c>
      <c r="E38" s="127" t="s">
        <v>18</v>
      </c>
      <c r="F38" s="225">
        <v>40909</v>
      </c>
      <c r="G38" s="78">
        <f t="shared" si="0"/>
        <v>5</v>
      </c>
      <c r="H38" s="91">
        <v>4</v>
      </c>
      <c r="I38" s="119">
        <v>42917</v>
      </c>
      <c r="J38" s="128">
        <v>15.23</v>
      </c>
      <c r="K38" s="129" t="s">
        <v>24</v>
      </c>
      <c r="L38" s="130">
        <v>27.7</v>
      </c>
      <c r="M38" s="131">
        <v>10.3</v>
      </c>
      <c r="N38" s="132" t="s">
        <v>20</v>
      </c>
      <c r="O38" s="132" t="s">
        <v>25</v>
      </c>
      <c r="P38" s="132" t="s">
        <v>26</v>
      </c>
      <c r="Q38" s="132">
        <v>5</v>
      </c>
      <c r="R38" s="133"/>
      <c r="S38" s="133">
        <f t="shared" si="1"/>
        <v>150</v>
      </c>
      <c r="T38" s="134" t="s">
        <v>23</v>
      </c>
    </row>
    <row r="39" spans="1:20" ht="15.75" customHeight="1" x14ac:dyDescent="0.2">
      <c r="A39" s="16">
        <v>3</v>
      </c>
      <c r="B39" s="209" t="s">
        <v>133</v>
      </c>
      <c r="C39" s="215" t="s">
        <v>111</v>
      </c>
      <c r="D39" s="216" t="s">
        <v>130</v>
      </c>
      <c r="E39" s="14" t="s">
        <v>18</v>
      </c>
      <c r="F39" s="226">
        <v>40645</v>
      </c>
      <c r="G39" s="78">
        <f t="shared" si="0"/>
        <v>6</v>
      </c>
      <c r="H39" s="91">
        <v>6</v>
      </c>
      <c r="I39" s="119">
        <v>42917</v>
      </c>
      <c r="J39" s="15">
        <v>8.68</v>
      </c>
      <c r="K39" s="135" t="s">
        <v>27</v>
      </c>
      <c r="L39" s="130">
        <v>27.3</v>
      </c>
      <c r="M39" s="96">
        <v>2.23</v>
      </c>
      <c r="N39" s="132" t="s">
        <v>20</v>
      </c>
      <c r="O39" s="132" t="s">
        <v>21</v>
      </c>
      <c r="P39" s="132" t="s">
        <v>28</v>
      </c>
      <c r="Q39" s="132">
        <v>5</v>
      </c>
      <c r="R39" s="133"/>
      <c r="S39" s="133">
        <f t="shared" si="1"/>
        <v>150</v>
      </c>
      <c r="T39" s="134" t="s">
        <v>23</v>
      </c>
    </row>
    <row r="40" spans="1:20" ht="15.75" customHeight="1" x14ac:dyDescent="0.2">
      <c r="A40" s="16">
        <v>4</v>
      </c>
      <c r="B40" s="212"/>
      <c r="C40" s="213"/>
      <c r="D40" s="214"/>
      <c r="E40" s="127" t="s">
        <v>18</v>
      </c>
      <c r="F40" s="225"/>
      <c r="G40" s="78">
        <v>8</v>
      </c>
      <c r="H40" s="91">
        <v>6</v>
      </c>
      <c r="I40" s="119">
        <v>42917</v>
      </c>
      <c r="J40" s="128">
        <v>12.1</v>
      </c>
      <c r="K40" s="129" t="s">
        <v>29</v>
      </c>
      <c r="L40" s="130">
        <v>27.8</v>
      </c>
      <c r="M40" s="96">
        <v>9.3000000000000007</v>
      </c>
      <c r="N40" s="132" t="s">
        <v>20</v>
      </c>
      <c r="O40" s="132" t="s">
        <v>21</v>
      </c>
      <c r="P40" s="132" t="s">
        <v>30</v>
      </c>
      <c r="Q40" s="132">
        <v>5</v>
      </c>
      <c r="R40" s="133"/>
      <c r="S40" s="133">
        <f t="shared" si="1"/>
        <v>150</v>
      </c>
      <c r="T40" s="134" t="s">
        <v>23</v>
      </c>
    </row>
    <row r="41" spans="1:20" ht="15.75" customHeight="1" x14ac:dyDescent="0.2">
      <c r="A41" s="16">
        <v>5</v>
      </c>
      <c r="B41" s="212"/>
      <c r="C41" s="213"/>
      <c r="D41" s="214"/>
      <c r="E41" s="127" t="s">
        <v>18</v>
      </c>
      <c r="F41" s="225"/>
      <c r="G41" s="78">
        <v>3</v>
      </c>
      <c r="H41" s="91">
        <v>0</v>
      </c>
      <c r="I41" s="119">
        <v>42917</v>
      </c>
      <c r="J41" s="128">
        <v>3.9</v>
      </c>
      <c r="K41" s="129" t="s">
        <v>31</v>
      </c>
      <c r="L41" s="130">
        <v>44.4</v>
      </c>
      <c r="M41" s="96">
        <v>15.7</v>
      </c>
      <c r="N41" s="132" t="s">
        <v>20</v>
      </c>
      <c r="O41" s="132" t="s">
        <v>32</v>
      </c>
      <c r="P41" s="132" t="s">
        <v>33</v>
      </c>
      <c r="Q41" s="132">
        <v>5</v>
      </c>
      <c r="R41" s="133"/>
      <c r="S41" s="133">
        <f t="shared" si="1"/>
        <v>150</v>
      </c>
      <c r="T41" s="134" t="s">
        <v>23</v>
      </c>
    </row>
    <row r="42" spans="1:20" ht="15.75" customHeight="1" x14ac:dyDescent="0.2">
      <c r="A42" s="16">
        <v>6</v>
      </c>
      <c r="B42" s="212"/>
      <c r="C42" s="213"/>
      <c r="D42" s="214"/>
      <c r="E42" s="127" t="s">
        <v>34</v>
      </c>
      <c r="F42" s="225"/>
      <c r="G42" s="78">
        <v>3</v>
      </c>
      <c r="H42" s="91">
        <v>0.5</v>
      </c>
      <c r="I42" s="119">
        <v>42917</v>
      </c>
      <c r="J42" s="128">
        <v>12.96</v>
      </c>
      <c r="K42" s="129" t="s">
        <v>35</v>
      </c>
      <c r="L42" s="130">
        <v>25.2</v>
      </c>
      <c r="M42" s="96">
        <v>3.8</v>
      </c>
      <c r="N42" s="132" t="s">
        <v>20</v>
      </c>
      <c r="O42" s="132" t="s">
        <v>21</v>
      </c>
      <c r="P42" s="132" t="s">
        <v>36</v>
      </c>
      <c r="Q42" s="132">
        <v>5</v>
      </c>
      <c r="R42" s="133"/>
      <c r="S42" s="133">
        <f t="shared" si="1"/>
        <v>150</v>
      </c>
      <c r="T42" s="134" t="s">
        <v>23</v>
      </c>
    </row>
    <row r="43" spans="1:20" ht="15.75" customHeight="1" x14ac:dyDescent="0.2">
      <c r="A43" s="16">
        <v>7</v>
      </c>
      <c r="B43" s="212"/>
      <c r="C43" s="213"/>
      <c r="D43" s="214"/>
      <c r="E43" s="127" t="s">
        <v>34</v>
      </c>
      <c r="F43" s="225"/>
      <c r="G43" s="78">
        <v>11</v>
      </c>
      <c r="H43" s="91">
        <v>12</v>
      </c>
      <c r="I43" s="119">
        <v>42917</v>
      </c>
      <c r="J43" s="128">
        <v>9.3000000000000007</v>
      </c>
      <c r="K43" s="129" t="s">
        <v>37</v>
      </c>
      <c r="L43" s="130">
        <v>22.5</v>
      </c>
      <c r="M43" s="96" t="s">
        <v>97</v>
      </c>
      <c r="N43" s="132" t="s">
        <v>20</v>
      </c>
      <c r="O43" s="132" t="s">
        <v>21</v>
      </c>
      <c r="P43" s="132" t="s">
        <v>38</v>
      </c>
      <c r="Q43" s="132">
        <v>5</v>
      </c>
      <c r="R43" s="133"/>
      <c r="S43" s="133">
        <f t="shared" si="1"/>
        <v>150</v>
      </c>
      <c r="T43" s="134" t="s">
        <v>23</v>
      </c>
    </row>
    <row r="44" spans="1:20" ht="15.75" customHeight="1" x14ac:dyDescent="0.2">
      <c r="A44" s="16">
        <v>8</v>
      </c>
      <c r="B44" s="212"/>
      <c r="C44" s="213"/>
      <c r="D44" s="214"/>
      <c r="E44" s="127" t="s">
        <v>34</v>
      </c>
      <c r="F44" s="225"/>
      <c r="G44" s="78">
        <v>15</v>
      </c>
      <c r="H44" s="91">
        <v>7</v>
      </c>
      <c r="I44" s="119">
        <v>42917</v>
      </c>
      <c r="J44" s="136">
        <v>9.6</v>
      </c>
      <c r="K44" s="135" t="s">
        <v>39</v>
      </c>
      <c r="L44" s="130">
        <v>18</v>
      </c>
      <c r="M44" s="96">
        <v>5.8</v>
      </c>
      <c r="N44" s="132" t="s">
        <v>20</v>
      </c>
      <c r="O44" s="132" t="s">
        <v>21</v>
      </c>
      <c r="P44" s="132" t="s">
        <v>40</v>
      </c>
      <c r="Q44" s="133">
        <v>3</v>
      </c>
      <c r="R44" s="132"/>
      <c r="S44" s="133">
        <f t="shared" si="1"/>
        <v>90</v>
      </c>
      <c r="T44" s="134" t="s">
        <v>23</v>
      </c>
    </row>
    <row r="45" spans="1:20" ht="15.75" customHeight="1" x14ac:dyDescent="0.2">
      <c r="A45" s="16">
        <v>9</v>
      </c>
      <c r="B45" s="212"/>
      <c r="C45" s="213"/>
      <c r="D45" s="213"/>
      <c r="E45" s="137" t="s">
        <v>34</v>
      </c>
      <c r="F45" s="227"/>
      <c r="G45" s="78">
        <v>4</v>
      </c>
      <c r="H45" s="98">
        <v>0.3</v>
      </c>
      <c r="I45" s="119">
        <v>42917</v>
      </c>
      <c r="J45" s="136">
        <v>8.5500000000000007</v>
      </c>
      <c r="K45" s="129" t="s">
        <v>41</v>
      </c>
      <c r="L45" s="130">
        <v>54</v>
      </c>
      <c r="M45" s="96">
        <v>8.8000000000000007</v>
      </c>
      <c r="N45" s="132" t="s">
        <v>20</v>
      </c>
      <c r="O45" s="132" t="s">
        <v>21</v>
      </c>
      <c r="P45" s="132" t="s">
        <v>42</v>
      </c>
      <c r="Q45" s="133">
        <v>5</v>
      </c>
      <c r="R45" s="132"/>
      <c r="S45" s="133">
        <f t="shared" si="1"/>
        <v>150</v>
      </c>
      <c r="T45" s="134" t="s">
        <v>23</v>
      </c>
    </row>
    <row r="46" spans="1:20" ht="15.75" customHeight="1" x14ac:dyDescent="0.2">
      <c r="A46" s="16">
        <v>10</v>
      </c>
      <c r="B46" s="212"/>
      <c r="C46" s="213"/>
      <c r="D46" s="213"/>
      <c r="E46" s="137" t="s">
        <v>18</v>
      </c>
      <c r="F46" s="227"/>
      <c r="G46" s="78">
        <v>2</v>
      </c>
      <c r="H46" s="98">
        <v>3</v>
      </c>
      <c r="I46" s="119">
        <v>42917</v>
      </c>
      <c r="J46" s="136">
        <v>10.9</v>
      </c>
      <c r="K46" s="129" t="s">
        <v>43</v>
      </c>
      <c r="L46" s="130">
        <v>22.6</v>
      </c>
      <c r="M46" s="96">
        <v>10.3</v>
      </c>
      <c r="N46" s="132" t="s">
        <v>20</v>
      </c>
      <c r="O46" s="132" t="s">
        <v>21</v>
      </c>
      <c r="P46" s="132" t="s">
        <v>44</v>
      </c>
      <c r="Q46" s="133">
        <v>5</v>
      </c>
      <c r="R46" s="132"/>
      <c r="S46" s="133">
        <f t="shared" si="1"/>
        <v>150</v>
      </c>
      <c r="T46" s="134" t="s">
        <v>23</v>
      </c>
    </row>
    <row r="47" spans="1:20" ht="15.75" customHeight="1" x14ac:dyDescent="0.2">
      <c r="A47" s="16">
        <v>11</v>
      </c>
      <c r="B47" s="212"/>
      <c r="C47" s="213"/>
      <c r="D47" s="213"/>
      <c r="E47" s="137" t="s">
        <v>34</v>
      </c>
      <c r="F47" s="227"/>
      <c r="G47" s="78">
        <v>17</v>
      </c>
      <c r="H47" s="98">
        <v>0.5</v>
      </c>
      <c r="I47" s="119">
        <v>42917</v>
      </c>
      <c r="J47" s="136">
        <v>8.3000000000000007</v>
      </c>
      <c r="K47" s="135" t="s">
        <v>45</v>
      </c>
      <c r="L47" s="130">
        <v>24</v>
      </c>
      <c r="M47" s="96">
        <v>3</v>
      </c>
      <c r="N47" s="132" t="s">
        <v>20</v>
      </c>
      <c r="O47" s="132" t="s">
        <v>25</v>
      </c>
      <c r="P47" s="132" t="s">
        <v>46</v>
      </c>
      <c r="Q47" s="133">
        <v>3</v>
      </c>
      <c r="R47" s="132"/>
      <c r="S47" s="133">
        <f t="shared" si="1"/>
        <v>90</v>
      </c>
      <c r="T47" s="134" t="s">
        <v>23</v>
      </c>
    </row>
    <row r="48" spans="1:20" ht="15.75" customHeight="1" x14ac:dyDescent="0.2">
      <c r="A48" s="16">
        <v>12</v>
      </c>
      <c r="B48" s="212"/>
      <c r="C48" s="213"/>
      <c r="D48" s="213"/>
      <c r="E48" s="137" t="s">
        <v>18</v>
      </c>
      <c r="F48" s="227"/>
      <c r="G48" s="78">
        <v>13</v>
      </c>
      <c r="H48" s="98">
        <v>13</v>
      </c>
      <c r="I48" s="119">
        <v>42917</v>
      </c>
      <c r="J48" s="136">
        <v>10.1</v>
      </c>
      <c r="K48" s="129" t="s">
        <v>47</v>
      </c>
      <c r="L48" s="130">
        <v>19.32</v>
      </c>
      <c r="M48" s="96">
        <v>5.4</v>
      </c>
      <c r="N48" s="132" t="s">
        <v>20</v>
      </c>
      <c r="O48" s="132" t="s">
        <v>21</v>
      </c>
      <c r="P48" s="132" t="s">
        <v>48</v>
      </c>
      <c r="Q48" s="133">
        <v>5</v>
      </c>
      <c r="R48" s="132"/>
      <c r="S48" s="133">
        <f t="shared" si="1"/>
        <v>150</v>
      </c>
      <c r="T48" s="134" t="s">
        <v>23</v>
      </c>
    </row>
    <row r="49" spans="1:20" ht="15.75" customHeight="1" x14ac:dyDescent="0.2">
      <c r="A49" s="16">
        <v>13</v>
      </c>
      <c r="B49" s="212"/>
      <c r="C49" s="213"/>
      <c r="D49" s="213"/>
      <c r="E49" s="137" t="s">
        <v>18</v>
      </c>
      <c r="F49" s="227"/>
      <c r="G49" s="78">
        <v>12</v>
      </c>
      <c r="H49" s="98">
        <v>12</v>
      </c>
      <c r="I49" s="119">
        <v>42917</v>
      </c>
      <c r="J49" s="136">
        <v>14.29</v>
      </c>
      <c r="K49" s="129" t="s">
        <v>49</v>
      </c>
      <c r="L49" s="130">
        <v>28.7</v>
      </c>
      <c r="M49" s="96">
        <v>19.600000000000001</v>
      </c>
      <c r="N49" s="132" t="s">
        <v>20</v>
      </c>
      <c r="O49" s="132" t="s">
        <v>21</v>
      </c>
      <c r="P49" s="132" t="s">
        <v>50</v>
      </c>
      <c r="Q49" s="133">
        <v>2</v>
      </c>
      <c r="R49" s="132"/>
      <c r="S49" s="133">
        <f t="shared" si="1"/>
        <v>60</v>
      </c>
      <c r="T49" s="134" t="s">
        <v>23</v>
      </c>
    </row>
    <row r="50" spans="1:20" ht="15.75" customHeight="1" x14ac:dyDescent="0.2">
      <c r="A50" s="16">
        <v>14</v>
      </c>
      <c r="B50" s="212"/>
      <c r="C50" s="213"/>
      <c r="D50" s="213"/>
      <c r="E50" s="137" t="s">
        <v>34</v>
      </c>
      <c r="F50" s="227"/>
      <c r="G50" s="78">
        <v>3</v>
      </c>
      <c r="H50" s="98">
        <v>3</v>
      </c>
      <c r="I50" s="119">
        <v>42917</v>
      </c>
      <c r="J50" s="136">
        <v>13.6</v>
      </c>
      <c r="K50" s="129" t="s">
        <v>51</v>
      </c>
      <c r="L50" s="130">
        <v>15.8</v>
      </c>
      <c r="M50" s="96">
        <v>11</v>
      </c>
      <c r="N50" s="132" t="s">
        <v>20</v>
      </c>
      <c r="O50" s="132" t="s">
        <v>21</v>
      </c>
      <c r="P50" s="132" t="s">
        <v>52</v>
      </c>
      <c r="Q50" s="133">
        <v>5</v>
      </c>
      <c r="R50" s="132"/>
      <c r="S50" s="133">
        <f t="shared" si="1"/>
        <v>150</v>
      </c>
      <c r="T50" s="134" t="s">
        <v>23</v>
      </c>
    </row>
    <row r="51" spans="1:20" ht="15.75" customHeight="1" x14ac:dyDescent="0.2">
      <c r="A51" s="16">
        <v>15</v>
      </c>
      <c r="B51" s="212"/>
      <c r="C51" s="213"/>
      <c r="D51" s="213"/>
      <c r="E51" s="137" t="s">
        <v>18</v>
      </c>
      <c r="F51" s="227"/>
      <c r="G51" s="78">
        <v>5</v>
      </c>
      <c r="H51" s="90">
        <v>3</v>
      </c>
      <c r="I51" s="119">
        <v>42917</v>
      </c>
      <c r="J51" s="136">
        <v>6.2</v>
      </c>
      <c r="K51" s="138" t="s">
        <v>53</v>
      </c>
      <c r="L51" s="139">
        <v>27.8</v>
      </c>
      <c r="M51" s="103">
        <v>3.6</v>
      </c>
      <c r="N51" s="132" t="s">
        <v>20</v>
      </c>
      <c r="O51" s="140" t="s">
        <v>25</v>
      </c>
      <c r="P51" s="141" t="s">
        <v>54</v>
      </c>
      <c r="Q51" s="140">
        <v>5</v>
      </c>
      <c r="R51" s="140"/>
      <c r="S51" s="140">
        <f t="shared" si="1"/>
        <v>150</v>
      </c>
      <c r="T51" s="134" t="s">
        <v>23</v>
      </c>
    </row>
    <row r="52" spans="1:20" ht="15.75" customHeight="1" x14ac:dyDescent="0.2">
      <c r="A52" s="16">
        <v>16</v>
      </c>
      <c r="B52" s="212"/>
      <c r="C52" s="213"/>
      <c r="D52" s="213"/>
      <c r="E52" s="137" t="s">
        <v>18</v>
      </c>
      <c r="F52" s="227"/>
      <c r="G52" s="78">
        <v>2</v>
      </c>
      <c r="H52" s="98">
        <v>2</v>
      </c>
      <c r="I52" s="119">
        <v>43040</v>
      </c>
      <c r="J52" s="136">
        <v>12.9</v>
      </c>
      <c r="K52" s="138"/>
      <c r="L52" s="139">
        <v>31.8</v>
      </c>
      <c r="M52" s="103">
        <v>7.7</v>
      </c>
      <c r="N52" s="132" t="s">
        <v>20</v>
      </c>
      <c r="O52" s="140" t="s">
        <v>21</v>
      </c>
      <c r="P52" s="141" t="s">
        <v>55</v>
      </c>
      <c r="Q52" s="140">
        <v>5</v>
      </c>
      <c r="R52" s="140"/>
      <c r="S52" s="140">
        <f t="shared" si="1"/>
        <v>150</v>
      </c>
      <c r="T52" s="134" t="s">
        <v>23</v>
      </c>
    </row>
    <row r="53" spans="1:20" ht="15.75" customHeight="1" x14ac:dyDescent="0.2">
      <c r="A53" s="16">
        <v>17</v>
      </c>
      <c r="B53" s="212"/>
      <c r="C53" s="213"/>
      <c r="D53" s="213"/>
      <c r="E53" s="140" t="s">
        <v>34</v>
      </c>
      <c r="F53" s="227"/>
      <c r="G53" s="78">
        <v>11</v>
      </c>
      <c r="H53" s="98">
        <v>11</v>
      </c>
      <c r="I53" s="119">
        <v>43040</v>
      </c>
      <c r="J53" s="136">
        <v>6.2</v>
      </c>
      <c r="K53" s="129"/>
      <c r="L53" s="130">
        <v>21.8</v>
      </c>
      <c r="M53" s="129">
        <v>13.3</v>
      </c>
      <c r="N53" s="132" t="s">
        <v>20</v>
      </c>
      <c r="O53" s="132" t="s">
        <v>56</v>
      </c>
      <c r="P53" s="132" t="s">
        <v>57</v>
      </c>
      <c r="Q53" s="140">
        <v>5</v>
      </c>
      <c r="R53" s="142"/>
      <c r="S53" s="140">
        <f t="shared" si="1"/>
        <v>150</v>
      </c>
      <c r="T53" s="143" t="s">
        <v>23</v>
      </c>
    </row>
    <row r="54" spans="1:20" ht="15.75" customHeight="1" x14ac:dyDescent="0.2">
      <c r="A54" s="16"/>
      <c r="B54" s="88"/>
      <c r="G54" s="144"/>
      <c r="H54" s="98"/>
      <c r="I54" s="119"/>
      <c r="J54" s="136"/>
    </row>
    <row r="55" spans="1:20" ht="15.75" customHeight="1" x14ac:dyDescent="0.2">
      <c r="A55" s="55"/>
      <c r="H55" s="98"/>
    </row>
    <row r="56" spans="1:20" ht="15.75" customHeight="1" x14ac:dyDescent="0.2">
      <c r="A56" s="55"/>
      <c r="H56" s="113"/>
    </row>
    <row r="57" spans="1:20" ht="15.75" customHeight="1" x14ac:dyDescent="0.2">
      <c r="A57" s="55"/>
    </row>
    <row r="58" spans="1:20" ht="15.75" customHeight="1" x14ac:dyDescent="0.2">
      <c r="A58" s="55"/>
    </row>
    <row r="59" spans="1:20" ht="15.75" customHeight="1" x14ac:dyDescent="0.2">
      <c r="A59" s="55"/>
    </row>
    <row r="60" spans="1:20" ht="15.75" customHeight="1" x14ac:dyDescent="0.2">
      <c r="A60" s="55"/>
    </row>
    <row r="61" spans="1:20" ht="15.75" customHeight="1" x14ac:dyDescent="0.2">
      <c r="A61" s="55"/>
    </row>
    <row r="62" spans="1:20" ht="15.75" customHeight="1" x14ac:dyDescent="0.2">
      <c r="A62" s="55"/>
    </row>
    <row r="63" spans="1:20" ht="15.75" customHeight="1" x14ac:dyDescent="0.2">
      <c r="A63" s="55"/>
    </row>
    <row r="64" spans="1:20" ht="15.75" customHeight="1" x14ac:dyDescent="0.2">
      <c r="A64" s="55"/>
    </row>
    <row r="65" spans="1:1" ht="15.75" customHeight="1" x14ac:dyDescent="0.2">
      <c r="A65" s="55"/>
    </row>
    <row r="66" spans="1:1" ht="15.75" customHeight="1" x14ac:dyDescent="0.2">
      <c r="A66" s="55"/>
    </row>
    <row r="67" spans="1:1" ht="15.75" customHeight="1" x14ac:dyDescent="0.2">
      <c r="A67" s="55"/>
    </row>
    <row r="68" spans="1:1" ht="15.75" customHeight="1" x14ac:dyDescent="0.2">
      <c r="A68" s="55"/>
    </row>
    <row r="69" spans="1:1" ht="15.75" customHeight="1" x14ac:dyDescent="0.2">
      <c r="A69" s="55"/>
    </row>
    <row r="70" spans="1:1" ht="15.75" customHeight="1" x14ac:dyDescent="0.2">
      <c r="A70" s="55"/>
    </row>
    <row r="71" spans="1:1" ht="15.75" customHeight="1" x14ac:dyDescent="0.2">
      <c r="A71" s="55"/>
    </row>
    <row r="72" spans="1:1" ht="15.75" customHeight="1" x14ac:dyDescent="0.2">
      <c r="A72" s="55"/>
    </row>
    <row r="73" spans="1:1" ht="15.75" customHeight="1" x14ac:dyDescent="0.2">
      <c r="A73" s="55"/>
    </row>
    <row r="74" spans="1:1" ht="15.75" customHeight="1" x14ac:dyDescent="0.2">
      <c r="A74" s="55"/>
    </row>
    <row r="75" spans="1:1" ht="15.75" customHeight="1" x14ac:dyDescent="0.2">
      <c r="A75" s="55"/>
    </row>
    <row r="76" spans="1:1" ht="15.75" customHeight="1" x14ac:dyDescent="0.2">
      <c r="A76" s="55"/>
    </row>
    <row r="77" spans="1:1" ht="15.75" customHeight="1" x14ac:dyDescent="0.2">
      <c r="A77" s="55"/>
    </row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65">
    <mergeCell ref="G31:H31"/>
    <mergeCell ref="G32:H32"/>
    <mergeCell ref="I32:J32"/>
    <mergeCell ref="K32:M32"/>
    <mergeCell ref="G33:H33"/>
    <mergeCell ref="I33:J33"/>
    <mergeCell ref="K33:M33"/>
    <mergeCell ref="O33:Q33"/>
    <mergeCell ref="E29:F29"/>
    <mergeCell ref="E30:F30"/>
    <mergeCell ref="G30:H30"/>
    <mergeCell ref="I30:J30"/>
    <mergeCell ref="K30:M30"/>
    <mergeCell ref="I31:J31"/>
    <mergeCell ref="K31:M31"/>
    <mergeCell ref="G29:H29"/>
    <mergeCell ref="I29:J29"/>
    <mergeCell ref="K29:M29"/>
    <mergeCell ref="G25:H25"/>
    <mergeCell ref="I25:J25"/>
    <mergeCell ref="G26:H26"/>
    <mergeCell ref="I26:J26"/>
    <mergeCell ref="K26:M26"/>
    <mergeCell ref="I27:J27"/>
    <mergeCell ref="K27:M27"/>
    <mergeCell ref="G24:H24"/>
    <mergeCell ref="I24:J24"/>
    <mergeCell ref="K24:M24"/>
    <mergeCell ref="B25:C25"/>
    <mergeCell ref="K25:M25"/>
    <mergeCell ref="G27:H27"/>
    <mergeCell ref="G28:H28"/>
    <mergeCell ref="I28:J28"/>
    <mergeCell ref="K28:M28"/>
    <mergeCell ref="E23:F23"/>
    <mergeCell ref="G23:H23"/>
    <mergeCell ref="K23:M23"/>
    <mergeCell ref="O23:Q23"/>
    <mergeCell ref="E21:F21"/>
    <mergeCell ref="G21:H21"/>
    <mergeCell ref="B22:C22"/>
    <mergeCell ref="E22:F22"/>
    <mergeCell ref="G22:H22"/>
    <mergeCell ref="I22:J22"/>
    <mergeCell ref="I23:J23"/>
    <mergeCell ref="B23:C23"/>
    <mergeCell ref="O31:Q31"/>
    <mergeCell ref="O32:Q32"/>
    <mergeCell ref="O24:Q24"/>
    <mergeCell ref="O25:Q25"/>
    <mergeCell ref="O26:Q26"/>
    <mergeCell ref="O27:Q27"/>
    <mergeCell ref="O28:Q28"/>
    <mergeCell ref="O29:Q29"/>
    <mergeCell ref="O30:Q30"/>
    <mergeCell ref="E24:F24"/>
    <mergeCell ref="E25:F25"/>
    <mergeCell ref="B26:C26"/>
    <mergeCell ref="E26:F26"/>
    <mergeCell ref="B27:C27"/>
    <mergeCell ref="E27:F27"/>
    <mergeCell ref="E28:F28"/>
    <mergeCell ref="E32:F32"/>
    <mergeCell ref="E33:F33"/>
    <mergeCell ref="B28:C28"/>
    <mergeCell ref="B29:C29"/>
    <mergeCell ref="B30:C30"/>
    <mergeCell ref="B31:C31"/>
    <mergeCell ref="E31:F31"/>
    <mergeCell ref="B32:C32"/>
    <mergeCell ref="B33:C33"/>
    <mergeCell ref="B24:C24"/>
    <mergeCell ref="I21:J21"/>
    <mergeCell ref="K21:M21"/>
    <mergeCell ref="K22:M22"/>
    <mergeCell ref="B19:C19"/>
    <mergeCell ref="B20:C20"/>
    <mergeCell ref="E20:F20"/>
    <mergeCell ref="G20:H20"/>
    <mergeCell ref="I20:J20"/>
    <mergeCell ref="K20:M20"/>
    <mergeCell ref="B21:C21"/>
    <mergeCell ref="E19:F19"/>
    <mergeCell ref="G19:H19"/>
    <mergeCell ref="K19:M19"/>
    <mergeCell ref="E17:F17"/>
    <mergeCell ref="G17:H17"/>
    <mergeCell ref="B18:C18"/>
    <mergeCell ref="E18:F18"/>
    <mergeCell ref="G18:H18"/>
    <mergeCell ref="I18:J18"/>
    <mergeCell ref="I19:J19"/>
    <mergeCell ref="B12:C12"/>
    <mergeCell ref="B13:C13"/>
    <mergeCell ref="B14:C14"/>
    <mergeCell ref="E15:F15"/>
    <mergeCell ref="G15:H15"/>
    <mergeCell ref="I15:J15"/>
    <mergeCell ref="I17:J17"/>
    <mergeCell ref="K17:M17"/>
    <mergeCell ref="K18:M18"/>
    <mergeCell ref="B15:C15"/>
    <mergeCell ref="B16:C16"/>
    <mergeCell ref="E16:F16"/>
    <mergeCell ref="G16:H16"/>
    <mergeCell ref="I16:J16"/>
    <mergeCell ref="K16:M16"/>
    <mergeCell ref="B17:C17"/>
    <mergeCell ref="O12:Q12"/>
    <mergeCell ref="O13:Q13"/>
    <mergeCell ref="O20:Q20"/>
    <mergeCell ref="O21:Q21"/>
    <mergeCell ref="O22:Q22"/>
    <mergeCell ref="O14:Q14"/>
    <mergeCell ref="K15:M15"/>
    <mergeCell ref="O15:Q15"/>
    <mergeCell ref="O16:Q16"/>
    <mergeCell ref="O17:Q17"/>
    <mergeCell ref="O18:Q18"/>
    <mergeCell ref="O19:Q19"/>
    <mergeCell ref="B9:C9"/>
    <mergeCell ref="E9:F9"/>
    <mergeCell ref="B10:C10"/>
    <mergeCell ref="E10:F10"/>
    <mergeCell ref="E11:F11"/>
    <mergeCell ref="K8:M8"/>
    <mergeCell ref="O8:Q8"/>
    <mergeCell ref="O9:Q9"/>
    <mergeCell ref="O10:Q10"/>
    <mergeCell ref="O11:Q11"/>
    <mergeCell ref="B11:C11"/>
    <mergeCell ref="G10:H10"/>
    <mergeCell ref="G11:H11"/>
    <mergeCell ref="I11:J11"/>
    <mergeCell ref="K11:M11"/>
    <mergeCell ref="G12:H12"/>
    <mergeCell ref="I12:J12"/>
    <mergeCell ref="K12:M12"/>
    <mergeCell ref="G8:H8"/>
    <mergeCell ref="I8:J8"/>
    <mergeCell ref="G9:H9"/>
    <mergeCell ref="I9:J9"/>
    <mergeCell ref="K9:M9"/>
    <mergeCell ref="I10:J10"/>
    <mergeCell ref="K10:M10"/>
    <mergeCell ref="O7:Q7"/>
    <mergeCell ref="R7:S7"/>
    <mergeCell ref="B1:T1"/>
    <mergeCell ref="B2:I2"/>
    <mergeCell ref="B7:C7"/>
    <mergeCell ref="G7:H7"/>
    <mergeCell ref="I7:J7"/>
    <mergeCell ref="K7:M7"/>
    <mergeCell ref="B8:C8"/>
    <mergeCell ref="E7:F7"/>
    <mergeCell ref="E8:F8"/>
    <mergeCell ref="I14:J14"/>
    <mergeCell ref="K14:M14"/>
    <mergeCell ref="E12:F12"/>
    <mergeCell ref="E13:F13"/>
    <mergeCell ref="G13:H13"/>
    <mergeCell ref="I13:J13"/>
    <mergeCell ref="K13:M13"/>
    <mergeCell ref="E14:F14"/>
    <mergeCell ref="G14:H14"/>
  </mergeCells>
  <conditionalFormatting sqref="T37:T50 T53">
    <cfRule type="containsText" dxfId="5" priority="1" operator="containsText" text="Active">
      <formula>NOT(ISERROR(SEARCH(("Active"),(T37))))</formula>
    </cfRule>
  </conditionalFormatting>
  <conditionalFormatting sqref="T37:T50 T53">
    <cfRule type="containsText" dxfId="4" priority="2" operator="containsText" text="Discontinued">
      <formula>NOT(ISERROR(SEARCH(("Discontinued"),(T37))))</formula>
    </cfRule>
  </conditionalFormatting>
  <conditionalFormatting sqref="T51:T52">
    <cfRule type="containsText" dxfId="3" priority="3" operator="containsText" text="Active">
      <formula>NOT(ISERROR(SEARCH(("Active"),(T51))))</formula>
    </cfRule>
  </conditionalFormatting>
  <conditionalFormatting sqref="T51:T52">
    <cfRule type="containsText" dxfId="2" priority="4" operator="containsText" text="Discontinued">
      <formula>NOT(ISERROR(SEARCH(("Discontinued"),(T51))))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'Look Up List'!$C$1:$C$31</xm:f>
          </x14:formula1>
          <xm:sqref>K8:K33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1"/>
  <sheetViews>
    <sheetView workbookViewId="0">
      <selection activeCell="B22" sqref="B22:C36"/>
    </sheetView>
  </sheetViews>
  <sheetFormatPr baseColWidth="10" defaultColWidth="11.1640625" defaultRowHeight="15" customHeight="1" x14ac:dyDescent="0.2"/>
  <cols>
    <col min="1" max="1" width="3.6640625" customWidth="1"/>
    <col min="2" max="2" width="12.5" customWidth="1"/>
    <col min="3" max="3" width="18.6640625" customWidth="1"/>
    <col min="4" max="4" width="11.5" customWidth="1"/>
    <col min="5" max="5" width="7.1640625" customWidth="1"/>
    <col min="6" max="6" width="11" customWidth="1"/>
    <col min="7" max="7" width="10.6640625" customWidth="1"/>
    <col min="8" max="8" width="9.83203125" customWidth="1"/>
    <col min="9" max="9" width="9.5" customWidth="1"/>
    <col min="10" max="11" width="11" customWidth="1"/>
    <col min="12" max="12" width="15.1640625" customWidth="1"/>
    <col min="13" max="13" width="11" customWidth="1"/>
    <col min="14" max="14" width="10.83203125" customWidth="1"/>
    <col min="15" max="16" width="11" customWidth="1"/>
    <col min="17" max="17" width="13" customWidth="1"/>
    <col min="18" max="20" width="11" customWidth="1"/>
    <col min="21" max="21" width="3" customWidth="1"/>
  </cols>
  <sheetData>
    <row r="1" spans="1:21" ht="87" customHeight="1" x14ac:dyDescent="0.2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2"/>
    </row>
    <row r="2" spans="1:21" ht="20" customHeight="1" x14ac:dyDescent="0.25">
      <c r="A2" s="55"/>
      <c r="B2" s="193" t="s">
        <v>84</v>
      </c>
      <c r="C2" s="185"/>
      <c r="D2" s="185"/>
      <c r="E2" s="185"/>
      <c r="F2" s="185"/>
      <c r="G2" s="185"/>
      <c r="H2" s="185"/>
      <c r="I2" s="18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1" ht="15.75" customHeight="1" x14ac:dyDescent="0.2">
      <c r="A3" s="55"/>
      <c r="B3" s="58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1" ht="15.75" customHeight="1" x14ac:dyDescent="0.2">
      <c r="A4" s="55"/>
      <c r="B4" s="58" t="s">
        <v>107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1" ht="15.75" customHeight="1" x14ac:dyDescent="0.2">
      <c r="A5" s="55"/>
      <c r="B5" s="61" t="s">
        <v>108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63" t="s">
        <v>85</v>
      </c>
      <c r="Q5" s="145">
        <v>43039</v>
      </c>
      <c r="R5" s="56"/>
      <c r="S5" s="56"/>
      <c r="T5" s="56"/>
    </row>
    <row r="6" spans="1:21" ht="15.75" customHeight="1" x14ac:dyDescent="0.2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1" ht="30.75" customHeight="1" x14ac:dyDescent="0.2">
      <c r="A7" s="55"/>
      <c r="B7" s="189" t="s">
        <v>63</v>
      </c>
      <c r="C7" s="190"/>
      <c r="D7" s="66" t="s">
        <v>73</v>
      </c>
      <c r="E7" s="189" t="s">
        <v>86</v>
      </c>
      <c r="F7" s="191"/>
      <c r="G7" s="189" t="s">
        <v>76</v>
      </c>
      <c r="H7" s="191"/>
      <c r="I7" s="194" t="s">
        <v>77</v>
      </c>
      <c r="J7" s="191"/>
      <c r="K7" s="189" t="s">
        <v>102</v>
      </c>
      <c r="L7" s="190"/>
      <c r="M7" s="190"/>
      <c r="N7" s="67" t="s">
        <v>68</v>
      </c>
      <c r="O7" s="189" t="s">
        <v>88</v>
      </c>
      <c r="P7" s="190"/>
      <c r="Q7" s="191"/>
      <c r="R7" s="192"/>
      <c r="S7" s="178"/>
      <c r="T7" s="56"/>
    </row>
    <row r="8" spans="1:21" ht="15.75" customHeight="1" x14ac:dyDescent="0.2">
      <c r="A8" s="55"/>
      <c r="B8" s="195" t="s">
        <v>89</v>
      </c>
      <c r="C8" s="196"/>
      <c r="D8" s="146">
        <v>43024</v>
      </c>
      <c r="E8" s="199"/>
      <c r="F8" s="196"/>
      <c r="G8" s="199"/>
      <c r="H8" s="196"/>
      <c r="I8" s="188">
        <v>6</v>
      </c>
      <c r="J8" s="185"/>
      <c r="K8" s="220" t="s">
        <v>109</v>
      </c>
      <c r="L8" s="221"/>
      <c r="M8" s="221"/>
      <c r="O8" s="199"/>
      <c r="P8" s="196"/>
      <c r="Q8" s="196"/>
      <c r="R8" s="56"/>
      <c r="S8" s="56"/>
      <c r="T8" s="56"/>
    </row>
    <row r="9" spans="1:21" ht="15.75" customHeight="1" x14ac:dyDescent="0.2">
      <c r="A9" s="55"/>
      <c r="B9" s="198"/>
      <c r="C9" s="185"/>
      <c r="D9" s="68">
        <v>43024</v>
      </c>
      <c r="E9" s="197"/>
      <c r="F9" s="185"/>
      <c r="G9" s="197"/>
      <c r="H9" s="185"/>
      <c r="I9" s="188">
        <v>3</v>
      </c>
      <c r="J9" s="185"/>
      <c r="K9" s="222" t="s">
        <v>120</v>
      </c>
      <c r="L9" s="223"/>
      <c r="M9" s="223"/>
      <c r="O9" s="197"/>
      <c r="P9" s="185"/>
      <c r="Q9" s="185"/>
      <c r="R9" s="56"/>
      <c r="S9" s="56"/>
      <c r="T9" s="56"/>
    </row>
    <row r="10" spans="1:21" ht="15.75" customHeight="1" x14ac:dyDescent="0.2">
      <c r="A10" s="55"/>
      <c r="B10" s="205"/>
      <c r="C10" s="185"/>
      <c r="D10" s="68">
        <v>43037</v>
      </c>
      <c r="E10" s="197"/>
      <c r="F10" s="185"/>
      <c r="G10" s="197"/>
      <c r="H10" s="185"/>
      <c r="I10" s="188">
        <v>3</v>
      </c>
      <c r="J10" s="185"/>
      <c r="K10" s="222" t="s">
        <v>111</v>
      </c>
      <c r="L10" s="223"/>
      <c r="M10" s="223"/>
      <c r="O10" s="197"/>
      <c r="P10" s="185"/>
      <c r="Q10" s="185"/>
      <c r="R10" s="56"/>
      <c r="S10" s="56"/>
      <c r="T10" s="56"/>
    </row>
    <row r="11" spans="1:21" ht="15.75" customHeight="1" x14ac:dyDescent="0.2">
      <c r="A11" s="55"/>
      <c r="B11" s="205"/>
      <c r="C11" s="185"/>
      <c r="D11" s="68">
        <v>43032</v>
      </c>
      <c r="E11" s="197"/>
      <c r="F11" s="185"/>
      <c r="G11" s="197"/>
      <c r="H11" s="185"/>
      <c r="I11" s="188">
        <v>3</v>
      </c>
      <c r="J11" s="185"/>
      <c r="K11" s="222" t="s">
        <v>118</v>
      </c>
      <c r="L11" s="223"/>
      <c r="M11" s="223"/>
      <c r="O11" s="197"/>
      <c r="P11" s="185"/>
      <c r="Q11" s="185"/>
      <c r="R11" s="56"/>
      <c r="S11" s="56"/>
      <c r="T11" s="56"/>
    </row>
    <row r="12" spans="1:21" ht="15.75" customHeight="1" x14ac:dyDescent="0.2">
      <c r="A12" s="55"/>
      <c r="B12" s="205"/>
      <c r="C12" s="185"/>
      <c r="D12" s="68"/>
      <c r="E12" s="188"/>
      <c r="F12" s="185"/>
      <c r="G12" s="188"/>
      <c r="H12" s="185"/>
      <c r="I12" s="188"/>
      <c r="J12" s="185"/>
      <c r="K12" s="185"/>
      <c r="L12" s="185"/>
      <c r="M12" s="185"/>
      <c r="O12" s="197"/>
      <c r="P12" s="185"/>
      <c r="Q12" s="185"/>
      <c r="R12" s="56"/>
      <c r="S12" s="56"/>
      <c r="T12" s="56"/>
    </row>
    <row r="13" spans="1:21" ht="15.75" customHeight="1" x14ac:dyDescent="0.2">
      <c r="A13" s="55"/>
      <c r="B13" s="205"/>
      <c r="C13" s="185"/>
      <c r="D13" s="68"/>
      <c r="E13" s="188"/>
      <c r="F13" s="185"/>
      <c r="G13" s="188"/>
      <c r="H13" s="185"/>
      <c r="I13" s="188"/>
      <c r="J13" s="185"/>
      <c r="K13" s="185"/>
      <c r="L13" s="185"/>
      <c r="M13" s="185"/>
      <c r="O13" s="197"/>
      <c r="P13" s="185"/>
      <c r="Q13" s="185"/>
      <c r="R13" s="56"/>
      <c r="S13" s="56"/>
      <c r="T13" s="56"/>
    </row>
    <row r="14" spans="1:21" ht="15.75" customHeight="1" x14ac:dyDescent="0.2">
      <c r="A14" s="55"/>
      <c r="B14" s="198"/>
      <c r="C14" s="185"/>
      <c r="D14" s="68"/>
      <c r="E14" s="197"/>
      <c r="F14" s="185"/>
      <c r="G14" s="197"/>
      <c r="H14" s="185"/>
      <c r="I14" s="188"/>
      <c r="J14" s="185"/>
      <c r="K14" s="185"/>
      <c r="L14" s="185"/>
      <c r="M14" s="185"/>
      <c r="O14" s="197"/>
      <c r="P14" s="185"/>
      <c r="Q14" s="185"/>
      <c r="R14" s="56"/>
      <c r="S14" s="56"/>
      <c r="T14" s="56"/>
    </row>
    <row r="15" spans="1:21" ht="15.75" customHeight="1" x14ac:dyDescent="0.2">
      <c r="A15" s="55"/>
      <c r="B15" s="198" t="s">
        <v>91</v>
      </c>
      <c r="C15" s="185"/>
      <c r="D15" s="68">
        <v>43024</v>
      </c>
      <c r="E15" s="197"/>
      <c r="F15" s="185"/>
      <c r="G15" s="197"/>
      <c r="H15" s="185"/>
      <c r="I15" s="188">
        <v>6</v>
      </c>
      <c r="J15" s="185"/>
      <c r="K15" s="222" t="s">
        <v>120</v>
      </c>
      <c r="L15" s="223"/>
      <c r="M15" s="223"/>
      <c r="O15" s="197"/>
      <c r="P15" s="185"/>
      <c r="Q15" s="185"/>
      <c r="R15" s="56"/>
      <c r="S15" s="56"/>
      <c r="T15" s="56"/>
    </row>
    <row r="16" spans="1:21" ht="15.75" customHeight="1" x14ac:dyDescent="0.2">
      <c r="A16" s="55"/>
      <c r="B16" s="198"/>
      <c r="C16" s="185"/>
      <c r="D16" s="68">
        <v>43037</v>
      </c>
      <c r="E16" s="197"/>
      <c r="F16" s="185"/>
      <c r="G16" s="197"/>
      <c r="H16" s="185"/>
      <c r="I16" s="188">
        <v>6</v>
      </c>
      <c r="J16" s="185"/>
      <c r="K16" s="222" t="s">
        <v>111</v>
      </c>
      <c r="L16" s="223"/>
      <c r="M16" s="223"/>
      <c r="O16" s="197"/>
      <c r="P16" s="185"/>
      <c r="Q16" s="185"/>
      <c r="R16" s="56"/>
      <c r="S16" s="56"/>
      <c r="T16" s="56"/>
    </row>
    <row r="17" spans="1:21" ht="15.75" customHeight="1" x14ac:dyDescent="0.2">
      <c r="A17" s="55"/>
      <c r="B17" s="198"/>
      <c r="C17" s="185"/>
      <c r="D17" s="68"/>
      <c r="E17" s="197"/>
      <c r="F17" s="185"/>
      <c r="G17" s="197"/>
      <c r="H17" s="185"/>
      <c r="I17" s="188"/>
      <c r="J17" s="185"/>
      <c r="K17" s="185"/>
      <c r="L17" s="185"/>
      <c r="M17" s="185"/>
      <c r="O17" s="197"/>
      <c r="P17" s="185"/>
      <c r="Q17" s="185"/>
      <c r="R17" s="56"/>
      <c r="S17" s="56"/>
      <c r="T17" s="56"/>
    </row>
    <row r="18" spans="1:21" ht="15.75" customHeight="1" x14ac:dyDescent="0.2">
      <c r="A18" s="55"/>
      <c r="B18" s="200"/>
      <c r="C18" s="201"/>
      <c r="D18" s="70"/>
      <c r="E18" s="202"/>
      <c r="F18" s="201"/>
      <c r="G18" s="202"/>
      <c r="H18" s="201"/>
      <c r="I18" s="203"/>
      <c r="J18" s="201"/>
      <c r="K18" s="207"/>
      <c r="L18" s="201"/>
      <c r="M18" s="201"/>
      <c r="N18" s="71"/>
      <c r="O18" s="202"/>
      <c r="P18" s="201"/>
      <c r="Q18" s="201"/>
      <c r="R18" s="56"/>
      <c r="S18" s="56"/>
      <c r="T18" s="56"/>
    </row>
    <row r="19" spans="1:21" ht="15.75" customHeight="1" x14ac:dyDescent="0.2">
      <c r="A19" s="5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56"/>
    </row>
    <row r="20" spans="1:21" ht="15.75" customHeight="1" x14ac:dyDescent="0.2">
      <c r="A20" s="55"/>
      <c r="B20" s="5" t="s">
        <v>1</v>
      </c>
      <c r="C20" s="6"/>
      <c r="D20" s="7"/>
      <c r="E20" s="7"/>
      <c r="F20" s="7"/>
      <c r="G20" s="7"/>
      <c r="H20" s="8"/>
      <c r="I20" s="9"/>
      <c r="J20" s="9"/>
      <c r="K20" s="10"/>
      <c r="L20" s="10"/>
      <c r="M20" s="7"/>
      <c r="N20" s="10"/>
      <c r="O20" s="10"/>
      <c r="P20" s="7"/>
      <c r="Q20" s="7"/>
      <c r="R20" s="10"/>
      <c r="S20" s="10"/>
      <c r="T20" s="7"/>
    </row>
    <row r="21" spans="1:21" ht="15.75" customHeight="1" x14ac:dyDescent="0.2">
      <c r="A21" s="147"/>
      <c r="B21" s="73" t="s">
        <v>2</v>
      </c>
      <c r="C21" s="74" t="s">
        <v>3</v>
      </c>
      <c r="D21" s="74" t="s">
        <v>4</v>
      </c>
      <c r="E21" s="74" t="s">
        <v>5</v>
      </c>
      <c r="F21" s="74" t="s">
        <v>6</v>
      </c>
      <c r="G21" s="74" t="s">
        <v>7</v>
      </c>
      <c r="H21" s="75" t="s">
        <v>8</v>
      </c>
      <c r="I21" s="76" t="s">
        <v>94</v>
      </c>
      <c r="J21" s="74" t="s">
        <v>9</v>
      </c>
      <c r="K21" s="74" t="s">
        <v>10</v>
      </c>
      <c r="L21" s="74" t="s">
        <v>11</v>
      </c>
      <c r="M21" s="74" t="s">
        <v>12</v>
      </c>
      <c r="N21" s="74" t="s">
        <v>95</v>
      </c>
      <c r="O21" s="74" t="s">
        <v>13</v>
      </c>
      <c r="P21" s="74" t="s">
        <v>14</v>
      </c>
      <c r="Q21" s="74" t="s">
        <v>96</v>
      </c>
      <c r="R21" s="74" t="s">
        <v>15</v>
      </c>
      <c r="S21" s="74" t="s">
        <v>16</v>
      </c>
      <c r="T21" s="74" t="s">
        <v>17</v>
      </c>
      <c r="U21" s="148"/>
    </row>
    <row r="22" spans="1:21" ht="15.75" customHeight="1" x14ac:dyDescent="0.2">
      <c r="A22" s="16">
        <v>1</v>
      </c>
      <c r="B22" s="209" t="s">
        <v>131</v>
      </c>
      <c r="C22" s="210" t="s">
        <v>109</v>
      </c>
      <c r="D22" s="211" t="s">
        <v>129</v>
      </c>
      <c r="E22" s="118" t="s">
        <v>18</v>
      </c>
      <c r="F22" s="224">
        <v>41432</v>
      </c>
      <c r="G22" s="78">
        <f t="shared" ref="G22:G36" si="0">DATEDIF(F22,$Q$5,"y")</f>
        <v>4</v>
      </c>
      <c r="H22" s="79">
        <v>3.5</v>
      </c>
      <c r="I22" s="119">
        <v>42917</v>
      </c>
      <c r="J22" s="120">
        <v>13.1</v>
      </c>
      <c r="K22" s="121" t="s">
        <v>19</v>
      </c>
      <c r="L22" s="122">
        <v>49.4</v>
      </c>
      <c r="M22" s="84">
        <v>10.199999999999999</v>
      </c>
      <c r="N22" s="124" t="s">
        <v>20</v>
      </c>
      <c r="O22" s="124" t="s">
        <v>21</v>
      </c>
      <c r="P22" s="149" t="s">
        <v>22</v>
      </c>
      <c r="Q22" s="124">
        <v>5</v>
      </c>
      <c r="R22" s="125"/>
      <c r="S22" s="125">
        <f t="shared" ref="S22:S36" si="1">Q22*30</f>
        <v>150</v>
      </c>
      <c r="T22" s="126" t="s">
        <v>23</v>
      </c>
      <c r="U22" s="150"/>
    </row>
    <row r="23" spans="1:21" ht="15.75" customHeight="1" x14ac:dyDescent="0.2">
      <c r="A23" s="16">
        <v>2</v>
      </c>
      <c r="B23" s="209" t="s">
        <v>132</v>
      </c>
      <c r="C23" s="213" t="s">
        <v>110</v>
      </c>
      <c r="D23" s="214" t="s">
        <v>130</v>
      </c>
      <c r="E23" s="127" t="s">
        <v>18</v>
      </c>
      <c r="F23" s="225">
        <v>40909</v>
      </c>
      <c r="G23" s="78">
        <f t="shared" si="0"/>
        <v>5</v>
      </c>
      <c r="H23" s="91">
        <v>4</v>
      </c>
      <c r="I23" s="119">
        <v>42917</v>
      </c>
      <c r="J23" s="128">
        <v>15.23</v>
      </c>
      <c r="K23" s="129" t="s">
        <v>24</v>
      </c>
      <c r="L23" s="130">
        <v>27.7</v>
      </c>
      <c r="M23" s="96">
        <v>10.3</v>
      </c>
      <c r="N23" s="132" t="s">
        <v>20</v>
      </c>
      <c r="O23" s="132" t="s">
        <v>25</v>
      </c>
      <c r="P23" s="151" t="s">
        <v>26</v>
      </c>
      <c r="Q23" s="132">
        <v>5</v>
      </c>
      <c r="R23" s="133"/>
      <c r="S23" s="133">
        <f t="shared" si="1"/>
        <v>150</v>
      </c>
      <c r="T23" s="134" t="s">
        <v>23</v>
      </c>
      <c r="U23" s="150"/>
    </row>
    <row r="24" spans="1:21" ht="15.75" customHeight="1" x14ac:dyDescent="0.2">
      <c r="A24" s="16">
        <v>3</v>
      </c>
      <c r="B24" s="209" t="s">
        <v>133</v>
      </c>
      <c r="C24" s="215" t="s">
        <v>111</v>
      </c>
      <c r="D24" s="216" t="s">
        <v>130</v>
      </c>
      <c r="E24" s="14" t="s">
        <v>18</v>
      </c>
      <c r="F24" s="226">
        <v>40645</v>
      </c>
      <c r="G24" s="78">
        <f t="shared" si="0"/>
        <v>6</v>
      </c>
      <c r="H24" s="91">
        <v>6</v>
      </c>
      <c r="I24" s="119">
        <v>42917</v>
      </c>
      <c r="J24" s="15">
        <v>8.68</v>
      </c>
      <c r="K24" s="135" t="s">
        <v>27</v>
      </c>
      <c r="L24" s="130">
        <v>27.3</v>
      </c>
      <c r="M24" s="96">
        <v>2.23</v>
      </c>
      <c r="N24" s="132" t="s">
        <v>20</v>
      </c>
      <c r="O24" s="132" t="s">
        <v>21</v>
      </c>
      <c r="P24" s="151" t="s">
        <v>28</v>
      </c>
      <c r="Q24" s="132">
        <v>5</v>
      </c>
      <c r="R24" s="133"/>
      <c r="S24" s="133">
        <f t="shared" si="1"/>
        <v>150</v>
      </c>
      <c r="T24" s="134" t="s">
        <v>23</v>
      </c>
      <c r="U24" s="150"/>
    </row>
    <row r="25" spans="1:21" ht="15.75" customHeight="1" x14ac:dyDescent="0.2">
      <c r="A25" s="16">
        <v>4</v>
      </c>
      <c r="B25" s="212"/>
      <c r="C25" s="213"/>
      <c r="D25" s="214"/>
      <c r="E25" s="127" t="s">
        <v>18</v>
      </c>
      <c r="F25" s="225"/>
      <c r="G25" s="78">
        <v>8</v>
      </c>
      <c r="H25" s="91">
        <v>6</v>
      </c>
      <c r="I25" s="119">
        <v>42917</v>
      </c>
      <c r="J25" s="128">
        <v>12.1</v>
      </c>
      <c r="K25" s="129" t="s">
        <v>29</v>
      </c>
      <c r="L25" s="130">
        <v>27.8</v>
      </c>
      <c r="M25" s="96">
        <v>9.3000000000000007</v>
      </c>
      <c r="N25" s="132" t="s">
        <v>20</v>
      </c>
      <c r="O25" s="132" t="s">
        <v>21</v>
      </c>
      <c r="P25" s="151" t="s">
        <v>30</v>
      </c>
      <c r="Q25" s="132">
        <v>5</v>
      </c>
      <c r="R25" s="133"/>
      <c r="S25" s="133">
        <f t="shared" si="1"/>
        <v>150</v>
      </c>
      <c r="T25" s="134" t="s">
        <v>23</v>
      </c>
      <c r="U25" s="150"/>
    </row>
    <row r="26" spans="1:21" ht="15.75" customHeight="1" x14ac:dyDescent="0.2">
      <c r="A26" s="16">
        <v>5</v>
      </c>
      <c r="B26" s="212"/>
      <c r="C26" s="213"/>
      <c r="D26" s="214"/>
      <c r="E26" s="127" t="s">
        <v>18</v>
      </c>
      <c r="F26" s="225"/>
      <c r="G26" s="78">
        <v>3</v>
      </c>
      <c r="H26" s="91">
        <v>0</v>
      </c>
      <c r="I26" s="119">
        <v>42917</v>
      </c>
      <c r="J26" s="128">
        <v>3.9</v>
      </c>
      <c r="K26" s="129" t="s">
        <v>31</v>
      </c>
      <c r="L26" s="130">
        <v>44.4</v>
      </c>
      <c r="M26" s="96">
        <v>15.7</v>
      </c>
      <c r="N26" s="132" t="s">
        <v>20</v>
      </c>
      <c r="O26" s="132" t="s">
        <v>32</v>
      </c>
      <c r="P26" s="151" t="s">
        <v>33</v>
      </c>
      <c r="Q26" s="132">
        <v>5</v>
      </c>
      <c r="R26" s="133"/>
      <c r="S26" s="133">
        <f t="shared" si="1"/>
        <v>150</v>
      </c>
      <c r="T26" s="134" t="s">
        <v>23</v>
      </c>
      <c r="U26" s="150"/>
    </row>
    <row r="27" spans="1:21" ht="15.75" customHeight="1" x14ac:dyDescent="0.2">
      <c r="A27" s="16">
        <v>6</v>
      </c>
      <c r="B27" s="212"/>
      <c r="C27" s="213"/>
      <c r="D27" s="214"/>
      <c r="E27" s="127" t="s">
        <v>34</v>
      </c>
      <c r="F27" s="225"/>
      <c r="G27" s="78">
        <v>3</v>
      </c>
      <c r="H27" s="91">
        <v>0.5</v>
      </c>
      <c r="I27" s="119">
        <v>42917</v>
      </c>
      <c r="J27" s="128">
        <v>12.96</v>
      </c>
      <c r="K27" s="129" t="s">
        <v>35</v>
      </c>
      <c r="L27" s="130">
        <v>25.2</v>
      </c>
      <c r="M27" s="131">
        <v>3.8</v>
      </c>
      <c r="N27" s="132" t="s">
        <v>20</v>
      </c>
      <c r="O27" s="132" t="s">
        <v>21</v>
      </c>
      <c r="P27" s="151" t="s">
        <v>36</v>
      </c>
      <c r="Q27" s="132">
        <v>5</v>
      </c>
      <c r="R27" s="133"/>
      <c r="S27" s="133">
        <f t="shared" si="1"/>
        <v>150</v>
      </c>
      <c r="T27" s="134" t="s">
        <v>23</v>
      </c>
      <c r="U27" s="150"/>
    </row>
    <row r="28" spans="1:21" ht="15.75" customHeight="1" x14ac:dyDescent="0.2">
      <c r="A28" s="16">
        <v>7</v>
      </c>
      <c r="B28" s="212"/>
      <c r="C28" s="213"/>
      <c r="D28" s="214"/>
      <c r="E28" s="127" t="s">
        <v>34</v>
      </c>
      <c r="F28" s="225"/>
      <c r="G28" s="78">
        <v>11</v>
      </c>
      <c r="H28" s="91">
        <v>12</v>
      </c>
      <c r="I28" s="119">
        <v>42917</v>
      </c>
      <c r="J28" s="128">
        <v>9.3000000000000007</v>
      </c>
      <c r="K28" s="129" t="s">
        <v>37</v>
      </c>
      <c r="L28" s="130">
        <v>22.5</v>
      </c>
      <c r="M28" s="131" t="s">
        <v>97</v>
      </c>
      <c r="N28" s="132" t="s">
        <v>20</v>
      </c>
      <c r="O28" s="132" t="s">
        <v>21</v>
      </c>
      <c r="P28" s="151" t="s">
        <v>38</v>
      </c>
      <c r="Q28" s="132">
        <v>5</v>
      </c>
      <c r="R28" s="133"/>
      <c r="S28" s="133">
        <f t="shared" si="1"/>
        <v>150</v>
      </c>
      <c r="T28" s="134" t="s">
        <v>23</v>
      </c>
      <c r="U28" s="150"/>
    </row>
    <row r="29" spans="1:21" ht="15.75" customHeight="1" x14ac:dyDescent="0.2">
      <c r="A29" s="16">
        <v>8</v>
      </c>
      <c r="B29" s="212"/>
      <c r="C29" s="213"/>
      <c r="D29" s="214"/>
      <c r="E29" s="127" t="s">
        <v>34</v>
      </c>
      <c r="F29" s="225"/>
      <c r="G29" s="78">
        <v>15</v>
      </c>
      <c r="H29" s="91">
        <v>7</v>
      </c>
      <c r="I29" s="119">
        <v>42917</v>
      </c>
      <c r="J29" s="136">
        <v>9.6</v>
      </c>
      <c r="K29" s="135" t="s">
        <v>39</v>
      </c>
      <c r="L29" s="130">
        <v>18</v>
      </c>
      <c r="M29" s="131">
        <v>5.8</v>
      </c>
      <c r="N29" s="132" t="s">
        <v>20</v>
      </c>
      <c r="O29" s="132" t="s">
        <v>21</v>
      </c>
      <c r="P29" s="151" t="s">
        <v>40</v>
      </c>
      <c r="Q29" s="133">
        <v>3</v>
      </c>
      <c r="R29" s="132"/>
      <c r="S29" s="133">
        <f t="shared" si="1"/>
        <v>90</v>
      </c>
      <c r="T29" s="134" t="s">
        <v>23</v>
      </c>
      <c r="U29" s="150"/>
    </row>
    <row r="30" spans="1:21" ht="15.75" customHeight="1" x14ac:dyDescent="0.2">
      <c r="A30" s="16">
        <v>9</v>
      </c>
      <c r="B30" s="212"/>
      <c r="C30" s="213"/>
      <c r="D30" s="213"/>
      <c r="E30" s="137" t="s">
        <v>34</v>
      </c>
      <c r="F30" s="227"/>
      <c r="G30" s="78">
        <v>4</v>
      </c>
      <c r="H30" s="98">
        <v>0.3</v>
      </c>
      <c r="I30" s="119">
        <v>42917</v>
      </c>
      <c r="J30" s="136">
        <v>8.5500000000000007</v>
      </c>
      <c r="K30" s="129" t="s">
        <v>41</v>
      </c>
      <c r="L30" s="130">
        <v>54</v>
      </c>
      <c r="M30" s="96">
        <v>8.8000000000000007</v>
      </c>
      <c r="N30" s="132" t="s">
        <v>20</v>
      </c>
      <c r="O30" s="132" t="s">
        <v>21</v>
      </c>
      <c r="P30" s="151" t="s">
        <v>42</v>
      </c>
      <c r="Q30" s="133">
        <v>5</v>
      </c>
      <c r="R30" s="132"/>
      <c r="S30" s="133">
        <f t="shared" si="1"/>
        <v>150</v>
      </c>
      <c r="T30" s="134" t="s">
        <v>23</v>
      </c>
      <c r="U30" s="150"/>
    </row>
    <row r="31" spans="1:21" ht="15.75" customHeight="1" x14ac:dyDescent="0.2">
      <c r="A31" s="16">
        <v>10</v>
      </c>
      <c r="B31" s="212"/>
      <c r="C31" s="213"/>
      <c r="D31" s="213"/>
      <c r="E31" s="137" t="s">
        <v>18</v>
      </c>
      <c r="F31" s="227"/>
      <c r="G31" s="78">
        <v>2</v>
      </c>
      <c r="H31" s="98">
        <v>3</v>
      </c>
      <c r="I31" s="119">
        <v>42917</v>
      </c>
      <c r="J31" s="136">
        <v>10.9</v>
      </c>
      <c r="K31" s="129" t="s">
        <v>43</v>
      </c>
      <c r="L31" s="130">
        <v>22.6</v>
      </c>
      <c r="M31" s="96">
        <v>10.3</v>
      </c>
      <c r="N31" s="132" t="s">
        <v>20</v>
      </c>
      <c r="O31" s="132" t="s">
        <v>21</v>
      </c>
      <c r="P31" s="151" t="s">
        <v>44</v>
      </c>
      <c r="Q31" s="133">
        <v>5</v>
      </c>
      <c r="R31" s="132"/>
      <c r="S31" s="133">
        <f t="shared" si="1"/>
        <v>150</v>
      </c>
      <c r="T31" s="134" t="s">
        <v>23</v>
      </c>
      <c r="U31" s="150"/>
    </row>
    <row r="32" spans="1:21" ht="15.75" customHeight="1" x14ac:dyDescent="0.2">
      <c r="A32" s="16">
        <v>11</v>
      </c>
      <c r="B32" s="212"/>
      <c r="C32" s="213"/>
      <c r="D32" s="213"/>
      <c r="E32" s="137" t="s">
        <v>34</v>
      </c>
      <c r="F32" s="227"/>
      <c r="G32" s="78">
        <v>17</v>
      </c>
      <c r="H32" s="98">
        <v>0.5</v>
      </c>
      <c r="I32" s="119">
        <v>42917</v>
      </c>
      <c r="J32" s="136">
        <v>8.3000000000000007</v>
      </c>
      <c r="K32" s="135" t="s">
        <v>45</v>
      </c>
      <c r="L32" s="130">
        <v>24</v>
      </c>
      <c r="M32" s="96">
        <v>3</v>
      </c>
      <c r="N32" s="132" t="s">
        <v>20</v>
      </c>
      <c r="O32" s="132" t="s">
        <v>25</v>
      </c>
      <c r="P32" s="151" t="s">
        <v>46</v>
      </c>
      <c r="Q32" s="133">
        <v>3</v>
      </c>
      <c r="R32" s="132"/>
      <c r="S32" s="133">
        <f t="shared" si="1"/>
        <v>90</v>
      </c>
      <c r="T32" s="134" t="s">
        <v>23</v>
      </c>
      <c r="U32" s="150"/>
    </row>
    <row r="33" spans="1:21" ht="15.75" customHeight="1" x14ac:dyDescent="0.2">
      <c r="A33" s="16">
        <v>12</v>
      </c>
      <c r="B33" s="212"/>
      <c r="C33" s="213"/>
      <c r="D33" s="213"/>
      <c r="E33" s="137" t="s">
        <v>18</v>
      </c>
      <c r="F33" s="227"/>
      <c r="G33" s="78">
        <v>13</v>
      </c>
      <c r="H33" s="98">
        <v>13</v>
      </c>
      <c r="I33" s="119">
        <v>42917</v>
      </c>
      <c r="J33" s="136">
        <v>10.1</v>
      </c>
      <c r="K33" s="129" t="s">
        <v>47</v>
      </c>
      <c r="L33" s="130">
        <v>19.32</v>
      </c>
      <c r="M33" s="96">
        <v>5.4</v>
      </c>
      <c r="N33" s="132" t="s">
        <v>20</v>
      </c>
      <c r="O33" s="132" t="s">
        <v>21</v>
      </c>
      <c r="P33" s="151" t="s">
        <v>48</v>
      </c>
      <c r="Q33" s="133">
        <v>5</v>
      </c>
      <c r="R33" s="132"/>
      <c r="S33" s="133">
        <f t="shared" si="1"/>
        <v>150</v>
      </c>
      <c r="T33" s="134" t="s">
        <v>23</v>
      </c>
      <c r="U33" s="150"/>
    </row>
    <row r="34" spans="1:21" ht="15.75" customHeight="1" x14ac:dyDescent="0.2">
      <c r="A34" s="16">
        <v>13</v>
      </c>
      <c r="B34" s="212"/>
      <c r="C34" s="213"/>
      <c r="D34" s="213"/>
      <c r="E34" s="137" t="s">
        <v>18</v>
      </c>
      <c r="F34" s="227"/>
      <c r="G34" s="78">
        <v>12</v>
      </c>
      <c r="H34" s="98">
        <v>12</v>
      </c>
      <c r="I34" s="119">
        <v>42917</v>
      </c>
      <c r="J34" s="136">
        <v>14.29</v>
      </c>
      <c r="K34" s="129" t="s">
        <v>49</v>
      </c>
      <c r="L34" s="130">
        <v>28.7</v>
      </c>
      <c r="M34" s="96">
        <v>19.600000000000001</v>
      </c>
      <c r="N34" s="132" t="s">
        <v>20</v>
      </c>
      <c r="O34" s="132" t="s">
        <v>21</v>
      </c>
      <c r="P34" s="151" t="s">
        <v>50</v>
      </c>
      <c r="Q34" s="133">
        <v>2</v>
      </c>
      <c r="R34" s="132"/>
      <c r="S34" s="133">
        <f t="shared" si="1"/>
        <v>60</v>
      </c>
      <c r="T34" s="134" t="s">
        <v>23</v>
      </c>
      <c r="U34" s="150"/>
    </row>
    <row r="35" spans="1:21" ht="15.75" customHeight="1" x14ac:dyDescent="0.2">
      <c r="A35" s="16">
        <v>14</v>
      </c>
      <c r="B35" s="217"/>
      <c r="C35" s="218"/>
      <c r="D35" s="218"/>
      <c r="E35" s="152" t="s">
        <v>34</v>
      </c>
      <c r="F35" s="228"/>
      <c r="G35" s="78">
        <v>3</v>
      </c>
      <c r="H35" s="98">
        <v>3</v>
      </c>
      <c r="I35" s="153">
        <v>42917</v>
      </c>
      <c r="J35" s="154">
        <v>13.6</v>
      </c>
      <c r="K35" s="155" t="s">
        <v>51</v>
      </c>
      <c r="L35" s="156">
        <v>15.8</v>
      </c>
      <c r="M35" s="157">
        <v>11</v>
      </c>
      <c r="N35" s="158" t="s">
        <v>20</v>
      </c>
      <c r="O35" s="158" t="s">
        <v>21</v>
      </c>
      <c r="P35" s="159" t="s">
        <v>52</v>
      </c>
      <c r="Q35" s="160">
        <v>5</v>
      </c>
      <c r="R35" s="158"/>
      <c r="S35" s="160">
        <f t="shared" si="1"/>
        <v>150</v>
      </c>
      <c r="T35" s="161" t="s">
        <v>23</v>
      </c>
      <c r="U35" s="150"/>
    </row>
    <row r="36" spans="1:21" ht="15.75" customHeight="1" x14ac:dyDescent="0.2">
      <c r="A36" s="16">
        <v>15</v>
      </c>
      <c r="B36" s="219"/>
      <c r="C36" s="208"/>
      <c r="D36" s="208"/>
      <c r="E36" s="163" t="s">
        <v>18</v>
      </c>
      <c r="F36" s="229"/>
      <c r="G36" s="78">
        <v>5</v>
      </c>
      <c r="H36" s="90">
        <v>3</v>
      </c>
      <c r="I36" s="164">
        <v>42917</v>
      </c>
      <c r="J36" s="165">
        <v>6.2</v>
      </c>
      <c r="K36" s="166" t="s">
        <v>53</v>
      </c>
      <c r="L36" s="165">
        <v>27.8</v>
      </c>
      <c r="M36" s="166">
        <v>3.6</v>
      </c>
      <c r="N36" s="165" t="s">
        <v>20</v>
      </c>
      <c r="O36" s="165" t="s">
        <v>25</v>
      </c>
      <c r="P36" s="167" t="s">
        <v>54</v>
      </c>
      <c r="Q36" s="168">
        <v>5</v>
      </c>
      <c r="R36" s="165"/>
      <c r="S36" s="168">
        <f t="shared" si="1"/>
        <v>150</v>
      </c>
      <c r="T36" s="169" t="s">
        <v>23</v>
      </c>
      <c r="U36" s="150"/>
    </row>
    <row r="37" spans="1:21" ht="15.75" customHeight="1" x14ac:dyDescent="0.2">
      <c r="A37" s="55"/>
      <c r="B37" s="170"/>
      <c r="C37" s="171"/>
      <c r="D37" s="171"/>
      <c r="E37" s="171"/>
      <c r="F37" s="171"/>
      <c r="G37" s="171"/>
      <c r="H37" s="98"/>
      <c r="I37" s="172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3"/>
    </row>
    <row r="38" spans="1:21" ht="15.75" customHeight="1" x14ac:dyDescent="0.2">
      <c r="A38" s="55"/>
      <c r="H38" s="98"/>
    </row>
    <row r="39" spans="1:21" ht="15.75" customHeight="1" x14ac:dyDescent="0.2">
      <c r="A39" s="55"/>
      <c r="H39" s="98"/>
    </row>
    <row r="40" spans="1:21" ht="15.75" customHeight="1" x14ac:dyDescent="0.2">
      <c r="A40" s="55"/>
      <c r="H40" s="98"/>
    </row>
    <row r="41" spans="1:21" ht="15.75" customHeight="1" x14ac:dyDescent="0.2">
      <c r="A41" s="55"/>
      <c r="H41" s="113"/>
    </row>
    <row r="42" spans="1:21" ht="15.75" customHeight="1" x14ac:dyDescent="0.2">
      <c r="A42" s="55"/>
    </row>
    <row r="43" spans="1:21" ht="15.75" customHeight="1" x14ac:dyDescent="0.2">
      <c r="A43" s="55"/>
    </row>
    <row r="44" spans="1:21" ht="15.75" customHeight="1" x14ac:dyDescent="0.2">
      <c r="A44" s="55"/>
    </row>
    <row r="45" spans="1:21" ht="15.75" customHeight="1" x14ac:dyDescent="0.2">
      <c r="A45" s="55"/>
    </row>
    <row r="46" spans="1:21" ht="15.75" customHeight="1" x14ac:dyDescent="0.2">
      <c r="A46" s="55"/>
    </row>
    <row r="47" spans="1:21" ht="15.75" customHeight="1" x14ac:dyDescent="0.2">
      <c r="A47" s="55"/>
    </row>
    <row r="48" spans="1:21" ht="15.75" customHeight="1" x14ac:dyDescent="0.2">
      <c r="A48" s="55"/>
    </row>
    <row r="49" spans="1:1" ht="15.75" customHeight="1" x14ac:dyDescent="0.2">
      <c r="A49" s="55"/>
    </row>
    <row r="50" spans="1:1" ht="15.75" customHeight="1" x14ac:dyDescent="0.2">
      <c r="A50" s="55"/>
    </row>
    <row r="51" spans="1:1" ht="15.75" customHeight="1" x14ac:dyDescent="0.2">
      <c r="A51" s="55"/>
    </row>
    <row r="52" spans="1:1" ht="15.75" customHeight="1" x14ac:dyDescent="0.2">
      <c r="A52" s="55"/>
    </row>
    <row r="53" spans="1:1" ht="15.75" customHeight="1" x14ac:dyDescent="0.2">
      <c r="A53" s="55"/>
    </row>
    <row r="54" spans="1:1" ht="15.75" customHeight="1" x14ac:dyDescent="0.2">
      <c r="A54" s="55"/>
    </row>
    <row r="55" spans="1:1" ht="15.75" customHeight="1" x14ac:dyDescent="0.2">
      <c r="A55" s="55"/>
    </row>
    <row r="56" spans="1:1" ht="15.75" customHeight="1" x14ac:dyDescent="0.2">
      <c r="A56" s="55"/>
    </row>
    <row r="57" spans="1:1" ht="15.75" customHeight="1" x14ac:dyDescent="0.2">
      <c r="A57" s="55"/>
    </row>
    <row r="58" spans="1:1" ht="15.75" customHeight="1" x14ac:dyDescent="0.2">
      <c r="A58" s="55"/>
    </row>
    <row r="59" spans="1:1" ht="15.75" customHeight="1" x14ac:dyDescent="0.2">
      <c r="A59" s="55"/>
    </row>
    <row r="60" spans="1:1" ht="15.75" customHeight="1" x14ac:dyDescent="0.2">
      <c r="A60" s="55"/>
    </row>
    <row r="61" spans="1:1" ht="15.75" customHeight="1" x14ac:dyDescent="0.2">
      <c r="A61" s="55"/>
    </row>
    <row r="62" spans="1:1" ht="15.75" customHeight="1" x14ac:dyDescent="0.2">
      <c r="A62" s="55"/>
    </row>
    <row r="63" spans="1:1" ht="15.75" customHeight="1" x14ac:dyDescent="0.2">
      <c r="A63" s="55"/>
    </row>
    <row r="64" spans="1:1" ht="15.75" customHeight="1" x14ac:dyDescent="0.2">
      <c r="A64" s="55"/>
    </row>
    <row r="65" spans="1:1" ht="15.75" customHeight="1" x14ac:dyDescent="0.2">
      <c r="A65" s="55"/>
    </row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5">
    <mergeCell ref="O16:Q16"/>
    <mergeCell ref="O17:Q17"/>
    <mergeCell ref="O18:Q18"/>
    <mergeCell ref="K8:M8"/>
    <mergeCell ref="O8:Q8"/>
    <mergeCell ref="O9:Q9"/>
    <mergeCell ref="O10:Q10"/>
    <mergeCell ref="O11:Q11"/>
    <mergeCell ref="O12:Q12"/>
    <mergeCell ref="O13:Q13"/>
    <mergeCell ref="E10:F10"/>
    <mergeCell ref="E11:F11"/>
    <mergeCell ref="O14:Q14"/>
    <mergeCell ref="K15:M15"/>
    <mergeCell ref="O15:Q15"/>
    <mergeCell ref="B8:C8"/>
    <mergeCell ref="G10:H10"/>
    <mergeCell ref="G11:H11"/>
    <mergeCell ref="I11:J11"/>
    <mergeCell ref="K11:M11"/>
    <mergeCell ref="G8:H8"/>
    <mergeCell ref="I8:J8"/>
    <mergeCell ref="G9:H9"/>
    <mergeCell ref="I9:J9"/>
    <mergeCell ref="K9:M9"/>
    <mergeCell ref="I10:J10"/>
    <mergeCell ref="K10:M10"/>
    <mergeCell ref="E8:F8"/>
    <mergeCell ref="B9:C9"/>
    <mergeCell ref="E9:F9"/>
    <mergeCell ref="B10:C10"/>
    <mergeCell ref="O7:Q7"/>
    <mergeCell ref="R7:S7"/>
    <mergeCell ref="B1:T1"/>
    <mergeCell ref="B2:I2"/>
    <mergeCell ref="B7:C7"/>
    <mergeCell ref="G7:H7"/>
    <mergeCell ref="I7:J7"/>
    <mergeCell ref="K7:M7"/>
    <mergeCell ref="E7:F7"/>
    <mergeCell ref="K17:M17"/>
    <mergeCell ref="K18:M18"/>
    <mergeCell ref="B15:C15"/>
    <mergeCell ref="B16:C16"/>
    <mergeCell ref="E16:F16"/>
    <mergeCell ref="G16:H16"/>
    <mergeCell ref="I16:J16"/>
    <mergeCell ref="K16:M16"/>
    <mergeCell ref="B17:C17"/>
    <mergeCell ref="G15:H15"/>
    <mergeCell ref="I15:J15"/>
    <mergeCell ref="E17:F17"/>
    <mergeCell ref="G17:H17"/>
    <mergeCell ref="B18:C18"/>
    <mergeCell ref="E18:F18"/>
    <mergeCell ref="G18:H18"/>
    <mergeCell ref="I18:J18"/>
    <mergeCell ref="I17:J17"/>
    <mergeCell ref="B11:C11"/>
    <mergeCell ref="B12:C12"/>
    <mergeCell ref="B13:C13"/>
    <mergeCell ref="B14:C14"/>
    <mergeCell ref="E15:F15"/>
    <mergeCell ref="I14:J14"/>
    <mergeCell ref="K14:M14"/>
    <mergeCell ref="E12:F12"/>
    <mergeCell ref="E13:F13"/>
    <mergeCell ref="G13:H13"/>
    <mergeCell ref="I13:J13"/>
    <mergeCell ref="K13:M13"/>
    <mergeCell ref="E14:F14"/>
    <mergeCell ref="G14:H14"/>
    <mergeCell ref="G12:H12"/>
    <mergeCell ref="I12:J12"/>
    <mergeCell ref="K12:M12"/>
  </mergeCells>
  <phoneticPr fontId="29" type="noConversion"/>
  <conditionalFormatting sqref="T22:T36">
    <cfRule type="containsText" dxfId="1" priority="1" operator="containsText" text="Active">
      <formula>NOT(ISERROR(SEARCH(("Active"),(T22))))</formula>
    </cfRule>
  </conditionalFormatting>
  <conditionalFormatting sqref="T22:T36">
    <cfRule type="containsText" dxfId="0" priority="2" operator="containsText" text="Discontinued">
      <formula>NOT(ISERROR(SEARCH(("Discontinued"),(T22))))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'Look Up List'!$C$1:$C$30</xm:f>
          </x14:formula1>
          <xm:sqref>K8:K18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C1" sqref="C1:C3"/>
    </sheetView>
  </sheetViews>
  <sheetFormatPr baseColWidth="10" defaultColWidth="11.1640625" defaultRowHeight="15" customHeight="1" x14ac:dyDescent="0.2"/>
  <cols>
    <col min="1" max="1" width="39.33203125" customWidth="1"/>
    <col min="2" max="2" width="9.6640625" customWidth="1"/>
    <col min="3" max="3" width="29.5" customWidth="1"/>
    <col min="4" max="26" width="11" customWidth="1"/>
  </cols>
  <sheetData>
    <row r="1" spans="1:3" ht="15.75" customHeight="1" x14ac:dyDescent="0.2">
      <c r="A1" t="s">
        <v>23</v>
      </c>
      <c r="C1" s="208" t="s">
        <v>109</v>
      </c>
    </row>
    <row r="2" spans="1:3" ht="15.75" customHeight="1" x14ac:dyDescent="0.2">
      <c r="A2" t="s">
        <v>103</v>
      </c>
      <c r="C2" s="208" t="s">
        <v>110</v>
      </c>
    </row>
    <row r="3" spans="1:3" ht="15.75" customHeight="1" x14ac:dyDescent="0.2">
      <c r="C3" s="208" t="s">
        <v>111</v>
      </c>
    </row>
    <row r="4" spans="1:3" ht="15.75" customHeight="1" x14ac:dyDescent="0.2">
      <c r="A4" s="174" t="s">
        <v>20</v>
      </c>
      <c r="C4" s="208" t="s">
        <v>112</v>
      </c>
    </row>
    <row r="5" spans="1:3" ht="15.75" customHeight="1" x14ac:dyDescent="0.2">
      <c r="A5" s="174" t="s">
        <v>104</v>
      </c>
      <c r="C5" s="208" t="s">
        <v>113</v>
      </c>
    </row>
    <row r="6" spans="1:3" ht="15.75" customHeight="1" x14ac:dyDescent="0.2">
      <c r="C6" s="208" t="s">
        <v>114</v>
      </c>
    </row>
    <row r="7" spans="1:3" ht="15.75" customHeight="1" x14ac:dyDescent="0.2">
      <c r="A7" s="174" t="s">
        <v>25</v>
      </c>
      <c r="C7" s="208" t="s">
        <v>115</v>
      </c>
    </row>
    <row r="8" spans="1:3" ht="15.75" customHeight="1" x14ac:dyDescent="0.2">
      <c r="A8" s="174" t="s">
        <v>21</v>
      </c>
      <c r="C8" s="208" t="s">
        <v>116</v>
      </c>
    </row>
    <row r="9" spans="1:3" ht="15.75" customHeight="1" x14ac:dyDescent="0.2">
      <c r="A9" s="174" t="s">
        <v>105</v>
      </c>
      <c r="C9" s="208" t="s">
        <v>117</v>
      </c>
    </row>
    <row r="10" spans="1:3" ht="15.75" customHeight="1" x14ac:dyDescent="0.2">
      <c r="A10" s="174" t="s">
        <v>106</v>
      </c>
      <c r="C10" s="208" t="s">
        <v>118</v>
      </c>
    </row>
    <row r="11" spans="1:3" ht="15.75" customHeight="1" x14ac:dyDescent="0.2">
      <c r="C11" s="208" t="s">
        <v>119</v>
      </c>
    </row>
    <row r="12" spans="1:3" ht="15.75" customHeight="1" x14ac:dyDescent="0.2">
      <c r="A12" s="174" t="s">
        <v>92</v>
      </c>
      <c r="C12" s="208" t="s">
        <v>120</v>
      </c>
    </row>
    <row r="13" spans="1:3" ht="15.75" customHeight="1" x14ac:dyDescent="0.2">
      <c r="A13" s="174" t="s">
        <v>89</v>
      </c>
      <c r="C13" s="208" t="s">
        <v>121</v>
      </c>
    </row>
    <row r="14" spans="1:3" ht="15.75" customHeight="1" x14ac:dyDescent="0.2">
      <c r="A14" s="174" t="s">
        <v>91</v>
      </c>
      <c r="C14" s="208" t="s">
        <v>122</v>
      </c>
    </row>
    <row r="15" spans="1:3" ht="15.75" customHeight="1" x14ac:dyDescent="0.2">
      <c r="C15" s="208" t="s">
        <v>123</v>
      </c>
    </row>
    <row r="16" spans="1:3" ht="15.75" customHeight="1" x14ac:dyDescent="0.2">
      <c r="C16" s="208" t="s">
        <v>124</v>
      </c>
    </row>
    <row r="17" spans="3:3" ht="15.75" customHeight="1" x14ac:dyDescent="0.2">
      <c r="C17" s="208" t="s">
        <v>125</v>
      </c>
    </row>
    <row r="18" spans="3:3" ht="15.75" customHeight="1" x14ac:dyDescent="0.2">
      <c r="C18" s="208" t="s">
        <v>126</v>
      </c>
    </row>
    <row r="19" spans="3:3" ht="15.75" customHeight="1" x14ac:dyDescent="0.2">
      <c r="C19" s="208" t="s">
        <v>127</v>
      </c>
    </row>
    <row r="20" spans="3:3" ht="15.75" customHeight="1" x14ac:dyDescent="0.2">
      <c r="C20" s="208" t="s">
        <v>128</v>
      </c>
    </row>
    <row r="21" spans="3:3" ht="15.75" customHeight="1" x14ac:dyDescent="0.2">
      <c r="C21" s="162"/>
    </row>
    <row r="22" spans="3:3" ht="15.75" customHeight="1" x14ac:dyDescent="0.2">
      <c r="C22" s="162"/>
    </row>
    <row r="23" spans="3:3" ht="15.75" customHeight="1" x14ac:dyDescent="0.2">
      <c r="C23" s="162"/>
    </row>
    <row r="24" spans="3:3" ht="15.75" customHeight="1" x14ac:dyDescent="0.2">
      <c r="C24" s="162"/>
    </row>
    <row r="25" spans="3:3" ht="15.75" customHeight="1" x14ac:dyDescent="0.2">
      <c r="C25" s="162"/>
    </row>
    <row r="26" spans="3:3" ht="15.75" customHeight="1" x14ac:dyDescent="0.2">
      <c r="C26" s="162"/>
    </row>
    <row r="27" spans="3:3" ht="15.75" customHeight="1" x14ac:dyDescent="0.2">
      <c r="C27" s="162"/>
    </row>
    <row r="28" spans="3:3" ht="15.75" customHeight="1" x14ac:dyDescent="0.2">
      <c r="C28" s="162"/>
    </row>
    <row r="29" spans="3:3" ht="15.75" customHeight="1" x14ac:dyDescent="0.2">
      <c r="C29" s="162"/>
    </row>
    <row r="30" spans="3:3" ht="15.75" customHeight="1" x14ac:dyDescent="0.2">
      <c r="C30" s="162"/>
    </row>
    <row r="31" spans="3:3" ht="15.75" customHeight="1" x14ac:dyDescent="0.2">
      <c r="C31" s="162"/>
    </row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29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Dec17</vt:lpstr>
      <vt:lpstr>Nov17</vt:lpstr>
      <vt:lpstr>Oct17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Ooi</dc:creator>
  <cp:lastModifiedBy>Meanwhile Creative</cp:lastModifiedBy>
  <dcterms:created xsi:type="dcterms:W3CDTF">2017-05-11T15:54:58Z</dcterms:created>
  <dcterms:modified xsi:type="dcterms:W3CDTF">2023-05-29T12:58:05Z</dcterms:modified>
</cp:coreProperties>
</file>