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4D/Desktop/DC PREP/"/>
    </mc:Choice>
  </mc:AlternateContent>
  <xr:revisionPtr revIDLastSave="0" documentId="13_ncr:1_{2F4FE170-7E6E-364F-8D4A-9F627F07F824}" xr6:coauthVersionLast="47" xr6:coauthVersionMax="47" xr10:uidLastSave="{00000000-0000-0000-0000-000000000000}"/>
  <bookViews>
    <workbookView xWindow="3160" yWindow="500" windowWidth="25640" windowHeight="17500" xr2:uid="{00000000-000D-0000-FFFF-FFFF00000000}"/>
  </bookViews>
  <sheets>
    <sheet name="Patient List" sheetId="1" r:id="rId1"/>
    <sheet name="INV" sheetId="3" r:id="rId2"/>
    <sheet name="Dec22" sheetId="2" r:id="rId3"/>
    <sheet name="Nov22" sheetId="4" r:id="rId4"/>
    <sheet name="Oct22" sheetId="5" r:id="rId5"/>
    <sheet name="Look Up List" sheetId="15" r:id="rId6"/>
  </sheets>
  <definedNames>
    <definedName name="_xlnm._FilterDatabase" localSheetId="2" hidden="1">'Dec22'!$H$68:$H$85</definedName>
    <definedName name="_xlnm._FilterDatabase" localSheetId="5" hidden="1">'Look Up List'!$C$34:$C$44</definedName>
    <definedName name="_xlnm._FilterDatabase" localSheetId="3" hidden="1">'Nov22'!$H$68:$H$85</definedName>
    <definedName name="_xlnm._FilterDatabase" localSheetId="4" hidden="1">'Oct22'!$H$68:$H$85</definedName>
    <definedName name="AccountLookup" localSheetId="3">#REF!</definedName>
    <definedName name="AccountLookup" localSheetId="4">#REF!</definedName>
    <definedName name="AccountLookup" localSheetId="0">#REF!</definedName>
    <definedName name="AccountLookup">#REF!</definedName>
    <definedName name="MileageRate" localSheetId="3">#REF!</definedName>
    <definedName name="MileageRate" localSheetId="4">#REF!</definedName>
    <definedName name="MileageRate" localSheetId="0">#REF!</definedName>
    <definedName name="Mileage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Q29" i="1"/>
  <c r="H14" i="1"/>
  <c r="H13" i="1"/>
  <c r="P29" i="1" l="1"/>
  <c r="T15" i="4"/>
  <c r="T15" i="5"/>
  <c r="AL86" i="5"/>
  <c r="V83" i="5"/>
  <c r="P83" i="5"/>
  <c r="M83" i="5"/>
  <c r="C83" i="5"/>
  <c r="B83" i="5"/>
  <c r="V82" i="5"/>
  <c r="C82" i="5"/>
  <c r="B82" i="5"/>
  <c r="V81" i="5"/>
  <c r="P81" i="5"/>
  <c r="M81" i="5"/>
  <c r="C81" i="5"/>
  <c r="B81" i="5"/>
  <c r="V80" i="5"/>
  <c r="P80" i="5"/>
  <c r="M80" i="5"/>
  <c r="C80" i="5"/>
  <c r="B80" i="5"/>
  <c r="V79" i="5"/>
  <c r="P79" i="5"/>
  <c r="C79" i="5"/>
  <c r="B79" i="5"/>
  <c r="V78" i="5"/>
  <c r="P78" i="5"/>
  <c r="M78" i="5"/>
  <c r="C78" i="5"/>
  <c r="B78" i="5"/>
  <c r="V77" i="5"/>
  <c r="M77" i="5"/>
  <c r="C77" i="5"/>
  <c r="B77" i="5"/>
  <c r="V76" i="5"/>
  <c r="P76" i="5"/>
  <c r="M76" i="5"/>
  <c r="C76" i="5"/>
  <c r="B76" i="5"/>
  <c r="V75" i="5"/>
  <c r="P75" i="5"/>
  <c r="M75" i="5"/>
  <c r="C75" i="5"/>
  <c r="B75" i="5"/>
  <c r="V74" i="5"/>
  <c r="P74" i="5"/>
  <c r="M74" i="5"/>
  <c r="C74" i="5"/>
  <c r="B74" i="5"/>
  <c r="V73" i="5"/>
  <c r="P73" i="5"/>
  <c r="M73" i="5"/>
  <c r="C73" i="5"/>
  <c r="B73" i="5"/>
  <c r="V72" i="5"/>
  <c r="P72" i="5"/>
  <c r="M72" i="5"/>
  <c r="J72" i="5"/>
  <c r="C72" i="5"/>
  <c r="B72" i="5"/>
  <c r="V71" i="5"/>
  <c r="P71" i="5"/>
  <c r="J71" i="5"/>
  <c r="C71" i="5"/>
  <c r="B71" i="5"/>
  <c r="V70" i="5"/>
  <c r="P70" i="5"/>
  <c r="M70" i="5"/>
  <c r="J70" i="5"/>
  <c r="C70" i="5"/>
  <c r="B70" i="5"/>
  <c r="L64" i="5"/>
  <c r="H64" i="5"/>
  <c r="G64" i="5"/>
  <c r="F64" i="5"/>
  <c r="G54" i="5"/>
  <c r="G55" i="5" s="1"/>
  <c r="G56" i="5" s="1"/>
  <c r="G57" i="5" s="1"/>
  <c r="G58" i="5" s="1"/>
  <c r="G59" i="5" s="1"/>
  <c r="G60" i="5" s="1"/>
  <c r="G61" i="5" s="1"/>
  <c r="G62" i="5" s="1"/>
  <c r="G63" i="5" s="1"/>
  <c r="G53" i="5"/>
  <c r="F52" i="5"/>
  <c r="L49" i="5"/>
  <c r="H49" i="5"/>
  <c r="G49" i="5" s="1"/>
  <c r="F49" i="5"/>
  <c r="G38" i="5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F37" i="5"/>
  <c r="L34" i="5"/>
  <c r="H34" i="5"/>
  <c r="G34" i="5"/>
  <c r="F34" i="5"/>
  <c r="S25" i="5"/>
  <c r="S23" i="5"/>
  <c r="G23" i="5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F22" i="5"/>
  <c r="L19" i="5"/>
  <c r="H19" i="5"/>
  <c r="G19" i="5"/>
  <c r="F19" i="5"/>
  <c r="T12" i="5"/>
  <c r="T8" i="5" a="1"/>
  <c r="T8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F7" i="5"/>
  <c r="T6" i="5" a="1"/>
  <c r="T6" i="5" s="1"/>
  <c r="AL86" i="4"/>
  <c r="V83" i="4"/>
  <c r="P83" i="4"/>
  <c r="M83" i="4"/>
  <c r="C83" i="4"/>
  <c r="B83" i="4"/>
  <c r="V82" i="4"/>
  <c r="C82" i="4"/>
  <c r="B82" i="4"/>
  <c r="V81" i="4"/>
  <c r="P81" i="4"/>
  <c r="M81" i="4"/>
  <c r="C81" i="4"/>
  <c r="B81" i="4"/>
  <c r="V80" i="4"/>
  <c r="P80" i="4"/>
  <c r="M80" i="4"/>
  <c r="C80" i="4"/>
  <c r="B80" i="4"/>
  <c r="V79" i="4"/>
  <c r="P79" i="4"/>
  <c r="C79" i="4"/>
  <c r="B79" i="4"/>
  <c r="V78" i="4"/>
  <c r="P78" i="4"/>
  <c r="M78" i="4"/>
  <c r="C78" i="4"/>
  <c r="B78" i="4"/>
  <c r="V77" i="4"/>
  <c r="M77" i="4"/>
  <c r="C77" i="4"/>
  <c r="B77" i="4"/>
  <c r="V76" i="4"/>
  <c r="P76" i="4"/>
  <c r="M76" i="4"/>
  <c r="C76" i="4"/>
  <c r="B76" i="4"/>
  <c r="V75" i="4"/>
  <c r="P75" i="4"/>
  <c r="M75" i="4"/>
  <c r="C75" i="4"/>
  <c r="B75" i="4"/>
  <c r="V74" i="4"/>
  <c r="P74" i="4"/>
  <c r="M74" i="4"/>
  <c r="C74" i="4"/>
  <c r="B74" i="4"/>
  <c r="V73" i="4"/>
  <c r="P73" i="4"/>
  <c r="M73" i="4"/>
  <c r="C73" i="4"/>
  <c r="B73" i="4"/>
  <c r="V72" i="4"/>
  <c r="P72" i="4"/>
  <c r="M72" i="4"/>
  <c r="J72" i="4"/>
  <c r="C72" i="4"/>
  <c r="B72" i="4"/>
  <c r="V71" i="4"/>
  <c r="P71" i="4"/>
  <c r="J71" i="4"/>
  <c r="C71" i="4"/>
  <c r="B71" i="4"/>
  <c r="V70" i="4"/>
  <c r="P70" i="4"/>
  <c r="M70" i="4"/>
  <c r="J70" i="4"/>
  <c r="C70" i="4"/>
  <c r="B70" i="4"/>
  <c r="L64" i="4"/>
  <c r="H64" i="4"/>
  <c r="G64" i="4" s="1"/>
  <c r="F64" i="4"/>
  <c r="G55" i="4"/>
  <c r="G56" i="4" s="1"/>
  <c r="G57" i="4" s="1"/>
  <c r="G58" i="4" s="1"/>
  <c r="G59" i="4" s="1"/>
  <c r="G60" i="4" s="1"/>
  <c r="G61" i="4" s="1"/>
  <c r="G62" i="4" s="1"/>
  <c r="G63" i="4" s="1"/>
  <c r="G54" i="4"/>
  <c r="G53" i="4"/>
  <c r="F52" i="4"/>
  <c r="L49" i="4"/>
  <c r="H49" i="4"/>
  <c r="F49" i="4"/>
  <c r="G39" i="4"/>
  <c r="G40" i="4" s="1"/>
  <c r="G41" i="4" s="1"/>
  <c r="G42" i="4" s="1"/>
  <c r="G43" i="4" s="1"/>
  <c r="G44" i="4" s="1"/>
  <c r="G45" i="4" s="1"/>
  <c r="G46" i="4" s="1"/>
  <c r="G47" i="4" s="1"/>
  <c r="G48" i="4" s="1"/>
  <c r="G38" i="4"/>
  <c r="F37" i="4"/>
  <c r="L34" i="4"/>
  <c r="H34" i="4"/>
  <c r="G34" i="4" s="1"/>
  <c r="F34" i="4"/>
  <c r="G25" i="4"/>
  <c r="G26" i="4" s="1"/>
  <c r="G27" i="4" s="1"/>
  <c r="G28" i="4" s="1"/>
  <c r="G29" i="4" s="1"/>
  <c r="G30" i="4" s="1"/>
  <c r="G31" i="4" s="1"/>
  <c r="G32" i="4" s="1"/>
  <c r="G33" i="4" s="1"/>
  <c r="S23" i="4"/>
  <c r="G23" i="4"/>
  <c r="G24" i="4" s="1"/>
  <c r="F22" i="4"/>
  <c r="L19" i="4"/>
  <c r="H19" i="4"/>
  <c r="G19" i="4" s="1"/>
  <c r="F19" i="4"/>
  <c r="G9" i="4"/>
  <c r="G10" i="4" s="1"/>
  <c r="G11" i="4" s="1"/>
  <c r="G12" i="4" s="1"/>
  <c r="G13" i="4" s="1"/>
  <c r="G14" i="4" s="1"/>
  <c r="G15" i="4" s="1"/>
  <c r="G16" i="4" s="1"/>
  <c r="G17" i="4" s="1"/>
  <c r="G18" i="4" s="1"/>
  <c r="T8" i="4" a="1"/>
  <c r="T8" i="4"/>
  <c r="G8" i="4"/>
  <c r="F7" i="4"/>
  <c r="T6" i="4" a="1"/>
  <c r="T6" i="4"/>
  <c r="T12" i="4" s="1"/>
  <c r="N8" i="3"/>
  <c r="R8" i="3" s="1"/>
  <c r="V8" i="3" s="1"/>
  <c r="Z8" i="3" s="1"/>
  <c r="AD8" i="3" s="1"/>
  <c r="AH8" i="3" s="1"/>
  <c r="AL8" i="3" s="1"/>
  <c r="AP8" i="3" s="1"/>
  <c r="AT8" i="3" s="1"/>
  <c r="AX8" i="3" s="1"/>
  <c r="BB8" i="3" s="1"/>
  <c r="BF8" i="3" s="1"/>
  <c r="I8" i="3"/>
  <c r="H8" i="3"/>
  <c r="G8" i="3"/>
  <c r="D8" i="3"/>
  <c r="N7" i="3"/>
  <c r="R7" i="3" s="1"/>
  <c r="V7" i="3" s="1"/>
  <c r="Z7" i="3" s="1"/>
  <c r="AD7" i="3" s="1"/>
  <c r="AH7" i="3" s="1"/>
  <c r="AL7" i="3" s="1"/>
  <c r="AP7" i="3" s="1"/>
  <c r="AT7" i="3" s="1"/>
  <c r="AX7" i="3" s="1"/>
  <c r="BB7" i="3" s="1"/>
  <c r="BF7" i="3" s="1"/>
  <c r="H7" i="3"/>
  <c r="G7" i="3"/>
  <c r="I7" i="3" s="1"/>
  <c r="D7" i="3"/>
  <c r="R6" i="3"/>
  <c r="V6" i="3" s="1"/>
  <c r="Z6" i="3" s="1"/>
  <c r="AD6" i="3" s="1"/>
  <c r="AH6" i="3" s="1"/>
  <c r="AL6" i="3" s="1"/>
  <c r="AP6" i="3" s="1"/>
  <c r="AT6" i="3" s="1"/>
  <c r="AX6" i="3" s="1"/>
  <c r="BB6" i="3" s="1"/>
  <c r="BF6" i="3" s="1"/>
  <c r="N6" i="3"/>
  <c r="H6" i="3"/>
  <c r="G6" i="3"/>
  <c r="I6" i="3" s="1"/>
  <c r="D6" i="3"/>
  <c r="N5" i="3"/>
  <c r="R5" i="3" s="1"/>
  <c r="V5" i="3" s="1"/>
  <c r="Z5" i="3" s="1"/>
  <c r="AD5" i="3" s="1"/>
  <c r="AH5" i="3" s="1"/>
  <c r="AL5" i="3" s="1"/>
  <c r="AP5" i="3" s="1"/>
  <c r="AT5" i="3" s="1"/>
  <c r="AX5" i="3" s="1"/>
  <c r="BB5" i="3" s="1"/>
  <c r="BF5" i="3" s="1"/>
  <c r="I5" i="3"/>
  <c r="H5" i="3"/>
  <c r="G5" i="3"/>
  <c r="D5" i="3"/>
  <c r="N4" i="3"/>
  <c r="R4" i="3" s="1"/>
  <c r="V4" i="3" s="1"/>
  <c r="Z4" i="3" s="1"/>
  <c r="AD4" i="3" s="1"/>
  <c r="AH4" i="3" s="1"/>
  <c r="AL4" i="3" s="1"/>
  <c r="AP4" i="3" s="1"/>
  <c r="AT4" i="3" s="1"/>
  <c r="AX4" i="3" s="1"/>
  <c r="BB4" i="3" s="1"/>
  <c r="BF4" i="3" s="1"/>
  <c r="I4" i="3"/>
  <c r="H4" i="3"/>
  <c r="G4" i="3"/>
  <c r="D4" i="3"/>
  <c r="AL86" i="2"/>
  <c r="V83" i="2"/>
  <c r="P83" i="2"/>
  <c r="M83" i="2"/>
  <c r="C83" i="2"/>
  <c r="B83" i="2"/>
  <c r="V82" i="2"/>
  <c r="C82" i="2"/>
  <c r="B82" i="2"/>
  <c r="V81" i="2"/>
  <c r="P81" i="2"/>
  <c r="M81" i="2"/>
  <c r="C81" i="2"/>
  <c r="B81" i="2"/>
  <c r="V80" i="2"/>
  <c r="P80" i="2"/>
  <c r="M80" i="2"/>
  <c r="C80" i="2"/>
  <c r="B80" i="2"/>
  <c r="V79" i="2"/>
  <c r="P79" i="2"/>
  <c r="C79" i="2"/>
  <c r="B79" i="2"/>
  <c r="V78" i="2"/>
  <c r="P78" i="2"/>
  <c r="M78" i="2"/>
  <c r="C78" i="2"/>
  <c r="B78" i="2"/>
  <c r="V77" i="2"/>
  <c r="M77" i="2"/>
  <c r="C77" i="2"/>
  <c r="B77" i="2"/>
  <c r="V76" i="2"/>
  <c r="P76" i="2"/>
  <c r="M76" i="2"/>
  <c r="C76" i="2"/>
  <c r="B76" i="2"/>
  <c r="V75" i="2"/>
  <c r="P75" i="2"/>
  <c r="M75" i="2"/>
  <c r="C75" i="2"/>
  <c r="B75" i="2"/>
  <c r="V74" i="2"/>
  <c r="P74" i="2"/>
  <c r="M74" i="2"/>
  <c r="C74" i="2"/>
  <c r="B74" i="2"/>
  <c r="V73" i="2"/>
  <c r="P73" i="2"/>
  <c r="M73" i="2"/>
  <c r="C73" i="2"/>
  <c r="B73" i="2"/>
  <c r="V72" i="2"/>
  <c r="P72" i="2"/>
  <c r="M72" i="2"/>
  <c r="J72" i="2"/>
  <c r="C72" i="2"/>
  <c r="B72" i="2"/>
  <c r="V71" i="2"/>
  <c r="P71" i="2"/>
  <c r="J71" i="2"/>
  <c r="C71" i="2"/>
  <c r="B71" i="2"/>
  <c r="V70" i="2"/>
  <c r="P70" i="2"/>
  <c r="M70" i="2"/>
  <c r="J70" i="2"/>
  <c r="C70" i="2"/>
  <c r="B70" i="2"/>
  <c r="L64" i="2"/>
  <c r="G64" i="2" s="1"/>
  <c r="H64" i="2"/>
  <c r="F64" i="2"/>
  <c r="G53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F52" i="2"/>
  <c r="L49" i="2"/>
  <c r="H49" i="2"/>
  <c r="G49" i="2"/>
  <c r="F49" i="2"/>
  <c r="G38" i="2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F37" i="2"/>
  <c r="L34" i="2"/>
  <c r="G34" i="2" s="1"/>
  <c r="H34" i="2"/>
  <c r="F34" i="2"/>
  <c r="S25" i="2"/>
  <c r="S23" i="2"/>
  <c r="G23" i="2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F22" i="2"/>
  <c r="L19" i="2"/>
  <c r="H19" i="2"/>
  <c r="G19" i="2"/>
  <c r="F19" i="2"/>
  <c r="T15" i="2"/>
  <c r="T8" i="2" a="1"/>
  <c r="T8" i="2"/>
  <c r="G8" i="2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F7" i="2"/>
  <c r="T6" i="2" a="1"/>
  <c r="T6" i="2"/>
  <c r="T12" i="2" s="1"/>
  <c r="S25" i="4" l="1"/>
  <c r="G49" i="4"/>
</calcChain>
</file>

<file path=xl/sharedStrings.xml><?xml version="1.0" encoding="utf-8"?>
<sst xmlns="http://schemas.openxmlformats.org/spreadsheetml/2006/main" count="746" uniqueCount="210">
  <si>
    <t>CLINIC CONTACT INFORMATION</t>
  </si>
  <si>
    <t>PROGRAMME START DATE</t>
  </si>
  <si>
    <t xml:space="preserve">Name: </t>
  </si>
  <si>
    <t>PROVINCE</t>
  </si>
  <si>
    <t xml:space="preserve">Profession: </t>
  </si>
  <si>
    <t>Department:</t>
  </si>
  <si>
    <t xml:space="preserve">Phone: </t>
  </si>
  <si>
    <t>Email:</t>
  </si>
  <si>
    <t>PATIENT RECRUITMENT SUMMARY</t>
  </si>
  <si>
    <t>Patient 
ID</t>
  </si>
  <si>
    <t>Patient Name</t>
  </si>
  <si>
    <t>Province</t>
  </si>
  <si>
    <t>Gender</t>
  </si>
  <si>
    <t>D.O.B.</t>
  </si>
  <si>
    <t>Date of T1D
Diagnosis</t>
  </si>
  <si>
    <t>Age at
Diagnosis*</t>
  </si>
  <si>
    <t>DKA @
Diagnosis</t>
  </si>
  <si>
    <t xml:space="preserve">Date of Recruitment </t>
  </si>
  <si>
    <t>Baseline HbA1c</t>
  </si>
  <si>
    <t>Baseline 
FBG</t>
  </si>
  <si>
    <t>Level of Education
Or Occupation</t>
  </si>
  <si>
    <t>Updated
2022</t>
  </si>
  <si>
    <t>Lost Patients 
Summary</t>
  </si>
  <si>
    <t>(dd-mmm-yyyy)</t>
  </si>
  <si>
    <t>Y OR N</t>
  </si>
  <si>
    <t>(mmm-yy)</t>
  </si>
  <si>
    <t>%</t>
  </si>
  <si>
    <t>mmol/L</t>
  </si>
  <si>
    <t>Date</t>
  </si>
  <si>
    <t>Lost Date</t>
  </si>
  <si>
    <t>Status OUT</t>
  </si>
  <si>
    <t>F</t>
  </si>
  <si>
    <t>Y</t>
  </si>
  <si>
    <t>M</t>
  </si>
  <si>
    <t>N</t>
  </si>
  <si>
    <t>Discontinued - follows up at hosptial near his house</t>
  </si>
  <si>
    <t>Discontinued - moved to Indonesia</t>
  </si>
  <si>
    <t>Deceased - Septicemic melioidosis</t>
  </si>
  <si>
    <t>Discontinued - Dx T2DM</t>
  </si>
  <si>
    <t>13-Sept-2019</t>
  </si>
  <si>
    <t>Discontinued - support not required</t>
  </si>
  <si>
    <t>MEDICAL SUPPLIES DISTRIBUTION</t>
  </si>
  <si>
    <t>TOTAL RECRUITMENT</t>
  </si>
  <si>
    <t>Product</t>
  </si>
  <si>
    <t>Entry Date</t>
  </si>
  <si>
    <t>Balance</t>
  </si>
  <si>
    <t>Units Received</t>
  </si>
  <si>
    <t>Received From</t>
  </si>
  <si>
    <t>Units Released</t>
  </si>
  <si>
    <t>Released To (Drop Down)</t>
  </si>
  <si>
    <t>CURRENT 
Active, Active - Remote, Inactive, Query</t>
  </si>
  <si>
    <t>WIZ Plus Starter Kit</t>
  </si>
  <si>
    <t>LOST 
Deceased, Lost F/U, Discontinued</t>
  </si>
  <si>
    <t>CLINIC QUOTA</t>
  </si>
  <si>
    <t>SPACES REMAINING</t>
  </si>
  <si>
    <t>Average HbA1c</t>
  </si>
  <si>
    <t>Report Start Date</t>
  </si>
  <si>
    <t>Report End Date</t>
  </si>
  <si>
    <t>WIZ Test Strips (25s)</t>
  </si>
  <si>
    <t>Total Patient Visits</t>
  </si>
  <si>
    <t xml:space="preserve">% Patients Visited </t>
  </si>
  <si>
    <t xml:space="preserve">WIZ Twist Lancets (25s)	</t>
  </si>
  <si>
    <t xml:space="preserve">WIZ Alcohol Swabs (25s)	</t>
  </si>
  <si>
    <t xml:space="preserve">PATIENT DATA SUMMARY																													</t>
  </si>
  <si>
    <t>Patient 
ID*</t>
  </si>
  <si>
    <t>Patient Name*</t>
  </si>
  <si>
    <t>Clinic Visit</t>
  </si>
  <si>
    <t>Remote Follow Up</t>
  </si>
  <si>
    <t>Last Clinic 
Visit</t>
  </si>
  <si>
    <t>Last Remote 
Follow Up</t>
  </si>
  <si>
    <t>Patient Status</t>
  </si>
  <si>
    <t>Level of Support</t>
  </si>
  <si>
    <t>Age</t>
  </si>
  <si>
    <t>Insulin Regimen</t>
  </si>
  <si>
    <t>Baseline 
HbA1c*</t>
  </si>
  <si>
    <t>Updated 
HbA1c</t>
  </si>
  <si>
    <t>Baseline FBG*</t>
  </si>
  <si>
    <t>Updated FBG</t>
  </si>
  <si>
    <t>Testing Frequency</t>
  </si>
  <si>
    <t>Body 
Weight</t>
  </si>
  <si>
    <t>Height</t>
  </si>
  <si>
    <t>BMI*</t>
  </si>
  <si>
    <t>Date of 
BMI</t>
  </si>
  <si>
    <r>
      <rPr>
        <b/>
        <sz val="12"/>
        <color theme="1"/>
        <rFont val="Arial"/>
        <family val="2"/>
      </rPr>
      <t xml:space="preserve">Current Month Hospitalisation 
</t>
    </r>
    <r>
      <rPr>
        <sz val="12"/>
        <color theme="1"/>
        <rFont val="Arial"/>
        <family val="2"/>
      </rPr>
      <t>(DKA, Hypo, Other)</t>
    </r>
  </si>
  <si>
    <t xml:space="preserve">Blood Pressure </t>
  </si>
  <si>
    <r>
      <rPr>
        <b/>
        <sz val="12"/>
        <color theme="1"/>
        <rFont val="Arial"/>
        <family val="2"/>
      </rPr>
      <t>Current Month
Complication Screening</t>
    </r>
    <r>
      <rPr>
        <sz val="12"/>
        <color theme="1"/>
        <rFont val="Arial"/>
        <family val="2"/>
      </rPr>
      <t xml:space="preserve">
(kidney, eye, foot)</t>
    </r>
  </si>
  <si>
    <t>Current Patient
Observations</t>
  </si>
  <si>
    <t>WIZ 
Meter Received</t>
  </si>
  <si>
    <t>CURRENT MONTH</t>
  </si>
  <si>
    <t>Drop Down</t>
  </si>
  <si>
    <t>On Reporting</t>
  </si>
  <si>
    <t>per day</t>
  </si>
  <si>
    <t>kg</t>
  </si>
  <si>
    <t>meters</t>
  </si>
  <si>
    <t>mm HG</t>
  </si>
  <si>
    <t>Results</t>
  </si>
  <si>
    <t>Category</t>
  </si>
  <si>
    <t>Active</t>
  </si>
  <si>
    <t>Partial</t>
  </si>
  <si>
    <t>Basal-Bolus</t>
  </si>
  <si>
    <t>125/77</t>
  </si>
  <si>
    <t>SAC</t>
  </si>
  <si>
    <t>8-Sept-2022</t>
  </si>
  <si>
    <t>110/75</t>
  </si>
  <si>
    <t>122/68</t>
  </si>
  <si>
    <t>Discontinued</t>
  </si>
  <si>
    <t>102/87</t>
  </si>
  <si>
    <t>Deceased</t>
  </si>
  <si>
    <t xml:space="preserve">130/81 </t>
  </si>
  <si>
    <t>110/58</t>
  </si>
  <si>
    <t>128/92</t>
  </si>
  <si>
    <t>Basal-bolus MDI (AN)</t>
  </si>
  <si>
    <t>12-Sept-2022</t>
  </si>
  <si>
    <t>26-Sept-2022</t>
  </si>
  <si>
    <t>126/58</t>
  </si>
  <si>
    <t>103/66</t>
  </si>
  <si>
    <t>90/50</t>
  </si>
  <si>
    <t>C/F 2022</t>
  </si>
  <si>
    <t>Total
Received</t>
  </si>
  <si>
    <t>Total
Released</t>
  </si>
  <si>
    <t>Current 
Balance</t>
  </si>
  <si>
    <t>Received</t>
  </si>
  <si>
    <t>Released</t>
  </si>
  <si>
    <t>WIZ Test Strips (10s)</t>
  </si>
  <si>
    <t>Remarks</t>
  </si>
  <si>
    <r>
      <rPr>
        <b/>
        <sz val="12"/>
        <color theme="1"/>
        <rFont val="Arial"/>
        <family val="2"/>
      </rPr>
      <t xml:space="preserve">Current Month Hospitalisation 
</t>
    </r>
    <r>
      <rPr>
        <sz val="12"/>
        <color theme="1"/>
        <rFont val="Arial"/>
        <family val="2"/>
      </rPr>
      <t>(DKA, Hypo, Other)</t>
    </r>
  </si>
  <si>
    <r>
      <rPr>
        <b/>
        <sz val="12"/>
        <color theme="1"/>
        <rFont val="Arial"/>
        <family val="2"/>
      </rPr>
      <t>Current Month
Complication Screening</t>
    </r>
    <r>
      <rPr>
        <sz val="12"/>
        <color theme="1"/>
        <rFont val="Arial"/>
        <family val="2"/>
      </rPr>
      <t xml:space="preserve">
(kidney, eye, foot)</t>
    </r>
  </si>
  <si>
    <t>TSH</t>
  </si>
  <si>
    <t>Lipids</t>
  </si>
  <si>
    <t>Normal</t>
  </si>
  <si>
    <t>BIONIME</t>
  </si>
  <si>
    <r>
      <rPr>
        <b/>
        <sz val="12"/>
        <color theme="1"/>
        <rFont val="Arial"/>
        <family val="2"/>
      </rPr>
      <t xml:space="preserve">Current Month Hospitalisation 
</t>
    </r>
    <r>
      <rPr>
        <sz val="12"/>
        <color theme="1"/>
        <rFont val="Arial"/>
        <family val="2"/>
      </rPr>
      <t>(DKA, Hypo, Other)</t>
    </r>
  </si>
  <si>
    <r>
      <rPr>
        <b/>
        <sz val="12"/>
        <color theme="1"/>
        <rFont val="Arial"/>
        <family val="2"/>
      </rPr>
      <t>Current Month
Complication Screening</t>
    </r>
    <r>
      <rPr>
        <sz val="12"/>
        <color theme="1"/>
        <rFont val="Arial"/>
        <family val="2"/>
      </rPr>
      <t xml:space="preserve">
(kidney, eye, foot)</t>
    </r>
  </si>
  <si>
    <t>127/77</t>
  </si>
  <si>
    <t>102/64</t>
  </si>
  <si>
    <t>Kidney</t>
  </si>
  <si>
    <t>Abnormal</t>
  </si>
  <si>
    <t>112/57</t>
  </si>
  <si>
    <t xml:space="preserve">Support 	</t>
  </si>
  <si>
    <t>Basal-bolus MDI (HI)</t>
  </si>
  <si>
    <t>Query</t>
  </si>
  <si>
    <t>Inactive</t>
  </si>
  <si>
    <t>Active - Remote</t>
  </si>
  <si>
    <t>Patient regularly visits Clinic and receives medical supplies from A4D</t>
  </si>
  <si>
    <t>Patient is not able to visit Clinic due to Covid-19 or war or natural disaster but is receiving medical supplies remotely</t>
  </si>
  <si>
    <t>Patient has not visited Clinic or received supplies for over 4 months - request for HCP to contact patient</t>
  </si>
  <si>
    <t>Patient is contactable by phone but has not visited the hospital or received medical supplies in over 4 months</t>
  </si>
  <si>
    <t>Lost Follow Up</t>
  </si>
  <si>
    <t>Patient no longer visits the clinic or receives medical supplies and has been uncontactable for atleast 6 months</t>
  </si>
  <si>
    <t>Patient has passed away</t>
  </si>
  <si>
    <t>Patient has transferred to other department or hospital or moved out of A4D coverage or no longer requires support from A4D</t>
  </si>
  <si>
    <t>Standard</t>
  </si>
  <si>
    <t>Insulin + BG &amp; HbA1c Testing</t>
  </si>
  <si>
    <t>BG Testing only, HbA1c Testing only, BG &amp; HbA1c Testing</t>
  </si>
  <si>
    <t>Semi-Partial</t>
  </si>
  <si>
    <t>Reduced support for over 25s</t>
  </si>
  <si>
    <t>All Inclusive</t>
  </si>
  <si>
    <t>Monitoring</t>
  </si>
  <si>
    <t>Monitoring only</t>
  </si>
  <si>
    <t>Insulin Analogue: bolus (x3) at main meal + basal (x1) at bedtime</t>
  </si>
  <si>
    <t>Human Insulin: bolus (x3) at main meal + basal (x1) at bedtime</t>
  </si>
  <si>
    <t>Premixed 30/70 BD</t>
  </si>
  <si>
    <t>Fixed ratio of short/ intermediate acting insulin (e.g. Mixtard 30) 
x2 before breakfast &amp; dinner</t>
  </si>
  <si>
    <t>Self-mixed BD</t>
  </si>
  <si>
    <t>Flexible ratio of short/ intermediate acting insulin (e.g. Actrapid + Insulatard) x2 before breakfast &amp; dinner.</t>
  </si>
  <si>
    <t>Modified conventional TID</t>
  </si>
  <si>
    <t>Flexible ratio of short/ intermediate acting insulin (e.g. Actrapid + Insulatard) x3 before main meals</t>
  </si>
  <si>
    <t>Other</t>
  </si>
  <si>
    <t>Complication Screening</t>
  </si>
  <si>
    <t>Purpose</t>
  </si>
  <si>
    <t>Test</t>
  </si>
  <si>
    <t>Frequency</t>
  </si>
  <si>
    <t>Observation 
Categories</t>
  </si>
  <si>
    <t>Kidney 
Damage</t>
  </si>
  <si>
    <t>Urine Albumin:Creatinine Ratio</t>
  </si>
  <si>
    <t>Yearly</t>
  </si>
  <si>
    <t>Eye</t>
  </si>
  <si>
    <t>Eye 
Damage</t>
  </si>
  <si>
    <t>Dilated Eye Examination</t>
  </si>
  <si>
    <t>Status IN</t>
  </si>
  <si>
    <t>Foot</t>
  </si>
  <si>
    <t>Nerve 
Damage</t>
  </si>
  <si>
    <t>Foot Examination</t>
  </si>
  <si>
    <t>CV 
Disease</t>
  </si>
  <si>
    <t>Lipid profile</t>
  </si>
  <si>
    <t>1 - 3 years</t>
  </si>
  <si>
    <t>Hospital</t>
  </si>
  <si>
    <t>Thyroid 
Disease</t>
  </si>
  <si>
    <t>1 - 2 years</t>
  </si>
  <si>
    <t>General</t>
  </si>
  <si>
    <t>tTG-IgA</t>
  </si>
  <si>
    <t>Celiac 
Disease</t>
  </si>
  <si>
    <t>2 years from Dx + 5 yearly</t>
  </si>
  <si>
    <t>Family</t>
  </si>
  <si>
    <t>Patient ID</t>
  </si>
  <si>
    <t>Patient Name (A-Z)</t>
  </si>
  <si>
    <t>Country
Provinces</t>
  </si>
  <si>
    <t>AVG Released</t>
  </si>
  <si>
    <t>PO_KL001</t>
  </si>
  <si>
    <t>PO_KL002</t>
  </si>
  <si>
    <t>PO_KL003</t>
  </si>
  <si>
    <t>Florida</t>
  </si>
  <si>
    <t>Ohio</t>
  </si>
  <si>
    <t>Alaska</t>
  </si>
  <si>
    <t>Consent Collected</t>
  </si>
  <si>
    <t>&lt;CLINIC NAME&gt;</t>
  </si>
  <si>
    <r>
      <rPr>
        <b/>
        <sz val="18"/>
        <color rgb="FFCD257F"/>
        <rFont val="Arial"/>
        <family val="2"/>
      </rPr>
      <t>CLINIC SUPPORT PROGRAMME</t>
    </r>
    <r>
      <rPr>
        <b/>
        <sz val="18"/>
        <color rgb="FF48CBF6"/>
        <rFont val="Arial"/>
        <family val="2"/>
      </rPr>
      <t xml:space="preserve">
</t>
    </r>
    <r>
      <rPr>
        <b/>
        <sz val="18"/>
        <color rgb="FF318FC5"/>
        <rFont val="Arial"/>
        <family val="2"/>
      </rPr>
      <t>MONTHLY TRACKER</t>
    </r>
    <r>
      <rPr>
        <b/>
        <sz val="18"/>
        <color rgb="FF48CBF6"/>
        <rFont val="Arial"/>
        <family val="2"/>
      </rPr>
      <t xml:space="preserve">
&lt;COUNTRY&gt;</t>
    </r>
  </si>
  <si>
    <t>Marilyn Bentley</t>
  </si>
  <si>
    <t>Seamus Figueroa</t>
  </si>
  <si>
    <t>Marely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</si>
</sst>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409]d\-mmm\-yy"/>
    <numFmt numFmtId="165" formatCode="[$-409]d\-mmm\-yyyy"/>
    <numFmt numFmtId="166" formatCode="[$-409]mmm\-yy"/>
    <numFmt numFmtId="167" formatCode="0.0"/>
    <numFmt numFmtId="168" formatCode="d\-mmm\-yyyy"/>
    <numFmt numFmtId="169" formatCode="0;\-0;"/>
    <numFmt numFmtId="170" formatCode="dd\-mmm\-yyyy"/>
    <numFmt numFmtId="171" formatCode="0.00_);\(0.00\)"/>
    <numFmt numFmtId="172" formatCode="[$-409]dd\-mmm\-yy"/>
  </numFmts>
  <fonts count="39" x14ac:knownFonts="1">
    <font>
      <sz val="12"/>
      <color theme="1"/>
      <name val="Rockwell"/>
      <scheme val="minor"/>
    </font>
    <font>
      <sz val="14"/>
      <color rgb="FF7F7F7F"/>
      <name val="Arial"/>
      <family val="2"/>
    </font>
    <font>
      <sz val="14"/>
      <color theme="1"/>
      <name val="Arial"/>
      <family val="2"/>
    </font>
    <font>
      <sz val="12"/>
      <name val="Rockwell"/>
      <family val="1"/>
    </font>
    <font>
      <b/>
      <sz val="18"/>
      <color rgb="FF48CBF6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3F3F3F"/>
      <name val="Arial"/>
      <family val="2"/>
    </font>
    <font>
      <sz val="14"/>
      <color rgb="FF3F3F3F"/>
      <name val="Arial"/>
      <family val="2"/>
    </font>
    <font>
      <sz val="11"/>
      <color rgb="FF3F3F3F"/>
      <name val="Arial"/>
      <family val="2"/>
    </font>
    <font>
      <b/>
      <sz val="14"/>
      <color rgb="FF7F7F7F"/>
      <name val="Arial"/>
      <family val="2"/>
    </font>
    <font>
      <b/>
      <sz val="16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2"/>
      <color rgb="FF7F7F7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rgb="FF60ACD7"/>
      <name val="Arial"/>
      <family val="2"/>
    </font>
    <font>
      <sz val="12"/>
      <color theme="1"/>
      <name val="Rockwell"/>
      <family val="1"/>
    </font>
    <font>
      <b/>
      <sz val="12"/>
      <color rgb="FF7F7F7F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14"/>
      <color rgb="FF000000"/>
      <name val="Arial"/>
      <family val="2"/>
    </font>
    <font>
      <b/>
      <sz val="11"/>
      <color rgb="FF3F3F3F"/>
      <name val="Arial"/>
      <family val="2"/>
    </font>
    <font>
      <b/>
      <sz val="13"/>
      <color theme="1"/>
      <name val="Arial"/>
      <family val="2"/>
    </font>
    <font>
      <b/>
      <sz val="13"/>
      <color theme="0"/>
      <name val="Arial"/>
      <family val="2"/>
    </font>
    <font>
      <sz val="11"/>
      <color rgb="FFFFFFFF"/>
      <name val="Arial"/>
      <family val="2"/>
    </font>
    <font>
      <sz val="11"/>
      <color theme="0"/>
      <name val="Arial"/>
      <family val="2"/>
    </font>
    <font>
      <sz val="10"/>
      <color rgb="FF7F7F7F"/>
      <name val="Arial"/>
      <family val="2"/>
    </font>
    <font>
      <b/>
      <sz val="12"/>
      <color rgb="FFCD257F"/>
      <name val="Arial"/>
      <family val="2"/>
    </font>
    <font>
      <i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CD257F"/>
      <name val="Arial"/>
      <family val="2"/>
    </font>
    <font>
      <b/>
      <sz val="18"/>
      <color rgb="FF318FC5"/>
      <name val="Arial"/>
      <family val="2"/>
    </font>
    <font>
      <sz val="8"/>
      <name val="Rockwell"/>
      <family val="1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E3F3FB"/>
        <bgColor rgb="FFE3F3FB"/>
      </patternFill>
    </fill>
    <fill>
      <patternFill patternType="solid">
        <fgColor rgb="FFAAD2E9"/>
        <bgColor rgb="FFAAD2E9"/>
      </patternFill>
    </fill>
    <fill>
      <patternFill patternType="solid">
        <fgColor rgb="FFCD257F"/>
        <bgColor rgb="FFCD257F"/>
      </patternFill>
    </fill>
    <fill>
      <patternFill patternType="solid">
        <fgColor theme="5"/>
        <bgColor theme="5"/>
      </patternFill>
    </fill>
    <fill>
      <patternFill patternType="solid">
        <fgColor rgb="FFFFFACB"/>
        <bgColor rgb="FFFFFACB"/>
      </patternFill>
    </fill>
    <fill>
      <patternFill patternType="solid">
        <fgColor rgb="FFE2F3FC"/>
        <bgColor rgb="FFE2F3FC"/>
      </patternFill>
    </fill>
    <fill>
      <patternFill patternType="solid">
        <fgColor rgb="FFFEEBD2"/>
        <bgColor rgb="FFFEEBD2"/>
      </patternFill>
    </fill>
    <fill>
      <patternFill patternType="solid">
        <fgColor rgb="FFF2F2F2"/>
        <bgColor rgb="FFF2F2F2"/>
      </patternFill>
    </fill>
    <fill>
      <patternFill patternType="solid">
        <fgColor rgb="FFF6DEFF"/>
        <bgColor rgb="FFF6DEFF"/>
      </patternFill>
    </fill>
    <fill>
      <patternFill patternType="solid">
        <fgColor rgb="FFE3F3CC"/>
        <bgColor rgb="FFE3F3CC"/>
      </patternFill>
    </fill>
    <fill>
      <patternFill patternType="solid">
        <fgColor rgb="FFECF7DA"/>
        <bgColor rgb="FFECF7DA"/>
      </patternFill>
    </fill>
    <fill>
      <patternFill patternType="solid">
        <fgColor rgb="FFFFCEC7"/>
        <bgColor rgb="FFFFCEC7"/>
      </patternFill>
    </fill>
    <fill>
      <patternFill patternType="solid">
        <fgColor rgb="FFD4E8F4"/>
        <bgColor rgb="FFD4E8F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ACB"/>
        <bgColor indexed="64"/>
      </patternFill>
    </fill>
    <fill>
      <patternFill patternType="solid">
        <fgColor rgb="FFF6DEFF"/>
        <bgColor rgb="FFE3F3FB"/>
      </patternFill>
    </fill>
    <fill>
      <patternFill patternType="solid">
        <fgColor rgb="FFF6DEFF"/>
        <bgColor indexed="64"/>
      </patternFill>
    </fill>
  </fills>
  <borders count="156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D257F"/>
      </left>
      <right/>
      <top style="medium">
        <color rgb="FFCD257F"/>
      </top>
      <bottom/>
      <diagonal/>
    </border>
    <border>
      <left/>
      <right/>
      <top style="medium">
        <color rgb="FFCD257F"/>
      </top>
      <bottom/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 style="medium">
        <color rgb="FFCD257F"/>
      </left>
      <right/>
      <top style="medium">
        <color rgb="FFCD257F"/>
      </top>
      <bottom style="thin">
        <color rgb="FFD8D8D8"/>
      </bottom>
      <diagonal/>
    </border>
    <border>
      <left/>
      <right/>
      <top style="medium">
        <color rgb="FFCD257F"/>
      </top>
      <bottom style="thin">
        <color rgb="FFD8D8D8"/>
      </bottom>
      <diagonal/>
    </border>
    <border>
      <left/>
      <right style="medium">
        <color rgb="FFCD257F"/>
      </right>
      <top style="medium">
        <color rgb="FFCD257F"/>
      </top>
      <bottom style="thin">
        <color rgb="FFD8D8D8"/>
      </bottom>
      <diagonal/>
    </border>
    <border>
      <left style="medium">
        <color rgb="FFCD257F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medium">
        <color rgb="FFCD257F"/>
      </right>
      <top style="thin">
        <color rgb="FFD8D8D8"/>
      </top>
      <bottom style="thin">
        <color rgb="FFD8D8D8"/>
      </bottom>
      <diagonal/>
    </border>
    <border>
      <left style="medium">
        <color rgb="FFCD257F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/>
      <right style="medium">
        <color rgb="FFCD257F"/>
      </right>
      <top style="thin">
        <color rgb="FFD8D8D8"/>
      </top>
      <bottom/>
      <diagonal/>
    </border>
    <border>
      <left style="medium">
        <color rgb="FFCD257F"/>
      </left>
      <right/>
      <top style="thin">
        <color rgb="FFD8D8D8"/>
      </top>
      <bottom style="medium">
        <color rgb="FFCD257F"/>
      </bottom>
      <diagonal/>
    </border>
    <border>
      <left/>
      <right/>
      <top style="thin">
        <color rgb="FFD8D8D8"/>
      </top>
      <bottom style="medium">
        <color rgb="FFCD257F"/>
      </bottom>
      <diagonal/>
    </border>
    <border>
      <left/>
      <right style="medium">
        <color rgb="FFCD257F"/>
      </right>
      <top style="thin">
        <color rgb="FFD8D8D8"/>
      </top>
      <bottom style="medium">
        <color rgb="FFCD257F"/>
      </bottom>
      <diagonal/>
    </border>
    <border>
      <left style="medium">
        <color rgb="FFCD257F"/>
      </left>
      <right style="thin">
        <color rgb="FFD8D8D8"/>
      </right>
      <top/>
      <bottom/>
      <diagonal/>
    </border>
    <border>
      <left style="thin">
        <color rgb="FFD8D8D8"/>
      </left>
      <right/>
      <top/>
      <bottom/>
      <diagonal/>
    </border>
    <border>
      <left/>
      <right style="thin">
        <color rgb="FFD8D8D8"/>
      </right>
      <top/>
      <bottom/>
      <diagonal/>
    </border>
    <border>
      <left/>
      <right style="medium">
        <color rgb="FFCD257F"/>
      </right>
      <top/>
      <bottom/>
      <diagonal/>
    </border>
    <border>
      <left style="medium">
        <color rgb="FFCD257F"/>
      </left>
      <right style="thin">
        <color rgb="FFD8D8D8"/>
      </right>
      <top/>
      <bottom style="medium">
        <color rgb="FFCD257F"/>
      </bottom>
      <diagonal/>
    </border>
    <border>
      <left style="thin">
        <color rgb="FFD8D8D8"/>
      </left>
      <right/>
      <top/>
      <bottom style="medium">
        <color rgb="FFCD257F"/>
      </bottom>
      <diagonal/>
    </border>
    <border>
      <left/>
      <right/>
      <top/>
      <bottom style="medium">
        <color rgb="FFCD257F"/>
      </bottom>
      <diagonal/>
    </border>
    <border>
      <left/>
      <right style="thin">
        <color rgb="FFD8D8D8"/>
      </right>
      <top/>
      <bottom style="medium">
        <color rgb="FFCD257F"/>
      </bottom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/>
      <right/>
      <top style="medium">
        <color rgb="FFD8D8D8"/>
      </top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 style="medium">
        <color rgb="FFD8D8D8"/>
      </left>
      <right/>
      <top style="medium">
        <color rgb="FFD8D8D8"/>
      </top>
      <bottom/>
      <diagonal/>
    </border>
    <border>
      <left/>
      <right style="medium">
        <color rgb="FFD8D8D8"/>
      </right>
      <top style="medium">
        <color rgb="FFD8D8D8"/>
      </top>
      <bottom/>
      <diagonal/>
    </border>
    <border>
      <left/>
      <right/>
      <top/>
      <bottom/>
      <diagonal/>
    </border>
    <border>
      <left style="medium">
        <color rgb="FFD8D8D8"/>
      </left>
      <right/>
      <top/>
      <bottom/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 style="medium">
        <color rgb="FFD8D8D8"/>
      </right>
      <top/>
      <bottom style="thin">
        <color rgb="FFD8D8D8"/>
      </bottom>
      <diagonal/>
    </border>
    <border>
      <left style="medium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CD257F"/>
      </left>
      <right/>
      <top style="medium">
        <color rgb="FFCD257F"/>
      </top>
      <bottom/>
      <diagonal/>
    </border>
    <border>
      <left/>
      <right/>
      <top style="medium">
        <color rgb="FFCD257F"/>
      </top>
      <bottom/>
      <diagonal/>
    </border>
    <border>
      <left/>
      <right style="thin">
        <color theme="0"/>
      </right>
      <top style="medium">
        <color rgb="FFCD257F"/>
      </top>
      <bottom/>
      <diagonal/>
    </border>
    <border>
      <left style="thin">
        <color theme="0"/>
      </left>
      <right style="medium">
        <color rgb="FFCD257F"/>
      </right>
      <top style="medium">
        <color rgb="FFCD257F"/>
      </top>
      <bottom/>
      <diagonal/>
    </border>
    <border>
      <left style="medium">
        <color rgb="FFCD257F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CD257F"/>
      </right>
      <top/>
      <bottom style="thin">
        <color theme="0"/>
      </bottom>
      <diagonal/>
    </border>
    <border>
      <left style="medium">
        <color rgb="FFCD257F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CD257F"/>
      </right>
      <top style="thin">
        <color theme="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medium">
        <color rgb="FFCD257F"/>
      </left>
      <right/>
      <top/>
      <bottom style="medium">
        <color rgb="FFCD257F"/>
      </bottom>
      <diagonal/>
    </border>
    <border>
      <left/>
      <right/>
      <top/>
      <bottom style="medium">
        <color rgb="FFCD257F"/>
      </bottom>
      <diagonal/>
    </border>
    <border>
      <left/>
      <right style="thin">
        <color theme="0"/>
      </right>
      <top/>
      <bottom style="medium">
        <color rgb="FFCD257F"/>
      </bottom>
      <diagonal/>
    </border>
    <border>
      <left style="thin">
        <color theme="0"/>
      </left>
      <right style="medium">
        <color rgb="FFCD257F"/>
      </right>
      <top/>
      <bottom style="medium">
        <color rgb="FFCD257F"/>
      </bottom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/>
      <right style="thin">
        <color rgb="FFFFFFFF"/>
      </right>
      <top style="medium">
        <color rgb="FFCD257F"/>
      </top>
      <bottom/>
      <diagonal/>
    </border>
    <border>
      <left style="thin">
        <color rgb="FFFFFFFF"/>
      </left>
      <right/>
      <top style="medium">
        <color rgb="FFCD257F"/>
      </top>
      <bottom/>
      <diagonal/>
    </border>
    <border>
      <left/>
      <right style="medium">
        <color rgb="FFCD257F"/>
      </right>
      <top style="medium">
        <color rgb="FFCD257F"/>
      </top>
      <bottom/>
      <diagonal/>
    </border>
    <border>
      <left style="thin">
        <color rgb="FFD8D8D8"/>
      </left>
      <right/>
      <top style="thin">
        <color rgb="FFA5A5A5"/>
      </top>
      <bottom style="medium">
        <color rgb="FFA5A5A5"/>
      </bottom>
      <diagonal/>
    </border>
    <border>
      <left/>
      <right style="thin">
        <color rgb="FFD8D8D8"/>
      </right>
      <top style="thin">
        <color rgb="FFA5A5A5"/>
      </top>
      <bottom style="medium">
        <color rgb="FFA5A5A5"/>
      </bottom>
      <diagonal/>
    </border>
    <border>
      <left style="medium">
        <color rgb="FFCD257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medium">
        <color rgb="FFCD257F"/>
      </right>
      <top/>
      <bottom style="thin">
        <color rgb="FFFFFFFF"/>
      </bottom>
      <diagonal/>
    </border>
    <border>
      <left style="medium">
        <color rgb="FFCD257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medium">
        <color rgb="FFCD257F"/>
      </right>
      <top style="thin">
        <color rgb="FFFFFFFF"/>
      </top>
      <bottom/>
      <diagonal/>
    </border>
    <border>
      <left/>
      <right style="thin">
        <color rgb="FFFFFFFF"/>
      </right>
      <top/>
      <bottom style="medium">
        <color rgb="FFCD257F"/>
      </bottom>
      <diagonal/>
    </border>
    <border>
      <left style="thin">
        <color rgb="FFFFFFFF"/>
      </left>
      <right/>
      <top/>
      <bottom style="medium">
        <color rgb="FFCD257F"/>
      </bottom>
      <diagonal/>
    </border>
    <border>
      <left/>
      <right style="medium">
        <color rgb="FFCD257F"/>
      </right>
      <top/>
      <bottom style="medium">
        <color rgb="FFCD257F"/>
      </bottom>
      <diagonal/>
    </border>
    <border>
      <left style="thin">
        <color theme="0"/>
      </left>
      <right/>
      <top style="medium">
        <color rgb="FFCD257F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rgb="FFCD257F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rgb="FFCD257F"/>
      </right>
      <top style="thin">
        <color theme="0"/>
      </top>
      <bottom/>
      <diagonal/>
    </border>
    <border>
      <left style="thin">
        <color theme="0"/>
      </left>
      <right/>
      <top/>
      <bottom style="medium">
        <color rgb="FFCD257F"/>
      </bottom>
      <diagonal/>
    </border>
    <border>
      <left/>
      <right/>
      <top/>
      <bottom/>
      <diagonal/>
    </border>
    <border>
      <left/>
      <right/>
      <top style="medium">
        <color rgb="FFA5A5A5"/>
      </top>
      <bottom/>
      <diagonal/>
    </border>
    <border>
      <left/>
      <right/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/>
      <right style="medium">
        <color rgb="FFD8D8D8"/>
      </right>
      <top/>
      <bottom/>
      <diagonal/>
    </border>
    <border>
      <left/>
      <right/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/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medium">
        <color rgb="FFD8D8D8"/>
      </right>
      <top style="thin">
        <color rgb="FFD8D8D8"/>
      </top>
      <bottom/>
      <diagonal/>
    </border>
    <border>
      <left style="thin">
        <color rgb="FFD8D8D8"/>
      </left>
      <right style="medium">
        <color rgb="FFD8D8D8"/>
      </right>
      <top style="thin">
        <color rgb="FFD8D8D8"/>
      </top>
      <bottom/>
      <diagonal/>
    </border>
    <border>
      <left style="medium">
        <color rgb="FFD8D8D8"/>
      </left>
      <right style="medium">
        <color rgb="FFD8D8D8"/>
      </right>
      <top style="thin">
        <color rgb="FFD8D8D8"/>
      </top>
      <bottom style="medium">
        <color rgb="FFD8D8D8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/>
      <bottom style="thin">
        <color rgb="FF000000"/>
      </bottom>
      <diagonal/>
    </border>
    <border>
      <left style="thin">
        <color rgb="FFD8D8D8"/>
      </left>
      <right style="medium">
        <color theme="0" tint="-0.14999847407452621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/>
      <bottom style="thin">
        <color rgb="FFD8D8D8"/>
      </bottom>
      <diagonal/>
    </border>
  </borders>
  <cellStyleXfs count="1">
    <xf numFmtId="0" fontId="0" fillId="0" borderId="0"/>
  </cellStyleXfs>
  <cellXfs count="369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6" fillId="0" borderId="0" xfId="0" applyFont="1" applyAlignment="1">
      <alignment horizontal="left" vertical="center" wrapText="1"/>
    </xf>
    <xf numFmtId="0" fontId="6" fillId="0" borderId="0" xfId="0" applyFont="1"/>
    <xf numFmtId="1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1" fontId="10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top" wrapText="1"/>
    </xf>
    <xf numFmtId="0" fontId="15" fillId="4" borderId="13" xfId="0" applyFont="1" applyFill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 wrapText="1"/>
    </xf>
    <xf numFmtId="0" fontId="15" fillId="4" borderId="21" xfId="0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top" wrapText="1"/>
    </xf>
    <xf numFmtId="0" fontId="15" fillId="4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horizontal="center" vertical="top"/>
    </xf>
    <xf numFmtId="0" fontId="17" fillId="2" borderId="30" xfId="0" applyFont="1" applyFill="1" applyBorder="1" applyAlignment="1">
      <alignment horizontal="left" vertical="top"/>
    </xf>
    <xf numFmtId="0" fontId="15" fillId="2" borderId="30" xfId="0" applyFont="1" applyFill="1" applyBorder="1"/>
    <xf numFmtId="164" fontId="5" fillId="0" borderId="0" xfId="0" applyNumberFormat="1" applyFont="1" applyAlignment="1">
      <alignment horizontal="center"/>
    </xf>
    <xf numFmtId="0" fontId="18" fillId="0" borderId="0" xfId="0" applyFont="1"/>
    <xf numFmtId="1" fontId="19" fillId="0" borderId="0" xfId="0" applyNumberFormat="1" applyFont="1" applyAlignment="1">
      <alignment horizontal="center" vertical="center"/>
    </xf>
    <xf numFmtId="0" fontId="20" fillId="4" borderId="30" xfId="0" applyFont="1" applyFill="1" applyBorder="1" applyAlignment="1">
      <alignment horizontal="center" vertical="center" wrapText="1"/>
    </xf>
    <xf numFmtId="0" fontId="20" fillId="4" borderId="32" xfId="0" applyFont="1" applyFill="1" applyBorder="1" applyAlignment="1">
      <alignment horizontal="center" vertical="center" wrapText="1"/>
    </xf>
    <xf numFmtId="0" fontId="20" fillId="4" borderId="34" xfId="0" applyFont="1" applyFill="1" applyBorder="1" applyAlignment="1">
      <alignment horizontal="center" vertical="center" wrapText="1"/>
    </xf>
    <xf numFmtId="164" fontId="20" fillId="4" borderId="32" xfId="0" applyNumberFormat="1" applyFont="1" applyFill="1" applyBorder="1" applyAlignment="1">
      <alignment horizontal="center" vertical="center" wrapText="1"/>
    </xf>
    <xf numFmtId="0" fontId="20" fillId="4" borderId="35" xfId="0" applyFont="1" applyFill="1" applyBorder="1" applyAlignment="1">
      <alignment horizontal="center" vertical="center" wrapText="1"/>
    </xf>
    <xf numFmtId="0" fontId="21" fillId="4" borderId="34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164" fontId="5" fillId="4" borderId="40" xfId="0" applyNumberFormat="1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/>
    </xf>
    <xf numFmtId="0" fontId="21" fillId="4" borderId="30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9" fontId="15" fillId="0" borderId="47" xfId="0" applyNumberFormat="1" applyFont="1" applyBorder="1" applyAlignment="1">
      <alignment horizontal="left" vertical="center" wrapText="1"/>
    </xf>
    <xf numFmtId="0" fontId="15" fillId="0" borderId="47" xfId="0" applyFont="1" applyBorder="1" applyAlignment="1">
      <alignment horizontal="center" vertical="center"/>
    </xf>
    <xf numFmtId="165" fontId="15" fillId="0" borderId="47" xfId="0" applyNumberFormat="1" applyFont="1" applyBorder="1" applyAlignment="1">
      <alignment horizontal="center" vertical="center"/>
    </xf>
    <xf numFmtId="165" fontId="15" fillId="0" borderId="48" xfId="0" applyNumberFormat="1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/>
    </xf>
    <xf numFmtId="166" fontId="15" fillId="0" borderId="48" xfId="0" applyNumberFormat="1" applyFont="1" applyBorder="1" applyAlignment="1">
      <alignment horizontal="center" vertical="center"/>
    </xf>
    <xf numFmtId="2" fontId="15" fillId="0" borderId="47" xfId="0" applyNumberFormat="1" applyFont="1" applyBorder="1" applyAlignment="1">
      <alignment horizontal="center" vertical="center"/>
    </xf>
    <xf numFmtId="167" fontId="15" fillId="0" borderId="49" xfId="0" applyNumberFormat="1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165" fontId="15" fillId="0" borderId="51" xfId="0" applyNumberFormat="1" applyFont="1" applyBorder="1" applyAlignment="1">
      <alignment horizontal="center" vertical="center"/>
    </xf>
    <xf numFmtId="0" fontId="15" fillId="0" borderId="49" xfId="0" applyFont="1" applyBorder="1" applyAlignment="1">
      <alignment horizontal="left" vertical="center" wrapText="1"/>
    </xf>
    <xf numFmtId="0" fontId="15" fillId="0" borderId="49" xfId="0" applyFont="1" applyBorder="1" applyAlignment="1">
      <alignment horizontal="center" vertical="center" wrapText="1"/>
    </xf>
    <xf numFmtId="169" fontId="15" fillId="0" borderId="47" xfId="0" applyNumberFormat="1" applyFont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 wrapText="1"/>
    </xf>
    <xf numFmtId="0" fontId="7" fillId="2" borderId="30" xfId="0" applyFont="1" applyFill="1" applyBorder="1"/>
    <xf numFmtId="166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left" vertical="center" wrapText="1"/>
    </xf>
    <xf numFmtId="1" fontId="10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 wrapText="1"/>
    </xf>
    <xf numFmtId="1" fontId="14" fillId="0" borderId="0" xfId="0" applyNumberFormat="1" applyFont="1" applyAlignment="1">
      <alignment horizontal="center"/>
    </xf>
    <xf numFmtId="166" fontId="15" fillId="0" borderId="0" xfId="0" applyNumberFormat="1" applyFont="1"/>
    <xf numFmtId="164" fontId="5" fillId="0" borderId="0" xfId="0" applyNumberFormat="1" applyFont="1" applyAlignment="1">
      <alignment horizontal="left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166" fontId="15" fillId="0" borderId="0" xfId="0" applyNumberFormat="1" applyFont="1" applyAlignment="1">
      <alignment horizontal="center"/>
    </xf>
    <xf numFmtId="0" fontId="23" fillId="3" borderId="30" xfId="0" applyFont="1" applyFill="1" applyBorder="1" applyAlignment="1">
      <alignment horizontal="center" vertical="center" wrapText="1"/>
    </xf>
    <xf numFmtId="165" fontId="20" fillId="4" borderId="66" xfId="0" applyNumberFormat="1" applyFont="1" applyFill="1" applyBorder="1" applyAlignment="1">
      <alignment horizontal="center"/>
    </xf>
    <xf numFmtId="167" fontId="20" fillId="8" borderId="67" xfId="0" applyNumberFormat="1" applyFont="1" applyFill="1" applyBorder="1" applyAlignment="1">
      <alignment horizontal="center"/>
    </xf>
    <xf numFmtId="15" fontId="15" fillId="2" borderId="30" xfId="0" applyNumberFormat="1" applyFont="1" applyFill="1" applyBorder="1" applyAlignment="1">
      <alignment horizontal="left"/>
    </xf>
    <xf numFmtId="166" fontId="15" fillId="2" borderId="30" xfId="0" applyNumberFormat="1" applyFont="1" applyFill="1" applyBorder="1"/>
    <xf numFmtId="170" fontId="15" fillId="4" borderId="66" xfId="0" applyNumberFormat="1" applyFont="1" applyFill="1" applyBorder="1" applyAlignment="1">
      <alignment horizontal="center"/>
    </xf>
    <xf numFmtId="167" fontId="15" fillId="4" borderId="47" xfId="0" applyNumberFormat="1" applyFont="1" applyFill="1" applyBorder="1" applyAlignment="1">
      <alignment horizontal="center"/>
    </xf>
    <xf numFmtId="165" fontId="15" fillId="4" borderId="66" xfId="0" applyNumberFormat="1" applyFont="1" applyFill="1" applyBorder="1" applyAlignment="1">
      <alignment horizontal="center"/>
    </xf>
    <xf numFmtId="15" fontId="14" fillId="0" borderId="0" xfId="0" applyNumberFormat="1" applyFont="1" applyAlignment="1">
      <alignment horizontal="left"/>
    </xf>
    <xf numFmtId="15" fontId="15" fillId="0" borderId="0" xfId="0" applyNumberFormat="1" applyFont="1" applyAlignment="1">
      <alignment horizontal="left"/>
    </xf>
    <xf numFmtId="167" fontId="20" fillId="4" borderId="47" xfId="0" applyNumberFormat="1" applyFont="1" applyFill="1" applyBorder="1" applyAlignment="1">
      <alignment horizontal="center"/>
    </xf>
    <xf numFmtId="0" fontId="15" fillId="2" borderId="30" xfId="0" applyFont="1" applyFill="1" applyBorder="1" applyAlignment="1">
      <alignment horizontal="left"/>
    </xf>
    <xf numFmtId="15" fontId="15" fillId="2" borderId="99" xfId="0" applyNumberFormat="1" applyFont="1" applyFill="1" applyBorder="1" applyAlignment="1">
      <alignment horizontal="left"/>
    </xf>
    <xf numFmtId="15" fontId="14" fillId="2" borderId="30" xfId="0" applyNumberFormat="1" applyFont="1" applyFill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5" fontId="15" fillId="2" borderId="30" xfId="0" applyNumberFormat="1" applyFont="1" applyFill="1" applyBorder="1"/>
    <xf numFmtId="0" fontId="15" fillId="2" borderId="101" xfId="0" applyFont="1" applyFill="1" applyBorder="1"/>
    <xf numFmtId="0" fontId="15" fillId="0" borderId="102" xfId="0" applyFont="1" applyBorder="1"/>
    <xf numFmtId="164" fontId="5" fillId="0" borderId="102" xfId="0" applyNumberFormat="1" applyFont="1" applyBorder="1" applyAlignment="1">
      <alignment horizontal="center"/>
    </xf>
    <xf numFmtId="0" fontId="20" fillId="8" borderId="30" xfId="0" applyFont="1" applyFill="1" applyBorder="1" applyAlignment="1">
      <alignment horizontal="center" vertical="center" textRotation="90" wrapText="1"/>
    </xf>
    <xf numFmtId="0" fontId="20" fillId="4" borderId="40" xfId="0" applyFont="1" applyFill="1" applyBorder="1" applyAlignment="1">
      <alignment horizontal="center" vertical="center" wrapText="1"/>
    </xf>
    <xf numFmtId="166" fontId="20" fillId="4" borderId="34" xfId="0" applyNumberFormat="1" applyFont="1" applyFill="1" applyBorder="1" applyAlignment="1">
      <alignment horizontal="center" vertical="center" wrapText="1"/>
    </xf>
    <xf numFmtId="0" fontId="20" fillId="4" borderId="105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20" fillId="4" borderId="45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166" fontId="5" fillId="4" borderId="41" xfId="0" applyNumberFormat="1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26" fillId="4" borderId="45" xfId="0" applyFont="1" applyFill="1" applyBorder="1" applyAlignment="1">
      <alignment horizontal="left" vertical="center" wrapText="1"/>
    </xf>
    <xf numFmtId="0" fontId="5" fillId="4" borderId="43" xfId="0" applyFont="1" applyFill="1" applyBorder="1" applyAlignment="1">
      <alignment horizontal="center" wrapText="1"/>
    </xf>
    <xf numFmtId="0" fontId="15" fillId="4" borderId="109" xfId="0" applyFont="1" applyFill="1" applyBorder="1" applyAlignment="1">
      <alignment horizontal="center" vertical="center"/>
    </xf>
    <xf numFmtId="0" fontId="15" fillId="0" borderId="50" xfId="0" applyFont="1" applyBorder="1" applyAlignment="1">
      <alignment horizontal="center" vertical="center" wrapText="1"/>
    </xf>
    <xf numFmtId="165" fontId="15" fillId="10" borderId="110" xfId="0" applyNumberFormat="1" applyFont="1" applyFill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171" fontId="15" fillId="0" borderId="50" xfId="0" applyNumberFormat="1" applyFont="1" applyBorder="1" applyAlignment="1">
      <alignment horizontal="center" vertical="center" wrapText="1"/>
    </xf>
    <xf numFmtId="0" fontId="15" fillId="10" borderId="48" xfId="0" applyFont="1" applyFill="1" applyBorder="1" applyAlignment="1">
      <alignment horizontal="center" vertical="center"/>
    </xf>
    <xf numFmtId="168" fontId="15" fillId="10" borderId="48" xfId="0" applyNumberFormat="1" applyFont="1" applyFill="1" applyBorder="1" applyAlignment="1">
      <alignment horizontal="center" vertical="center"/>
    </xf>
    <xf numFmtId="169" fontId="15" fillId="0" borderId="50" xfId="0" applyNumberFormat="1" applyFont="1" applyBorder="1" applyAlignment="1">
      <alignment horizontal="center" vertical="center" wrapText="1"/>
    </xf>
    <xf numFmtId="167" fontId="15" fillId="10" borderId="111" xfId="0" applyNumberFormat="1" applyFont="1" applyFill="1" applyBorder="1" applyAlignment="1">
      <alignment horizontal="center" vertical="center"/>
    </xf>
    <xf numFmtId="172" fontId="15" fillId="10" borderId="49" xfId="0" applyNumberFormat="1" applyFont="1" applyFill="1" applyBorder="1" applyAlignment="1">
      <alignment horizontal="center" vertical="center"/>
    </xf>
    <xf numFmtId="1" fontId="15" fillId="0" borderId="11" xfId="0" applyNumberFormat="1" applyFont="1" applyBorder="1" applyAlignment="1">
      <alignment horizontal="center" vertical="center"/>
    </xf>
    <xf numFmtId="1" fontId="15" fillId="10" borderId="48" xfId="0" applyNumberFormat="1" applyFont="1" applyFill="1" applyBorder="1" applyAlignment="1">
      <alignment horizontal="center" vertical="center"/>
    </xf>
    <xf numFmtId="2" fontId="15" fillId="10" borderId="47" xfId="0" applyNumberFormat="1" applyFont="1" applyFill="1" applyBorder="1" applyAlignment="1">
      <alignment horizontal="center" vertical="center"/>
    </xf>
    <xf numFmtId="167" fontId="15" fillId="0" borderId="47" xfId="0" applyNumberFormat="1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165" fontId="15" fillId="0" borderId="49" xfId="0" applyNumberFormat="1" applyFont="1" applyBorder="1" applyAlignment="1">
      <alignment horizontal="center" vertical="center"/>
    </xf>
    <xf numFmtId="164" fontId="15" fillId="10" borderId="49" xfId="0" applyNumberFormat="1" applyFont="1" applyFill="1" applyBorder="1" applyAlignment="1">
      <alignment horizontal="center" vertical="center" wrapText="1"/>
    </xf>
    <xf numFmtId="0" fontId="22" fillId="0" borderId="51" xfId="0" applyFont="1" applyBorder="1" applyAlignment="1">
      <alignment horizontal="center" vertical="center" textRotation="45"/>
    </xf>
    <xf numFmtId="0" fontId="22" fillId="0" borderId="47" xfId="0" applyFont="1" applyBorder="1" applyAlignment="1">
      <alignment horizontal="center" vertical="center" textRotation="45"/>
    </xf>
    <xf numFmtId="168" fontId="15" fillId="0" borderId="48" xfId="0" applyNumberFormat="1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 wrapText="1"/>
    </xf>
    <xf numFmtId="15" fontId="15" fillId="0" borderId="112" xfId="0" applyNumberFormat="1" applyFont="1" applyBorder="1" applyAlignment="1">
      <alignment horizontal="center" vertical="center"/>
    </xf>
    <xf numFmtId="2" fontId="15" fillId="10" borderId="113" xfId="0" applyNumberFormat="1" applyFont="1" applyFill="1" applyBorder="1" applyAlignment="1">
      <alignment horizontal="center" vertical="center"/>
    </xf>
    <xf numFmtId="168" fontId="15" fillId="10" borderId="110" xfId="0" applyNumberFormat="1" applyFont="1" applyFill="1" applyBorder="1" applyAlignment="1">
      <alignment horizontal="center" vertical="center" wrapText="1"/>
    </xf>
    <xf numFmtId="167" fontId="15" fillId="10" borderId="113" xfId="0" applyNumberFormat="1" applyFont="1" applyFill="1" applyBorder="1" applyAlignment="1">
      <alignment horizontal="center" vertical="center"/>
    </xf>
    <xf numFmtId="0" fontId="15" fillId="10" borderId="110" xfId="0" applyFont="1" applyFill="1" applyBorder="1" applyAlignment="1">
      <alignment horizontal="center" vertical="center" wrapText="1"/>
    </xf>
    <xf numFmtId="0" fontId="15" fillId="10" borderId="113" xfId="0" applyFont="1" applyFill="1" applyBorder="1" applyAlignment="1">
      <alignment horizontal="center" vertical="center"/>
    </xf>
    <xf numFmtId="165" fontId="15" fillId="10" borderId="114" xfId="0" applyNumberFormat="1" applyFont="1" applyFill="1" applyBorder="1" applyAlignment="1">
      <alignment horizontal="center" vertical="center"/>
    </xf>
    <xf numFmtId="164" fontId="15" fillId="0" borderId="49" xfId="0" applyNumberFormat="1" applyFont="1" applyBorder="1" applyAlignment="1">
      <alignment horizontal="center" vertical="center" wrapText="1"/>
    </xf>
    <xf numFmtId="15" fontId="15" fillId="11" borderId="112" xfId="0" applyNumberFormat="1" applyFont="1" applyFill="1" applyBorder="1" applyAlignment="1">
      <alignment horizontal="center" vertical="center"/>
    </xf>
    <xf numFmtId="0" fontId="15" fillId="0" borderId="51" xfId="0" applyFont="1" applyBorder="1" applyAlignment="1">
      <alignment vertical="center" wrapText="1"/>
    </xf>
    <xf numFmtId="168" fontId="15" fillId="10" borderId="114" xfId="0" applyNumberFormat="1" applyFont="1" applyFill="1" applyBorder="1" applyAlignment="1">
      <alignment horizontal="center" vertical="center"/>
    </xf>
    <xf numFmtId="168" fontId="15" fillId="0" borderId="115" xfId="0" applyNumberFormat="1" applyFont="1" applyBorder="1" applyAlignment="1">
      <alignment horizontal="center" vertical="center"/>
    </xf>
    <xf numFmtId="0" fontId="15" fillId="10" borderId="114" xfId="0" applyFont="1" applyFill="1" applyBorder="1" applyAlignment="1">
      <alignment horizontal="center" vertical="center"/>
    </xf>
    <xf numFmtId="0" fontId="15" fillId="0" borderId="115" xfId="0" applyFont="1" applyBorder="1" applyAlignment="1">
      <alignment horizontal="center" vertical="center"/>
    </xf>
    <xf numFmtId="0" fontId="15" fillId="0" borderId="116" xfId="0" applyFont="1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wrapText="1"/>
    </xf>
    <xf numFmtId="17" fontId="27" fillId="0" borderId="0" xfId="0" applyNumberFormat="1" applyFont="1" applyAlignment="1">
      <alignment horizontal="center"/>
    </xf>
    <xf numFmtId="0" fontId="15" fillId="0" borderId="0" xfId="0" applyFont="1" applyAlignment="1">
      <alignment vertical="center"/>
    </xf>
    <xf numFmtId="0" fontId="24" fillId="6" borderId="120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6" borderId="120" xfId="0" applyFont="1" applyFill="1" applyBorder="1" applyAlignment="1">
      <alignment horizontal="center" vertical="center" textRotation="180" wrapText="1"/>
    </xf>
    <xf numFmtId="0" fontId="30" fillId="6" borderId="120" xfId="0" applyFont="1" applyFill="1" applyBorder="1" applyAlignment="1">
      <alignment horizontal="center" vertical="center" textRotation="180" wrapText="1"/>
    </xf>
    <xf numFmtId="0" fontId="24" fillId="6" borderId="121" xfId="0" applyFont="1" applyFill="1" applyBorder="1" applyAlignment="1">
      <alignment horizontal="center" vertical="center" textRotation="180"/>
    </xf>
    <xf numFmtId="0" fontId="15" fillId="0" borderId="0" xfId="0" applyFont="1" applyAlignment="1">
      <alignment horizontal="center" vertical="center" textRotation="180"/>
    </xf>
    <xf numFmtId="0" fontId="24" fillId="6" borderId="122" xfId="0" applyFont="1" applyFill="1" applyBorder="1" applyAlignment="1">
      <alignment horizontal="center" vertical="center" textRotation="180"/>
    </xf>
    <xf numFmtId="0" fontId="24" fillId="6" borderId="120" xfId="0" applyFont="1" applyFill="1" applyBorder="1" applyAlignment="1">
      <alignment horizontal="center" vertical="center" textRotation="180"/>
    </xf>
    <xf numFmtId="0" fontId="15" fillId="0" borderId="0" xfId="0" applyFont="1" applyAlignment="1">
      <alignment vertical="center" textRotation="180"/>
    </xf>
    <xf numFmtId="0" fontId="31" fillId="0" borderId="0" xfId="0" applyFont="1" applyAlignment="1">
      <alignment horizontal="center" vertical="center"/>
    </xf>
    <xf numFmtId="0" fontId="15" fillId="0" borderId="120" xfId="0" applyFont="1" applyBorder="1" applyAlignment="1">
      <alignment horizontal="center" vertical="center"/>
    </xf>
    <xf numFmtId="1" fontId="15" fillId="0" borderId="120" xfId="0" applyNumberFormat="1" applyFont="1" applyBorder="1" applyAlignment="1">
      <alignment horizontal="center" vertical="center"/>
    </xf>
    <xf numFmtId="0" fontId="32" fillId="12" borderId="120" xfId="0" applyFont="1" applyFill="1" applyBorder="1" applyAlignment="1">
      <alignment horizontal="center" vertical="center"/>
    </xf>
    <xf numFmtId="0" fontId="20" fillId="11" borderId="120" xfId="0" applyFont="1" applyFill="1" applyBorder="1" applyAlignment="1">
      <alignment horizontal="center" vertical="center"/>
    </xf>
    <xf numFmtId="0" fontId="14" fillId="11" borderId="120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/>
    </xf>
    <xf numFmtId="0" fontId="19" fillId="11" borderId="120" xfId="0" applyFont="1" applyFill="1" applyBorder="1" applyAlignment="1">
      <alignment horizontal="center" vertical="center"/>
    </xf>
    <xf numFmtId="0" fontId="14" fillId="11" borderId="30" xfId="0" applyFont="1" applyFill="1" applyBorder="1"/>
    <xf numFmtId="0" fontId="14" fillId="11" borderId="30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2" fontId="15" fillId="10" borderId="48" xfId="0" applyNumberFormat="1" applyFont="1" applyFill="1" applyBorder="1" applyAlignment="1">
      <alignment horizontal="center" vertical="center"/>
    </xf>
    <xf numFmtId="165" fontId="15" fillId="10" borderId="49" xfId="0" applyNumberFormat="1" applyFont="1" applyFill="1" applyBorder="1" applyAlignment="1">
      <alignment horizontal="center" vertical="center"/>
    </xf>
    <xf numFmtId="0" fontId="15" fillId="13" borderId="131" xfId="0" applyFont="1" applyFill="1" applyBorder="1" applyAlignment="1">
      <alignment horizontal="center" vertical="center"/>
    </xf>
    <xf numFmtId="165" fontId="15" fillId="13" borderId="49" xfId="0" applyNumberFormat="1" applyFont="1" applyFill="1" applyBorder="1" applyAlignment="1">
      <alignment horizontal="center" vertical="center"/>
    </xf>
    <xf numFmtId="0" fontId="5" fillId="0" borderId="0" xfId="0" applyFont="1"/>
    <xf numFmtId="0" fontId="21" fillId="0" borderId="0" xfId="0" applyFont="1" applyAlignment="1">
      <alignment horizontal="center"/>
    </xf>
    <xf numFmtId="0" fontId="5" fillId="14" borderId="135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8" borderId="135" xfId="0" applyFont="1" applyFill="1" applyBorder="1" applyAlignment="1">
      <alignment vertical="center"/>
    </xf>
    <xf numFmtId="0" fontId="5" fillId="10" borderId="135" xfId="0" applyFont="1" applyFill="1" applyBorder="1" applyAlignment="1">
      <alignment vertical="center"/>
    </xf>
    <xf numFmtId="0" fontId="5" fillId="15" borderId="135" xfId="0" applyFont="1" applyFill="1" applyBorder="1" applyAlignment="1">
      <alignment vertical="center"/>
    </xf>
    <xf numFmtId="0" fontId="5" fillId="12" borderId="135" xfId="0" applyFont="1" applyFill="1" applyBorder="1" applyAlignment="1">
      <alignment vertical="center"/>
    </xf>
    <xf numFmtId="0" fontId="34" fillId="0" borderId="0" xfId="0" applyFont="1" applyAlignment="1">
      <alignment vertical="center" wrapText="1"/>
    </xf>
    <xf numFmtId="0" fontId="5" fillId="11" borderId="135" xfId="0" applyFont="1" applyFill="1" applyBorder="1" applyAlignment="1">
      <alignment vertical="center"/>
    </xf>
    <xf numFmtId="0" fontId="5" fillId="16" borderId="138" xfId="0" applyFont="1" applyFill="1" applyBorder="1" applyAlignment="1">
      <alignment vertical="center"/>
    </xf>
    <xf numFmtId="0" fontId="5" fillId="0" borderId="141" xfId="0" applyFont="1" applyBorder="1"/>
    <xf numFmtId="0" fontId="15" fillId="0" borderId="142" xfId="0" applyFont="1" applyBorder="1"/>
    <xf numFmtId="0" fontId="15" fillId="0" borderId="143" xfId="0" applyFont="1" applyBorder="1"/>
    <xf numFmtId="0" fontId="35" fillId="0" borderId="0" xfId="0" applyFont="1"/>
    <xf numFmtId="0" fontId="5" fillId="0" borderId="0" xfId="0" applyFont="1" applyAlignment="1">
      <alignment horizontal="left" vertical="center"/>
    </xf>
    <xf numFmtId="0" fontId="15" fillId="0" borderId="142" xfId="0" applyFont="1" applyBorder="1" applyAlignment="1">
      <alignment horizontal="left" vertical="center"/>
    </xf>
    <xf numFmtId="0" fontId="15" fillId="0" borderId="143" xfId="0" applyFont="1" applyBorder="1" applyAlignment="1">
      <alignment horizontal="left" vertical="center"/>
    </xf>
    <xf numFmtId="0" fontId="20" fillId="11" borderId="145" xfId="0" applyFont="1" applyFill="1" applyBorder="1" applyAlignment="1">
      <alignment horizontal="center" wrapText="1"/>
    </xf>
    <xf numFmtId="0" fontId="20" fillId="11" borderId="146" xfId="0" applyFont="1" applyFill="1" applyBorder="1" applyAlignment="1">
      <alignment horizontal="center"/>
    </xf>
    <xf numFmtId="0" fontId="20" fillId="11" borderId="147" xfId="0" applyFont="1" applyFill="1" applyBorder="1" applyAlignment="1">
      <alignment horizontal="center"/>
    </xf>
    <xf numFmtId="0" fontId="21" fillId="11" borderId="148" xfId="0" applyFont="1" applyFill="1" applyBorder="1" applyAlignment="1">
      <alignment horizontal="center" wrapText="1"/>
    </xf>
    <xf numFmtId="0" fontId="5" fillId="0" borderId="142" xfId="0" applyFont="1" applyBorder="1" applyAlignment="1">
      <alignment horizontal="left" vertical="center"/>
    </xf>
    <xf numFmtId="0" fontId="15" fillId="0" borderId="137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5" fillId="0" borderId="149" xfId="0" applyFont="1" applyBorder="1" applyAlignment="1">
      <alignment horizontal="center" vertical="center"/>
    </xf>
    <xf numFmtId="0" fontId="5" fillId="0" borderId="143" xfId="0" applyFont="1" applyBorder="1" applyAlignment="1">
      <alignment horizontal="left" vertical="center"/>
    </xf>
    <xf numFmtId="0" fontId="15" fillId="0" borderId="144" xfId="0" applyFont="1" applyBorder="1" applyAlignment="1">
      <alignment horizontal="center" vertical="center" wrapText="1"/>
    </xf>
    <xf numFmtId="0" fontId="15" fillId="0" borderId="140" xfId="0" applyFont="1" applyBorder="1" applyAlignment="1">
      <alignment horizontal="center" vertical="center" wrapText="1"/>
    </xf>
    <xf numFmtId="0" fontId="5" fillId="0" borderId="15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0" fillId="11" borderId="151" xfId="0" applyFont="1" applyFill="1" applyBorder="1" applyAlignment="1">
      <alignment horizontal="center"/>
    </xf>
    <xf numFmtId="0" fontId="20" fillId="11" borderId="152" xfId="0" applyFont="1" applyFill="1" applyBorder="1" applyAlignment="1">
      <alignment horizontal="center"/>
    </xf>
    <xf numFmtId="167" fontId="15" fillId="0" borderId="120" xfId="0" applyNumberFormat="1" applyFont="1" applyBorder="1" applyAlignment="1">
      <alignment horizontal="center" vertical="center"/>
    </xf>
    <xf numFmtId="167" fontId="14" fillId="11" borderId="120" xfId="0" applyNumberFormat="1" applyFont="1" applyFill="1" applyBorder="1" applyAlignment="1">
      <alignment horizontal="center" vertical="center"/>
    </xf>
    <xf numFmtId="15" fontId="15" fillId="10" borderId="110" xfId="0" applyNumberFormat="1" applyFont="1" applyFill="1" applyBorder="1" applyAlignment="1">
      <alignment horizontal="center" vertical="center" wrapText="1"/>
    </xf>
    <xf numFmtId="164" fontId="15" fillId="0" borderId="154" xfId="0" applyNumberFormat="1" applyFont="1" applyBorder="1" applyAlignment="1">
      <alignment horizontal="center" vertical="center" wrapText="1"/>
    </xf>
    <xf numFmtId="0" fontId="5" fillId="17" borderId="149" xfId="0" applyFont="1" applyFill="1" applyBorder="1" applyAlignment="1">
      <alignment horizontal="center" vertical="center"/>
    </xf>
    <xf numFmtId="0" fontId="5" fillId="17" borderId="153" xfId="0" applyFont="1" applyFill="1" applyBorder="1" applyAlignment="1">
      <alignment horizontal="center" vertical="center"/>
    </xf>
    <xf numFmtId="0" fontId="5" fillId="17" borderId="0" xfId="0" applyFont="1" applyFill="1"/>
    <xf numFmtId="49" fontId="5" fillId="17" borderId="0" xfId="0" applyNumberFormat="1" applyFont="1" applyFill="1"/>
    <xf numFmtId="164" fontId="15" fillId="18" borderId="154" xfId="0" applyNumberFormat="1" applyFont="1" applyFill="1" applyBorder="1" applyAlignment="1">
      <alignment horizontal="center" vertical="center" wrapText="1"/>
    </xf>
    <xf numFmtId="49" fontId="15" fillId="19" borderId="12" xfId="0" applyNumberFormat="1" applyFont="1" applyFill="1" applyBorder="1" applyAlignment="1">
      <alignment horizontal="center" vertical="center"/>
    </xf>
    <xf numFmtId="0" fontId="15" fillId="19" borderId="20" xfId="0" applyFont="1" applyFill="1" applyBorder="1" applyAlignment="1">
      <alignment horizontal="center" vertical="center"/>
    </xf>
    <xf numFmtId="0" fontId="15" fillId="20" borderId="48" xfId="0" applyFont="1" applyFill="1" applyBorder="1" applyAlignment="1">
      <alignment horizontal="center" vertical="center"/>
    </xf>
    <xf numFmtId="164" fontId="15" fillId="20" borderId="154" xfId="0" applyNumberFormat="1" applyFont="1" applyFill="1" applyBorder="1" applyAlignment="1">
      <alignment horizontal="center" vertical="center" wrapText="1"/>
    </xf>
    <xf numFmtId="49" fontId="15" fillId="20" borderId="47" xfId="0" applyNumberFormat="1" applyFont="1" applyFill="1" applyBorder="1" applyAlignment="1">
      <alignment horizontal="left" vertical="center" wrapText="1"/>
    </xf>
    <xf numFmtId="0" fontId="15" fillId="20" borderId="47" xfId="0" applyFont="1" applyFill="1" applyBorder="1" applyAlignment="1">
      <alignment horizontal="center" vertical="center"/>
    </xf>
    <xf numFmtId="169" fontId="15" fillId="20" borderId="47" xfId="0" applyNumberFormat="1" applyFont="1" applyFill="1" applyBorder="1" applyAlignment="1">
      <alignment horizontal="left" vertical="center" wrapText="1"/>
    </xf>
    <xf numFmtId="0" fontId="20" fillId="4" borderId="37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15" fillId="4" borderId="10" xfId="0" applyFont="1" applyFill="1" applyBorder="1" applyAlignment="1">
      <alignment vertical="center" wrapText="1"/>
    </xf>
    <xf numFmtId="0" fontId="3" fillId="0" borderId="1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/>
    </xf>
    <xf numFmtId="0" fontId="3" fillId="0" borderId="3" xfId="0" applyFont="1" applyBorder="1"/>
    <xf numFmtId="0" fontId="11" fillId="3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11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5" fillId="4" borderId="18" xfId="0" applyFont="1" applyFill="1" applyBorder="1" applyAlignment="1">
      <alignment vertical="center" wrapText="1"/>
    </xf>
    <xf numFmtId="0" fontId="3" fillId="0" borderId="19" xfId="0" applyFont="1" applyBorder="1"/>
    <xf numFmtId="0" fontId="15" fillId="0" borderId="0" xfId="0" applyFont="1" applyAlignment="1">
      <alignment vertical="center" wrapText="1"/>
    </xf>
    <xf numFmtId="0" fontId="0" fillId="0" borderId="0" xfId="0"/>
    <xf numFmtId="0" fontId="15" fillId="0" borderId="0" xfId="0" applyFont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0" fontId="20" fillId="4" borderId="31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11" fillId="3" borderId="99" xfId="0" applyFont="1" applyFill="1" applyBorder="1" applyAlignment="1">
      <alignment horizontal="center" vertical="center"/>
    </xf>
    <xf numFmtId="0" fontId="21" fillId="4" borderId="105" xfId="0" applyFont="1" applyFill="1" applyBorder="1" applyAlignment="1">
      <alignment horizontal="center" vertical="center" wrapText="1"/>
    </xf>
    <xf numFmtId="0" fontId="21" fillId="4" borderId="155" xfId="0" applyFont="1" applyFill="1" applyBorder="1" applyAlignment="1">
      <alignment horizontal="center" vertical="center" wrapText="1"/>
    </xf>
    <xf numFmtId="0" fontId="16" fillId="19" borderId="26" xfId="0" applyFont="1" applyFill="1" applyBorder="1" applyAlignment="1">
      <alignment horizontal="left" vertical="center"/>
    </xf>
    <xf numFmtId="0" fontId="3" fillId="20" borderId="27" xfId="0" applyFont="1" applyFill="1" applyBorder="1"/>
    <xf numFmtId="0" fontId="3" fillId="20" borderId="28" xfId="0" applyFont="1" applyFill="1" applyBorder="1"/>
    <xf numFmtId="0" fontId="15" fillId="19" borderId="22" xfId="0" applyFont="1" applyFill="1" applyBorder="1" applyAlignment="1">
      <alignment horizontal="left" vertical="center"/>
    </xf>
    <xf numFmtId="0" fontId="3" fillId="20" borderId="3" xfId="0" applyFont="1" applyFill="1" applyBorder="1"/>
    <xf numFmtId="0" fontId="3" fillId="20" borderId="23" xfId="0" applyFont="1" applyFill="1" applyBorder="1"/>
    <xf numFmtId="0" fontId="3" fillId="20" borderId="24" xfId="0" applyFont="1" applyFill="1" applyBorder="1"/>
    <xf numFmtId="0" fontId="15" fillId="19" borderId="22" xfId="0" applyFont="1" applyFill="1" applyBorder="1" applyAlignment="1">
      <alignment horizontal="left" vertical="center" wrapText="1"/>
    </xf>
    <xf numFmtId="49" fontId="15" fillId="19" borderId="22" xfId="0" applyNumberFormat="1" applyFont="1" applyFill="1" applyBorder="1" applyAlignment="1">
      <alignment horizontal="left" vertical="center"/>
    </xf>
    <xf numFmtId="0" fontId="20" fillId="4" borderId="33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15" fillId="19" borderId="14" xfId="0" applyFont="1" applyFill="1" applyBorder="1" applyAlignment="1">
      <alignment horizontal="left" vertical="center"/>
    </xf>
    <xf numFmtId="0" fontId="3" fillId="20" borderId="15" xfId="0" applyFont="1" applyFill="1" applyBorder="1"/>
    <xf numFmtId="0" fontId="3" fillId="20" borderId="16" xfId="0" applyFont="1" applyFill="1" applyBorder="1"/>
    <xf numFmtId="0" fontId="3" fillId="20" borderId="17" xfId="0" applyFont="1" applyFill="1" applyBorder="1"/>
    <xf numFmtId="0" fontId="3" fillId="20" borderId="29" xfId="0" applyFont="1" applyFill="1" applyBorder="1"/>
    <xf numFmtId="17" fontId="28" fillId="6" borderId="117" xfId="0" applyNumberFormat="1" applyFont="1" applyFill="1" applyBorder="1" applyAlignment="1">
      <alignment horizontal="center"/>
    </xf>
    <xf numFmtId="0" fontId="3" fillId="0" borderId="118" xfId="0" applyFont="1" applyBorder="1"/>
    <xf numFmtId="0" fontId="3" fillId="0" borderId="119" xfId="0" applyFont="1" applyBorder="1"/>
    <xf numFmtId="0" fontId="15" fillId="0" borderId="123" xfId="0" applyFont="1" applyBorder="1" applyAlignment="1">
      <alignment horizontal="center" vertical="center" wrapText="1"/>
    </xf>
    <xf numFmtId="0" fontId="3" fillId="0" borderId="124" xfId="0" applyFont="1" applyBorder="1"/>
    <xf numFmtId="0" fontId="3" fillId="0" borderId="125" xfId="0" applyFont="1" applyBorder="1"/>
    <xf numFmtId="0" fontId="3" fillId="0" borderId="126" xfId="0" applyFont="1" applyBorder="1"/>
    <xf numFmtId="0" fontId="3" fillId="0" borderId="127" xfId="0" applyFont="1" applyBorder="1"/>
    <xf numFmtId="0" fontId="3" fillId="0" borderId="128" xfId="0" applyFont="1" applyBorder="1"/>
    <xf numFmtId="0" fontId="3" fillId="0" borderId="129" xfId="0" applyFont="1" applyBorder="1"/>
    <xf numFmtId="0" fontId="3" fillId="0" borderId="130" xfId="0" applyFont="1" applyBorder="1"/>
    <xf numFmtId="0" fontId="33" fillId="0" borderId="123" xfId="0" applyFont="1" applyBorder="1" applyAlignment="1">
      <alignment horizontal="center" vertical="center" wrapText="1"/>
    </xf>
    <xf numFmtId="0" fontId="15" fillId="4" borderId="80" xfId="0" applyFont="1" applyFill="1" applyBorder="1" applyAlignment="1">
      <alignment horizontal="center"/>
    </xf>
    <xf numFmtId="0" fontId="3" fillId="0" borderId="81" xfId="0" applyFont="1" applyBorder="1"/>
    <xf numFmtId="0" fontId="15" fillId="4" borderId="50" xfId="0" applyFont="1" applyFill="1" applyBorder="1" applyAlignment="1">
      <alignment horizontal="center"/>
    </xf>
    <xf numFmtId="0" fontId="3" fillId="0" borderId="51" xfId="0" applyFont="1" applyBorder="1"/>
    <xf numFmtId="0" fontId="6" fillId="4" borderId="64" xfId="0" applyFont="1" applyFill="1" applyBorder="1" applyAlignment="1">
      <alignment horizontal="center" vertical="center" wrapText="1"/>
    </xf>
    <xf numFmtId="0" fontId="3" fillId="0" borderId="65" xfId="0" applyFont="1" applyBorder="1"/>
    <xf numFmtId="0" fontId="3" fillId="0" borderId="68" xfId="0" applyFont="1" applyBorder="1"/>
    <xf numFmtId="0" fontId="15" fillId="0" borderId="0" xfId="0" applyFont="1" applyAlignment="1">
      <alignment horizontal="center"/>
    </xf>
    <xf numFmtId="0" fontId="15" fillId="4" borderId="69" xfId="0" applyFont="1" applyFill="1" applyBorder="1" applyAlignment="1">
      <alignment horizontal="center"/>
    </xf>
    <xf numFmtId="0" fontId="3" fillId="0" borderId="70" xfId="0" applyFont="1" applyBorder="1"/>
    <xf numFmtId="0" fontId="5" fillId="4" borderId="50" xfId="0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0" fontId="3" fillId="0" borderId="16" xfId="0" applyFont="1" applyBorder="1"/>
    <xf numFmtId="0" fontId="23" fillId="3" borderId="2" xfId="0" applyFont="1" applyFill="1" applyBorder="1" applyAlignment="1">
      <alignment horizontal="center" vertical="center" wrapText="1"/>
    </xf>
    <xf numFmtId="0" fontId="15" fillId="0" borderId="100" xfId="0" applyFont="1" applyBorder="1" applyAlignment="1">
      <alignment horizontal="center"/>
    </xf>
    <xf numFmtId="0" fontId="3" fillId="0" borderId="100" xfId="0" applyFont="1" applyBorder="1"/>
    <xf numFmtId="1" fontId="15" fillId="0" borderId="50" xfId="0" applyNumberFormat="1" applyFont="1" applyBorder="1" applyAlignment="1">
      <alignment horizontal="center" vertical="center"/>
    </xf>
    <xf numFmtId="0" fontId="15" fillId="19" borderId="50" xfId="0" applyFont="1" applyFill="1" applyBorder="1" applyAlignment="1">
      <alignment horizontal="center"/>
    </xf>
    <xf numFmtId="0" fontId="3" fillId="20" borderId="51" xfId="0" applyFont="1" applyFill="1" applyBorder="1"/>
    <xf numFmtId="1" fontId="15" fillId="8" borderId="50" xfId="0" applyNumberFormat="1" applyFont="1" applyFill="1" applyBorder="1" applyAlignment="1">
      <alignment horizontal="center" vertical="center"/>
    </xf>
    <xf numFmtId="0" fontId="20" fillId="4" borderId="64" xfId="0" applyFont="1" applyFill="1" applyBorder="1" applyAlignment="1">
      <alignment horizontal="center" vertical="center" wrapText="1"/>
    </xf>
    <xf numFmtId="0" fontId="3" fillId="0" borderId="108" xfId="0" applyFont="1" applyBorder="1"/>
    <xf numFmtId="0" fontId="3" fillId="0" borderId="46" xfId="0" applyFont="1" applyBorder="1"/>
    <xf numFmtId="0" fontId="22" fillId="4" borderId="106" xfId="0" applyFont="1" applyFill="1" applyBorder="1" applyAlignment="1">
      <alignment horizontal="center" vertical="center" wrapText="1"/>
    </xf>
    <xf numFmtId="0" fontId="3" fillId="0" borderId="107" xfId="0" applyFont="1" applyBorder="1"/>
    <xf numFmtId="0" fontId="15" fillId="19" borderId="69" xfId="0" applyFont="1" applyFill="1" applyBorder="1" applyAlignment="1">
      <alignment horizontal="center"/>
    </xf>
    <xf numFmtId="0" fontId="3" fillId="20" borderId="70" xfId="0" applyFont="1" applyFill="1" applyBorder="1"/>
    <xf numFmtId="0" fontId="2" fillId="4" borderId="60" xfId="0" applyFont="1" applyFill="1" applyBorder="1" applyAlignment="1">
      <alignment horizontal="center" vertical="center" wrapText="1"/>
    </xf>
    <xf numFmtId="0" fontId="3" fillId="0" borderId="61" xfId="0" applyFont="1" applyBorder="1"/>
    <xf numFmtId="0" fontId="3" fillId="0" borderId="62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15" fillId="4" borderId="63" xfId="0" applyFont="1" applyFill="1" applyBorder="1" applyAlignment="1">
      <alignment horizontal="center" vertical="center"/>
    </xf>
    <xf numFmtId="0" fontId="3" fillId="0" borderId="74" xfId="0" applyFont="1" applyBorder="1"/>
    <xf numFmtId="0" fontId="15" fillId="4" borderId="60" xfId="0" applyFont="1" applyFill="1" applyBorder="1" applyAlignment="1">
      <alignment horizontal="center" vertical="center" wrapText="1"/>
    </xf>
    <xf numFmtId="0" fontId="3" fillId="0" borderId="56" xfId="0" applyFont="1" applyBorder="1"/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11" fillId="6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2" fillId="4" borderId="52" xfId="0" applyFont="1" applyFill="1" applyBorder="1" applyAlignment="1">
      <alignment horizontal="center" vertical="center" wrapText="1"/>
    </xf>
    <xf numFmtId="0" fontId="3" fillId="0" borderId="53" xfId="0" applyFont="1" applyBorder="1"/>
    <xf numFmtId="0" fontId="3" fillId="0" borderId="54" xfId="0" applyFont="1" applyBorder="1"/>
    <xf numFmtId="0" fontId="15" fillId="4" borderId="55" xfId="0" applyFont="1" applyFill="1" applyBorder="1" applyAlignment="1">
      <alignment horizontal="center" vertical="center"/>
    </xf>
    <xf numFmtId="0" fontId="25" fillId="9" borderId="52" xfId="0" applyFont="1" applyFill="1" applyBorder="1" applyAlignment="1">
      <alignment horizontal="center" vertical="center" wrapText="1"/>
    </xf>
    <xf numFmtId="0" fontId="3" fillId="0" borderId="77" xfId="0" applyFont="1" applyBorder="1"/>
    <xf numFmtId="0" fontId="3" fillId="0" borderId="82" xfId="0" applyFont="1" applyBorder="1"/>
    <xf numFmtId="0" fontId="3" fillId="0" borderId="83" xfId="0" applyFont="1" applyBorder="1"/>
    <xf numFmtId="15" fontId="25" fillId="8" borderId="78" xfId="0" applyNumberFormat="1" applyFont="1" applyFill="1" applyBorder="1" applyAlignment="1">
      <alignment horizontal="center" vertical="center" wrapText="1"/>
    </xf>
    <xf numFmtId="0" fontId="3" fillId="0" borderId="79" xfId="0" applyFont="1" applyBorder="1"/>
    <xf numFmtId="0" fontId="3" fillId="0" borderId="84" xfId="0" applyFont="1" applyBorder="1"/>
    <xf numFmtId="0" fontId="3" fillId="0" borderId="85" xfId="0" applyFont="1" applyBorder="1"/>
    <xf numFmtId="2" fontId="15" fillId="4" borderId="75" xfId="0" applyNumberFormat="1" applyFont="1" applyFill="1" applyBorder="1" applyAlignment="1">
      <alignment horizontal="center" vertical="center"/>
    </xf>
    <xf numFmtId="0" fontId="3" fillId="0" borderId="76" xfId="0" applyFont="1" applyBorder="1"/>
    <xf numFmtId="0" fontId="20" fillId="4" borderId="37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 wrapText="1"/>
    </xf>
    <xf numFmtId="0" fontId="3" fillId="0" borderId="103" xfId="0" applyFont="1" applyBorder="1"/>
    <xf numFmtId="0" fontId="20" fillId="8" borderId="104" xfId="0" applyFont="1" applyFill="1" applyBorder="1" applyAlignment="1">
      <alignment horizontal="center" vertical="center" wrapText="1"/>
    </xf>
    <xf numFmtId="0" fontId="5" fillId="5" borderId="106" xfId="0" applyFont="1" applyFill="1" applyBorder="1" applyAlignment="1">
      <alignment horizontal="center" vertical="center"/>
    </xf>
    <xf numFmtId="0" fontId="25" fillId="9" borderId="86" xfId="0" applyFont="1" applyFill="1" applyBorder="1" applyAlignment="1">
      <alignment horizontal="center" vertical="center" wrapText="1"/>
    </xf>
    <xf numFmtId="0" fontId="3" fillId="0" borderId="87" xfId="0" applyFont="1" applyBorder="1"/>
    <xf numFmtId="0" fontId="3" fillId="0" borderId="90" xfId="0" applyFont="1" applyBorder="1"/>
    <xf numFmtId="15" fontId="25" fillId="8" borderId="88" xfId="0" applyNumberFormat="1" applyFont="1" applyFill="1" applyBorder="1" applyAlignment="1">
      <alignment horizontal="center" vertical="center" wrapText="1"/>
    </xf>
    <xf numFmtId="0" fontId="3" fillId="0" borderId="89" xfId="0" applyFont="1" applyBorder="1"/>
    <xf numFmtId="0" fontId="3" fillId="0" borderId="91" xfId="0" applyFont="1" applyBorder="1"/>
    <xf numFmtId="0" fontId="3" fillId="0" borderId="92" xfId="0" applyFont="1" applyBorder="1"/>
    <xf numFmtId="1" fontId="2" fillId="4" borderId="93" xfId="0" applyNumberFormat="1" applyFont="1" applyFill="1" applyBorder="1" applyAlignment="1">
      <alignment horizontal="center" vertical="center" wrapText="1"/>
    </xf>
    <xf numFmtId="0" fontId="3" fillId="0" borderId="94" xfId="0" applyFont="1" applyBorder="1"/>
    <xf numFmtId="0" fontId="3" fillId="0" borderId="95" xfId="0" applyFont="1" applyBorder="1"/>
    <xf numFmtId="9" fontId="2" fillId="4" borderId="96" xfId="0" applyNumberFormat="1" applyFont="1" applyFill="1" applyBorder="1" applyAlignment="1">
      <alignment horizontal="center" vertical="center" wrapText="1"/>
    </xf>
    <xf numFmtId="0" fontId="3" fillId="0" borderId="97" xfId="0" applyFont="1" applyBorder="1"/>
    <xf numFmtId="0" fontId="3" fillId="0" borderId="98" xfId="0" applyFont="1" applyBorder="1"/>
    <xf numFmtId="0" fontId="20" fillId="0" borderId="0" xfId="0" applyFont="1" applyAlignment="1">
      <alignment horizontal="center" vertical="center"/>
    </xf>
    <xf numFmtId="0" fontId="21" fillId="11" borderId="132" xfId="0" applyFont="1" applyFill="1" applyBorder="1" applyAlignment="1">
      <alignment horizontal="center"/>
    </xf>
    <xf numFmtId="0" fontId="3" fillId="0" borderId="133" xfId="0" applyFont="1" applyBorder="1"/>
    <xf numFmtId="0" fontId="3" fillId="0" borderId="134" xfId="0" applyFont="1" applyBorder="1"/>
    <xf numFmtId="0" fontId="5" fillId="0" borderId="136" xfId="0" applyFont="1" applyBorder="1" applyAlignment="1">
      <alignment horizontal="left" vertical="center" wrapText="1"/>
    </xf>
    <xf numFmtId="0" fontId="3" fillId="0" borderId="137" xfId="0" applyFont="1" applyBorder="1"/>
    <xf numFmtId="0" fontId="20" fillId="11" borderId="132" xfId="0" applyFont="1" applyFill="1" applyBorder="1" applyAlignment="1">
      <alignment horizontal="center"/>
    </xf>
    <xf numFmtId="0" fontId="15" fillId="0" borderId="144" xfId="0" applyFont="1" applyBorder="1" applyAlignment="1">
      <alignment horizontal="left" vertical="center"/>
    </xf>
    <xf numFmtId="0" fontId="3" fillId="0" borderId="140" xfId="0" applyFont="1" applyBorder="1"/>
    <xf numFmtId="0" fontId="5" fillId="0" borderId="139" xfId="0" applyFont="1" applyBorder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5" fillId="0" borderId="144" xfId="0" applyFont="1" applyBorder="1" applyAlignment="1">
      <alignment horizontal="left"/>
    </xf>
    <xf numFmtId="0" fontId="15" fillId="0" borderId="48" xfId="0" applyFont="1" applyBorder="1" applyAlignment="1">
      <alignment horizontal="center" vertical="center" wrapText="1"/>
    </xf>
    <xf numFmtId="165" fontId="15" fillId="20" borderId="47" xfId="0" applyNumberFormat="1" applyFont="1" applyFill="1" applyBorder="1" applyAlignment="1">
      <alignment horizontal="center" vertical="center"/>
    </xf>
    <xf numFmtId="168" fontId="15" fillId="20" borderId="4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0"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  <dxf>
      <font>
        <b/>
        <color rgb="FF00B0F0"/>
      </font>
      <fill>
        <patternFill patternType="none"/>
      </fill>
    </dxf>
    <dxf>
      <font>
        <b/>
        <color rgb="FFCD257F"/>
      </font>
      <fill>
        <patternFill patternType="none"/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  <dxf>
      <font>
        <b/>
        <color rgb="FF00B0F0"/>
      </font>
      <fill>
        <patternFill patternType="none"/>
      </fill>
    </dxf>
    <dxf>
      <font>
        <b/>
        <color rgb="FFCD257F"/>
      </font>
      <fill>
        <patternFill patternType="none"/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b/>
        <color rgb="FF00B0F0"/>
      </font>
      <fill>
        <patternFill patternType="none"/>
      </fill>
    </dxf>
    <dxf>
      <fill>
        <patternFill patternType="solid">
          <fgColor rgb="FFECF7DA"/>
          <bgColor rgb="FFECF7DA"/>
        </patternFill>
      </fill>
    </dxf>
    <dxf>
      <fill>
        <patternFill patternType="solid">
          <fgColor rgb="FFFFFACB"/>
          <bgColor rgb="FFFFFACB"/>
        </patternFill>
      </fill>
    </dxf>
    <dxf>
      <font>
        <b/>
        <i/>
      </font>
      <fill>
        <patternFill patternType="solid">
          <fgColor rgb="FFFEEBD2"/>
          <bgColor rgb="FFFEEBD2"/>
        </patternFill>
      </fill>
    </dxf>
    <dxf>
      <fill>
        <patternFill patternType="solid">
          <fgColor rgb="FFFFCEC7"/>
          <bgColor rgb="FFFFCEC7"/>
        </patternFill>
      </fill>
    </dxf>
    <dxf>
      <fill>
        <patternFill patternType="solid">
          <fgColor rgb="FFF6DEFF"/>
          <bgColor rgb="FFF6DEFF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4E8F4"/>
          <bgColor rgb="FFD4E8F4"/>
        </patternFill>
      </fill>
    </dxf>
    <dxf>
      <font>
        <b/>
        <color rgb="FF00B0F0"/>
      </font>
      <fill>
        <patternFill patternType="none"/>
      </fill>
    </dxf>
    <dxf>
      <font>
        <b/>
        <color rgb="FFCD257F"/>
      </font>
      <fill>
        <patternFill patternType="none"/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b/>
        <color rgb="FF00B0F0"/>
      </font>
      <fill>
        <patternFill patternType="none"/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color rgb="FF7F7F7F"/>
      </font>
      <fill>
        <patternFill patternType="solid">
          <fgColor rgb="FFF2F2F2"/>
          <bgColor rgb="FFF2F2F2"/>
        </patternFill>
      </fill>
    </dxf>
    <dxf>
      <font>
        <b/>
        <color rgb="FFCD257F"/>
      </font>
      <fill>
        <patternFill patternType="none"/>
      </fill>
    </dxf>
    <dxf>
      <font>
        <color rgb="FF7F7F7F"/>
      </font>
      <fill>
        <patternFill patternType="solid">
          <fgColor rgb="FFF2F2F2"/>
          <bgColor rgb="FFF2F2F2"/>
        </patternFill>
      </fill>
    </dxf>
  </dxfs>
  <tableStyles count="0" defaultTableStyle="TableStyleMedium2" defaultPivotStyle="PivotStyleLight16"/>
  <colors>
    <mruColors>
      <color rgb="FFFFFACB"/>
      <color rgb="FFF5F1C3"/>
      <color rgb="FFF4F3D5"/>
      <color rgb="FFF0E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123825</xdr:rowOff>
    </xdr:from>
    <xdr:ext cx="251460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0</xdr:row>
      <xdr:rowOff>47625</xdr:rowOff>
    </xdr:from>
    <xdr:ext cx="2800350" cy="9048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0</xdr:rowOff>
    </xdr:from>
    <xdr:ext cx="2505075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0</xdr:row>
      <xdr:rowOff>76200</xdr:rowOff>
    </xdr:from>
    <xdr:ext cx="2952750" cy="9429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0</xdr:rowOff>
    </xdr:from>
    <xdr:ext cx="2505075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0</xdr:row>
      <xdr:rowOff>76200</xdr:rowOff>
    </xdr:from>
    <xdr:ext cx="2952750" cy="9429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0</xdr:rowOff>
    </xdr:from>
    <xdr:ext cx="2505075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0</xdr:row>
      <xdr:rowOff>76200</xdr:rowOff>
    </xdr:from>
    <xdr:ext cx="2952750" cy="9429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6C5EF"/>
      </a:accent1>
      <a:accent2>
        <a:srgbClr val="FEA022"/>
      </a:accent2>
      <a:accent3>
        <a:srgbClr val="FF6700"/>
      </a:accent3>
      <a:accent4>
        <a:srgbClr val="70A525"/>
      </a:accent4>
      <a:accent5>
        <a:srgbClr val="A5D848"/>
      </a:accent5>
      <a:accent6>
        <a:srgbClr val="20768C"/>
      </a:accent6>
      <a:hlink>
        <a:srgbClr val="7AB6E8"/>
      </a:hlink>
      <a:folHlink>
        <a:srgbClr val="7AB6E8"/>
      </a:folHlink>
    </a:clrScheme>
    <a:fontScheme name="Sheets">
      <a:majorFont>
        <a:latin typeface="Rockwell"/>
        <a:ea typeface="Rockwell"/>
        <a:cs typeface="Rockwell"/>
      </a:majorFont>
      <a:minorFont>
        <a:latin typeface="Rockwell"/>
        <a:ea typeface="Rockwell"/>
        <a:cs typeface="Rockwel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showGridLines="0" tabSelected="1" zoomScale="80" zoomScaleNormal="80" workbookViewId="0">
      <selection activeCell="H23" sqref="H23"/>
    </sheetView>
  </sheetViews>
  <sheetFormatPr baseColWidth="10" defaultColWidth="11.28515625" defaultRowHeight="15" customHeight="1" x14ac:dyDescent="0.2"/>
  <cols>
    <col min="1" max="1" width="3.140625" customWidth="1"/>
    <col min="2" max="2" width="17" customWidth="1"/>
    <col min="3" max="3" width="28" customWidth="1"/>
    <col min="4" max="4" width="16" customWidth="1"/>
    <col min="5" max="5" width="9.28515625" customWidth="1"/>
    <col min="6" max="6" width="13.7109375" customWidth="1"/>
    <col min="7" max="7" width="13.28515625" customWidth="1"/>
    <col min="8" max="8" width="11.42578125" customWidth="1"/>
    <col min="9" max="9" width="10.42578125" customWidth="1"/>
    <col min="10" max="10" width="12" customWidth="1"/>
    <col min="11" max="11" width="12.42578125" customWidth="1"/>
    <col min="12" max="12" width="10.5703125" customWidth="1"/>
    <col min="13" max="13" width="19.5703125" customWidth="1"/>
    <col min="14" max="14" width="15.5703125" customWidth="1"/>
    <col min="15" max="15" width="14.85546875" customWidth="1"/>
    <col min="16" max="16" width="47.28515625" customWidth="1"/>
    <col min="17" max="17" width="14.28515625" customWidth="1"/>
    <col min="18" max="18" width="10.5703125" customWidth="1"/>
  </cols>
  <sheetData>
    <row r="1" spans="1:18" ht="76.5" customHeight="1" thickBot="1" x14ac:dyDescent="0.3">
      <c r="A1" s="1"/>
      <c r="B1" s="229"/>
      <c r="C1" s="230"/>
      <c r="D1" s="231" t="s">
        <v>206</v>
      </c>
      <c r="E1" s="230"/>
      <c r="F1" s="230"/>
      <c r="G1" s="230"/>
      <c r="H1" s="230"/>
      <c r="I1" s="230"/>
      <c r="J1" s="230"/>
      <c r="K1" s="230"/>
      <c r="L1" s="230"/>
      <c r="M1" s="2"/>
      <c r="N1" s="2"/>
      <c r="O1" s="3"/>
      <c r="P1" s="4"/>
      <c r="Q1" s="5"/>
      <c r="R1" s="6"/>
    </row>
    <row r="2" spans="1:18" ht="15" customHeight="1" thickBot="1" x14ac:dyDescent="0.25">
      <c r="A2" s="7"/>
      <c r="B2" s="232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8"/>
      <c r="N2" s="8"/>
      <c r="O2" s="9"/>
      <c r="P2" s="10"/>
      <c r="Q2" s="11"/>
      <c r="R2" s="10"/>
    </row>
    <row r="3" spans="1:18" ht="49.5" customHeight="1" x14ac:dyDescent="0.2">
      <c r="A3" s="12"/>
      <c r="B3" s="234" t="s">
        <v>205</v>
      </c>
      <c r="C3" s="235"/>
      <c r="D3" s="236"/>
      <c r="E3" s="13"/>
      <c r="F3" s="237" t="s">
        <v>0</v>
      </c>
      <c r="G3" s="238"/>
      <c r="H3" s="238"/>
      <c r="I3" s="238"/>
      <c r="J3" s="238"/>
      <c r="K3" s="238"/>
      <c r="L3" s="239"/>
      <c r="M3" s="14"/>
      <c r="N3" s="14"/>
      <c r="O3" s="15"/>
      <c r="P3" s="14"/>
      <c r="Q3" s="5"/>
      <c r="R3" s="6"/>
    </row>
    <row r="4" spans="1:18" ht="24.75" customHeight="1" x14ac:dyDescent="0.2">
      <c r="A4" s="16"/>
      <c r="B4" s="227" t="s">
        <v>1</v>
      </c>
      <c r="C4" s="228"/>
      <c r="D4" s="218"/>
      <c r="E4" s="17"/>
      <c r="F4" s="18" t="s">
        <v>2</v>
      </c>
      <c r="G4" s="263"/>
      <c r="H4" s="264"/>
      <c r="I4" s="265"/>
      <c r="J4" s="263"/>
      <c r="K4" s="264"/>
      <c r="L4" s="266"/>
      <c r="M4" s="19"/>
      <c r="N4" s="19"/>
      <c r="O4" s="21"/>
      <c r="P4" s="22"/>
      <c r="Q4" s="23"/>
      <c r="R4" s="19"/>
    </row>
    <row r="5" spans="1:18" ht="24.75" customHeight="1" thickBot="1" x14ac:dyDescent="0.25">
      <c r="A5" s="16"/>
      <c r="B5" s="240" t="s">
        <v>3</v>
      </c>
      <c r="C5" s="241"/>
      <c r="D5" s="219"/>
      <c r="E5" s="17"/>
      <c r="F5" s="24" t="s">
        <v>4</v>
      </c>
      <c r="G5" s="254"/>
      <c r="H5" s="255"/>
      <c r="I5" s="256"/>
      <c r="J5" s="254"/>
      <c r="K5" s="255"/>
      <c r="L5" s="257"/>
      <c r="M5" s="19"/>
      <c r="N5" s="19"/>
      <c r="O5" s="21"/>
      <c r="P5" s="22"/>
      <c r="Q5" s="23"/>
      <c r="R5" s="19"/>
    </row>
    <row r="6" spans="1:18" ht="24.75" customHeight="1" x14ac:dyDescent="0.2">
      <c r="A6" s="16"/>
      <c r="B6" s="242"/>
      <c r="C6" s="243"/>
      <c r="D6" s="25"/>
      <c r="E6" s="26"/>
      <c r="F6" s="24" t="s">
        <v>5</v>
      </c>
      <c r="G6" s="254"/>
      <c r="H6" s="255"/>
      <c r="I6" s="256"/>
      <c r="J6" s="258"/>
      <c r="K6" s="255"/>
      <c r="L6" s="257"/>
      <c r="M6" s="22"/>
      <c r="N6" s="22"/>
      <c r="O6" s="21"/>
      <c r="P6" s="22"/>
      <c r="Q6" s="23"/>
      <c r="R6" s="19"/>
    </row>
    <row r="7" spans="1:18" ht="24.75" customHeight="1" x14ac:dyDescent="0.2">
      <c r="A7" s="16"/>
      <c r="B7" s="244"/>
      <c r="C7" s="243"/>
      <c r="D7" s="245"/>
      <c r="E7" s="26"/>
      <c r="F7" s="24" t="s">
        <v>6</v>
      </c>
      <c r="G7" s="254"/>
      <c r="H7" s="255"/>
      <c r="I7" s="256"/>
      <c r="J7" s="259"/>
      <c r="K7" s="255"/>
      <c r="L7" s="257"/>
      <c r="M7" s="22"/>
      <c r="N7" s="22"/>
      <c r="O7" s="21"/>
      <c r="P7" s="22"/>
      <c r="Q7" s="23"/>
      <c r="R7" s="19"/>
    </row>
    <row r="8" spans="1:18" ht="24.75" customHeight="1" thickBot="1" x14ac:dyDescent="0.25">
      <c r="A8" s="16"/>
      <c r="B8" s="243"/>
      <c r="C8" s="243"/>
      <c r="D8" s="243"/>
      <c r="E8" s="26"/>
      <c r="F8" s="27" t="s">
        <v>7</v>
      </c>
      <c r="G8" s="251"/>
      <c r="H8" s="252"/>
      <c r="I8" s="253"/>
      <c r="J8" s="251"/>
      <c r="K8" s="252"/>
      <c r="L8" s="267"/>
      <c r="M8" s="22"/>
      <c r="N8" s="22"/>
      <c r="O8" s="21"/>
      <c r="P8" s="22"/>
      <c r="Q8" s="23"/>
      <c r="R8" s="19"/>
    </row>
    <row r="9" spans="1:18" ht="15.75" customHeight="1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30"/>
      <c r="L9" s="30"/>
      <c r="M9" s="19"/>
      <c r="N9" s="19"/>
      <c r="O9" s="21"/>
      <c r="P9" s="22"/>
      <c r="Q9" s="23"/>
      <c r="R9" s="19"/>
    </row>
    <row r="10" spans="1:18" ht="22.5" customHeight="1" thickBot="1" x14ac:dyDescent="0.25">
      <c r="A10" s="16"/>
      <c r="B10" s="248" t="s">
        <v>8</v>
      </c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19"/>
    </row>
    <row r="11" spans="1:18" ht="51" customHeight="1" x14ac:dyDescent="0.2">
      <c r="A11" s="33"/>
      <c r="B11" s="246" t="s">
        <v>9</v>
      </c>
      <c r="C11" s="246" t="s">
        <v>10</v>
      </c>
      <c r="D11" s="246" t="s">
        <v>11</v>
      </c>
      <c r="E11" s="246" t="s">
        <v>12</v>
      </c>
      <c r="F11" s="34" t="s">
        <v>13</v>
      </c>
      <c r="G11" s="35" t="s">
        <v>14</v>
      </c>
      <c r="H11" s="260" t="s">
        <v>15</v>
      </c>
      <c r="I11" s="36" t="s">
        <v>16</v>
      </c>
      <c r="J11" s="37" t="s">
        <v>17</v>
      </c>
      <c r="K11" s="38" t="s">
        <v>18</v>
      </c>
      <c r="L11" s="36" t="s">
        <v>19</v>
      </c>
      <c r="M11" s="261" t="s">
        <v>20</v>
      </c>
      <c r="N11" s="39" t="s">
        <v>21</v>
      </c>
      <c r="O11" s="225" t="s">
        <v>22</v>
      </c>
      <c r="P11" s="226"/>
      <c r="Q11" s="249" t="s">
        <v>204</v>
      </c>
    </row>
    <row r="12" spans="1:18" ht="18" customHeight="1" x14ac:dyDescent="0.2">
      <c r="A12" s="33"/>
      <c r="B12" s="247"/>
      <c r="C12" s="247"/>
      <c r="D12" s="247"/>
      <c r="E12" s="247"/>
      <c r="F12" s="40" t="s">
        <v>23</v>
      </c>
      <c r="G12" s="41" t="s">
        <v>23</v>
      </c>
      <c r="H12" s="247"/>
      <c r="I12" s="42" t="s">
        <v>24</v>
      </c>
      <c r="J12" s="43" t="s">
        <v>25</v>
      </c>
      <c r="K12" s="40" t="s">
        <v>26</v>
      </c>
      <c r="L12" s="42" t="s">
        <v>27</v>
      </c>
      <c r="M12" s="262"/>
      <c r="N12" s="44" t="s">
        <v>28</v>
      </c>
      <c r="O12" s="45" t="s">
        <v>29</v>
      </c>
      <c r="P12" s="46" t="s">
        <v>30</v>
      </c>
      <c r="Q12" s="250"/>
    </row>
    <row r="13" spans="1:18" ht="25.5" customHeight="1" x14ac:dyDescent="0.2">
      <c r="A13" s="16">
        <v>1</v>
      </c>
      <c r="B13" s="222" t="s">
        <v>198</v>
      </c>
      <c r="C13" s="222" t="s">
        <v>207</v>
      </c>
      <c r="D13" s="223" t="s">
        <v>201</v>
      </c>
      <c r="E13" s="49" t="s">
        <v>31</v>
      </c>
      <c r="F13" s="367">
        <v>37669</v>
      </c>
      <c r="G13" s="51">
        <v>43522</v>
      </c>
      <c r="H13" s="49">
        <f>DATEDIF(F13,G13,"y")</f>
        <v>16</v>
      </c>
      <c r="I13" s="52" t="s">
        <v>32</v>
      </c>
      <c r="J13" s="53">
        <v>44348</v>
      </c>
      <c r="K13" s="54">
        <v>6.6</v>
      </c>
      <c r="L13" s="55">
        <v>7.8</v>
      </c>
      <c r="M13" s="220"/>
      <c r="N13" s="221"/>
      <c r="O13" s="57"/>
      <c r="P13" s="58"/>
      <c r="Q13" s="217"/>
    </row>
    <row r="14" spans="1:18" ht="25.5" customHeight="1" x14ac:dyDescent="0.2">
      <c r="A14" s="16">
        <v>2</v>
      </c>
      <c r="B14" s="222" t="s">
        <v>199</v>
      </c>
      <c r="C14" s="222" t="s">
        <v>208</v>
      </c>
      <c r="D14" s="223" t="s">
        <v>202</v>
      </c>
      <c r="E14" s="49" t="s">
        <v>31</v>
      </c>
      <c r="F14" s="367">
        <v>38874</v>
      </c>
      <c r="G14" s="51">
        <v>44166</v>
      </c>
      <c r="H14" s="49">
        <f t="shared" ref="H14:H26" si="0">DATEDIF(F14,G14,"y")</f>
        <v>14</v>
      </c>
      <c r="I14" s="59" t="s">
        <v>32</v>
      </c>
      <c r="J14" s="53">
        <v>44349</v>
      </c>
      <c r="K14" s="54">
        <v>8.5</v>
      </c>
      <c r="L14" s="55">
        <v>6.8</v>
      </c>
      <c r="M14" s="220"/>
      <c r="N14" s="221"/>
      <c r="O14" s="57"/>
      <c r="P14" s="58"/>
      <c r="Q14" s="217"/>
    </row>
    <row r="15" spans="1:18" ht="25.5" customHeight="1" x14ac:dyDescent="0.2">
      <c r="A15" s="16">
        <v>3</v>
      </c>
      <c r="B15" s="222" t="s">
        <v>200</v>
      </c>
      <c r="C15" s="222" t="s">
        <v>209</v>
      </c>
      <c r="D15" s="223" t="s">
        <v>203</v>
      </c>
      <c r="E15" s="49" t="s">
        <v>31</v>
      </c>
      <c r="F15" s="368">
        <v>37996</v>
      </c>
      <c r="G15" s="51">
        <v>41284</v>
      </c>
      <c r="H15" s="49">
        <f>DATEDIF(F15,G15,"y")</f>
        <v>9</v>
      </c>
      <c r="I15" s="59" t="s">
        <v>32</v>
      </c>
      <c r="J15" s="53">
        <v>44350</v>
      </c>
      <c r="K15" s="54">
        <v>7</v>
      </c>
      <c r="L15" s="55">
        <v>8.5</v>
      </c>
      <c r="M15" s="220"/>
      <c r="N15" s="221"/>
      <c r="O15" s="57"/>
      <c r="P15" s="58"/>
      <c r="Q15" s="217"/>
    </row>
    <row r="16" spans="1:18" ht="25.5" customHeight="1" x14ac:dyDescent="0.2">
      <c r="A16" s="16">
        <v>4</v>
      </c>
      <c r="B16" s="222"/>
      <c r="C16" s="222"/>
      <c r="D16" s="223"/>
      <c r="E16" s="49" t="s">
        <v>33</v>
      </c>
      <c r="F16" s="367"/>
      <c r="G16" s="51">
        <v>42153</v>
      </c>
      <c r="H16" s="49" t="e">
        <v>#NUM!</v>
      </c>
      <c r="I16" s="59" t="s">
        <v>34</v>
      </c>
      <c r="J16" s="53">
        <v>44351</v>
      </c>
      <c r="K16" s="54">
        <v>4.8</v>
      </c>
      <c r="L16" s="55">
        <v>5</v>
      </c>
      <c r="M16" s="220"/>
      <c r="N16" s="221"/>
      <c r="O16" s="57">
        <v>44313</v>
      </c>
      <c r="P16" s="58" t="s">
        <v>35</v>
      </c>
      <c r="Q16" s="217"/>
    </row>
    <row r="17" spans="1:18" ht="25.5" customHeight="1" x14ac:dyDescent="0.2">
      <c r="A17" s="16">
        <v>5</v>
      </c>
      <c r="B17" s="222"/>
      <c r="C17" s="222"/>
      <c r="D17" s="223"/>
      <c r="E17" s="49" t="s">
        <v>33</v>
      </c>
      <c r="F17" s="367"/>
      <c r="G17" s="51">
        <v>42301</v>
      </c>
      <c r="H17" s="49">
        <v>4</v>
      </c>
      <c r="I17" s="59" t="s">
        <v>32</v>
      </c>
      <c r="J17" s="53">
        <v>44352</v>
      </c>
      <c r="K17" s="54">
        <v>7.3</v>
      </c>
      <c r="L17" s="55">
        <v>7</v>
      </c>
      <c r="M17" s="220"/>
      <c r="N17" s="221"/>
      <c r="O17" s="57">
        <v>44620</v>
      </c>
      <c r="P17" s="58" t="s">
        <v>36</v>
      </c>
      <c r="Q17" s="217"/>
    </row>
    <row r="18" spans="1:18" ht="25.5" customHeight="1" x14ac:dyDescent="0.2">
      <c r="A18" s="16">
        <v>6</v>
      </c>
      <c r="B18" s="222"/>
      <c r="C18" s="222"/>
      <c r="D18" s="223"/>
      <c r="E18" s="49" t="s">
        <v>33</v>
      </c>
      <c r="F18" s="367"/>
      <c r="G18" s="51">
        <v>42557</v>
      </c>
      <c r="H18" s="49">
        <v>8</v>
      </c>
      <c r="I18" s="59" t="s">
        <v>32</v>
      </c>
      <c r="J18" s="53">
        <v>44353</v>
      </c>
      <c r="K18" s="54">
        <v>9.1999999999999993</v>
      </c>
      <c r="L18" s="55">
        <v>8</v>
      </c>
      <c r="M18" s="220"/>
      <c r="N18" s="221"/>
      <c r="O18" s="57">
        <v>44263</v>
      </c>
      <c r="P18" s="58" t="s">
        <v>35</v>
      </c>
      <c r="Q18" s="217"/>
    </row>
    <row r="19" spans="1:18" ht="25.5" customHeight="1" x14ac:dyDescent="0.2">
      <c r="A19" s="16">
        <v>7</v>
      </c>
      <c r="B19" s="222"/>
      <c r="C19" s="222"/>
      <c r="D19" s="223"/>
      <c r="E19" s="49" t="s">
        <v>33</v>
      </c>
      <c r="F19" s="367"/>
      <c r="G19" s="51">
        <v>44298</v>
      </c>
      <c r="H19" s="49">
        <v>12</v>
      </c>
      <c r="I19" s="59" t="s">
        <v>32</v>
      </c>
      <c r="J19" s="53">
        <v>44354</v>
      </c>
      <c r="K19" s="54">
        <v>8.5</v>
      </c>
      <c r="L19" s="55">
        <v>6.5</v>
      </c>
      <c r="M19" s="220"/>
      <c r="N19" s="221"/>
      <c r="O19" s="57">
        <v>44571</v>
      </c>
      <c r="P19" s="58" t="s">
        <v>37</v>
      </c>
      <c r="Q19" s="217"/>
    </row>
    <row r="20" spans="1:18" ht="25.5" customHeight="1" x14ac:dyDescent="0.2">
      <c r="A20" s="16">
        <v>8</v>
      </c>
      <c r="B20" s="222"/>
      <c r="C20" s="222"/>
      <c r="D20" s="223"/>
      <c r="E20" s="49" t="s">
        <v>33</v>
      </c>
      <c r="F20" s="367"/>
      <c r="G20" s="51">
        <v>39856</v>
      </c>
      <c r="H20" s="49">
        <v>1</v>
      </c>
      <c r="I20" s="59" t="s">
        <v>32</v>
      </c>
      <c r="J20" s="53">
        <v>44355</v>
      </c>
      <c r="K20" s="54">
        <v>8.5</v>
      </c>
      <c r="L20" s="55">
        <v>6.6</v>
      </c>
      <c r="M20" s="220"/>
      <c r="N20" s="221"/>
      <c r="O20" s="57"/>
      <c r="P20" s="58"/>
      <c r="Q20" s="217"/>
    </row>
    <row r="21" spans="1:18" ht="25.5" customHeight="1" x14ac:dyDescent="0.2">
      <c r="A21" s="16">
        <v>9</v>
      </c>
      <c r="B21" s="222"/>
      <c r="C21" s="222"/>
      <c r="D21" s="223"/>
      <c r="E21" s="49" t="s">
        <v>33</v>
      </c>
      <c r="F21" s="367"/>
      <c r="G21" s="51">
        <v>44308</v>
      </c>
      <c r="H21" s="49">
        <v>11</v>
      </c>
      <c r="I21" s="59" t="s">
        <v>32</v>
      </c>
      <c r="J21" s="53">
        <v>44356</v>
      </c>
      <c r="K21" s="54">
        <v>6.3</v>
      </c>
      <c r="L21" s="55">
        <v>5.5</v>
      </c>
      <c r="M21" s="220"/>
      <c r="N21" s="221"/>
      <c r="O21" s="57">
        <v>44308</v>
      </c>
      <c r="P21" s="58" t="s">
        <v>38</v>
      </c>
      <c r="Q21" s="217"/>
    </row>
    <row r="22" spans="1:18" ht="25.5" customHeight="1" x14ac:dyDescent="0.2">
      <c r="A22" s="16">
        <v>10</v>
      </c>
      <c r="B22" s="222"/>
      <c r="C22" s="222"/>
      <c r="D22" s="223"/>
      <c r="E22" s="49" t="s">
        <v>31</v>
      </c>
      <c r="F22" s="367"/>
      <c r="G22" s="51">
        <v>42933</v>
      </c>
      <c r="H22" s="49">
        <v>12</v>
      </c>
      <c r="I22" s="59" t="s">
        <v>32</v>
      </c>
      <c r="J22" s="53">
        <v>44409</v>
      </c>
      <c r="K22" s="54">
        <v>6.5</v>
      </c>
      <c r="L22" s="55">
        <v>7.5</v>
      </c>
      <c r="M22" s="220"/>
      <c r="N22" s="221"/>
      <c r="O22" s="57"/>
      <c r="P22" s="58"/>
      <c r="Q22" s="217"/>
    </row>
    <row r="23" spans="1:18" ht="25.5" customHeight="1" x14ac:dyDescent="0.2">
      <c r="A23" s="16">
        <v>11</v>
      </c>
      <c r="B23" s="222"/>
      <c r="C23" s="222"/>
      <c r="D23" s="223"/>
      <c r="E23" s="49" t="s">
        <v>31</v>
      </c>
      <c r="F23" s="367"/>
      <c r="G23" s="51">
        <v>43531</v>
      </c>
      <c r="H23" s="49">
        <v>12</v>
      </c>
      <c r="I23" s="59" t="s">
        <v>32</v>
      </c>
      <c r="J23" s="53">
        <v>44409</v>
      </c>
      <c r="K23" s="54">
        <v>8.5</v>
      </c>
      <c r="L23" s="55">
        <v>8.5</v>
      </c>
      <c r="M23" s="220"/>
      <c r="N23" s="221"/>
      <c r="O23" s="57"/>
      <c r="P23" s="58"/>
      <c r="Q23" s="217"/>
    </row>
    <row r="24" spans="1:18" ht="25.5" customHeight="1" x14ac:dyDescent="0.2">
      <c r="A24" s="16">
        <v>12</v>
      </c>
      <c r="B24" s="222"/>
      <c r="C24" s="222"/>
      <c r="D24" s="223"/>
      <c r="E24" s="49" t="s">
        <v>33</v>
      </c>
      <c r="F24" s="368"/>
      <c r="G24" s="51">
        <v>44725</v>
      </c>
      <c r="H24" s="49">
        <v>8</v>
      </c>
      <c r="I24" s="59" t="s">
        <v>32</v>
      </c>
      <c r="J24" s="53">
        <v>44713</v>
      </c>
      <c r="K24" s="54">
        <v>8.5</v>
      </c>
      <c r="L24" s="54">
        <v>8.5</v>
      </c>
      <c r="M24" s="220"/>
      <c r="N24" s="221"/>
      <c r="O24" s="57"/>
      <c r="P24" s="58"/>
      <c r="Q24" s="217"/>
    </row>
    <row r="25" spans="1:18" ht="25.5" customHeight="1" x14ac:dyDescent="0.2">
      <c r="A25" s="16">
        <v>13</v>
      </c>
      <c r="B25" s="222"/>
      <c r="C25" s="224"/>
      <c r="D25" s="223"/>
      <c r="E25" s="49" t="s">
        <v>33</v>
      </c>
      <c r="F25" s="367"/>
      <c r="G25" s="366" t="s">
        <v>39</v>
      </c>
      <c r="H25" s="49">
        <v>8</v>
      </c>
      <c r="I25" s="59" t="s">
        <v>32</v>
      </c>
      <c r="J25" s="53">
        <v>44774</v>
      </c>
      <c r="K25" s="54">
        <v>8.6999999999999993</v>
      </c>
      <c r="L25" s="55">
        <v>6.5</v>
      </c>
      <c r="M25" s="220"/>
      <c r="N25" s="221"/>
      <c r="O25" s="57">
        <v>44847</v>
      </c>
      <c r="P25" s="58" t="s">
        <v>40</v>
      </c>
      <c r="Q25" s="217"/>
    </row>
    <row r="26" spans="1:18" ht="25.5" customHeight="1" x14ac:dyDescent="0.2">
      <c r="A26" s="16">
        <v>14</v>
      </c>
      <c r="B26" s="222"/>
      <c r="C26" s="224"/>
      <c r="D26" s="223"/>
      <c r="E26" s="49" t="s">
        <v>31</v>
      </c>
      <c r="F26" s="367"/>
      <c r="G26" s="51">
        <v>44801</v>
      </c>
      <c r="H26" s="49">
        <v>10</v>
      </c>
      <c r="I26" s="59" t="s">
        <v>32</v>
      </c>
      <c r="J26" s="53">
        <v>44805</v>
      </c>
      <c r="K26" s="54">
        <v>6.5</v>
      </c>
      <c r="L26" s="55">
        <v>7</v>
      </c>
      <c r="M26" s="220"/>
      <c r="N26" s="221"/>
      <c r="O26" s="57"/>
      <c r="P26" s="58"/>
      <c r="Q26" s="217"/>
    </row>
    <row r="27" spans="1:18" ht="25.5" customHeight="1" x14ac:dyDescent="0.2">
      <c r="A27" s="16">
        <v>15</v>
      </c>
      <c r="B27" s="48"/>
      <c r="C27" s="60"/>
      <c r="D27" s="49"/>
      <c r="E27" s="49"/>
      <c r="F27" s="50"/>
      <c r="G27" s="51"/>
      <c r="H27" s="49"/>
      <c r="I27" s="59"/>
      <c r="J27" s="53"/>
      <c r="K27" s="54"/>
      <c r="L27" s="55"/>
      <c r="M27" s="56"/>
      <c r="N27" s="212"/>
      <c r="O27" s="57"/>
      <c r="P27" s="58"/>
      <c r="Q27" s="212"/>
    </row>
    <row r="28" spans="1:18" ht="25.5" customHeight="1" x14ac:dyDescent="0.2">
      <c r="A28" s="16"/>
      <c r="B28" s="48"/>
      <c r="C28" s="48"/>
      <c r="D28" s="49"/>
      <c r="E28" s="49"/>
      <c r="F28" s="50"/>
      <c r="G28" s="51"/>
      <c r="H28" s="49"/>
      <c r="I28" s="59"/>
      <c r="J28" s="53"/>
      <c r="K28" s="54"/>
      <c r="L28" s="55"/>
      <c r="M28" s="56"/>
      <c r="N28" s="212"/>
      <c r="O28" s="57"/>
      <c r="P28" s="58"/>
      <c r="Q28" s="212"/>
    </row>
    <row r="29" spans="1:18" ht="15.75" customHeight="1" x14ac:dyDescent="0.2">
      <c r="A29" s="16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61"/>
      <c r="N29" s="61"/>
      <c r="O29" s="31"/>
      <c r="P29" s="59">
        <f>COUNTA(P13:P28)</f>
        <v>6</v>
      </c>
      <c r="Q29" s="59">
        <f>COUNTA(Q13:Q28)</f>
        <v>0</v>
      </c>
      <c r="R29" s="19"/>
    </row>
    <row r="30" spans="1:18" ht="15.75" customHeight="1" x14ac:dyDescent="0.2">
      <c r="A30" s="16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61"/>
      <c r="N30" s="61"/>
      <c r="O30" s="31"/>
      <c r="P30" s="31"/>
      <c r="Q30" s="62"/>
      <c r="R30" s="19"/>
    </row>
    <row r="31" spans="1:18" ht="15.75" customHeight="1" x14ac:dyDescent="0.2">
      <c r="A31" s="16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61"/>
      <c r="N31" s="61"/>
      <c r="O31" s="31"/>
      <c r="P31" s="31"/>
      <c r="Q31" s="62"/>
      <c r="R31" s="19"/>
    </row>
    <row r="32" spans="1:18" ht="15.75" customHeight="1" x14ac:dyDescent="0.2">
      <c r="A32" s="16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61"/>
      <c r="N32" s="61"/>
      <c r="O32" s="31"/>
      <c r="P32" s="31"/>
      <c r="Q32" s="62"/>
      <c r="R32" s="19"/>
    </row>
    <row r="33" spans="1:18" ht="15.75" customHeight="1" x14ac:dyDescent="0.2">
      <c r="A33" s="16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61"/>
      <c r="N33" s="61"/>
      <c r="O33" s="31"/>
      <c r="P33" s="31"/>
      <c r="Q33" s="62"/>
      <c r="R33" s="19"/>
    </row>
    <row r="34" spans="1:18" ht="15.75" customHeight="1" x14ac:dyDescent="0.2">
      <c r="A34" s="16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61"/>
      <c r="N34" s="61"/>
      <c r="O34" s="31"/>
      <c r="P34" s="31"/>
      <c r="Q34" s="62"/>
      <c r="R34" s="19"/>
    </row>
    <row r="35" spans="1:18" ht="15.75" customHeight="1" x14ac:dyDescent="0.2">
      <c r="A35" s="16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61"/>
      <c r="N35" s="61"/>
      <c r="O35" s="31"/>
      <c r="P35" s="31"/>
      <c r="Q35" s="62"/>
      <c r="R35" s="19"/>
    </row>
    <row r="36" spans="1:18" ht="15.75" customHeight="1" x14ac:dyDescent="0.2">
      <c r="A36" s="16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61"/>
      <c r="N36" s="61"/>
      <c r="O36" s="31"/>
      <c r="P36" s="31"/>
      <c r="Q36" s="62"/>
      <c r="R36" s="19"/>
    </row>
    <row r="37" spans="1:18" ht="15.75" customHeight="1" x14ac:dyDescent="0.2">
      <c r="A37" s="16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61"/>
      <c r="N37" s="61"/>
      <c r="O37" s="31"/>
      <c r="P37" s="31"/>
      <c r="Q37" s="62"/>
      <c r="R37" s="19"/>
    </row>
    <row r="38" spans="1:18" ht="15.75" customHeight="1" x14ac:dyDescent="0.2">
      <c r="A38" s="16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61"/>
      <c r="N38" s="61"/>
      <c r="O38" s="31"/>
      <c r="P38" s="31"/>
      <c r="Q38" s="62"/>
      <c r="R38" s="19"/>
    </row>
    <row r="39" spans="1:18" ht="15.75" customHeight="1" x14ac:dyDescent="0.2">
      <c r="A39" s="16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61"/>
      <c r="N39" s="61"/>
      <c r="O39" s="31"/>
      <c r="P39" s="31"/>
      <c r="Q39" s="62"/>
      <c r="R39" s="19"/>
    </row>
    <row r="40" spans="1:18" ht="15.75" customHeight="1" x14ac:dyDescent="0.2">
      <c r="A40" s="16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61"/>
      <c r="N40" s="61"/>
      <c r="O40" s="31"/>
      <c r="P40" s="31"/>
      <c r="Q40" s="62"/>
      <c r="R40" s="19"/>
    </row>
    <row r="41" spans="1:18" ht="15.75" customHeight="1" x14ac:dyDescent="0.2">
      <c r="A41" s="16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61"/>
      <c r="N41" s="61"/>
      <c r="O41" s="31"/>
      <c r="P41" s="31"/>
      <c r="Q41" s="62"/>
      <c r="R41" s="19"/>
    </row>
    <row r="42" spans="1:18" ht="15.75" customHeight="1" x14ac:dyDescent="0.2">
      <c r="A42" s="16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61"/>
      <c r="N42" s="61"/>
      <c r="O42" s="31"/>
      <c r="P42" s="31"/>
      <c r="Q42" s="62"/>
      <c r="R42" s="19"/>
    </row>
    <row r="43" spans="1:18" ht="15.75" customHeight="1" x14ac:dyDescent="0.2">
      <c r="A43" s="16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61"/>
      <c r="N43" s="61"/>
      <c r="O43" s="31"/>
      <c r="P43" s="31"/>
      <c r="Q43" s="62"/>
      <c r="R43" s="19"/>
    </row>
    <row r="44" spans="1:18" ht="15.75" customHeight="1" x14ac:dyDescent="0.2">
      <c r="A44" s="16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61"/>
      <c r="N44" s="61"/>
      <c r="O44" s="31"/>
      <c r="P44" s="31"/>
      <c r="Q44" s="62"/>
      <c r="R44" s="19"/>
    </row>
    <row r="45" spans="1:18" ht="15.75" customHeight="1" x14ac:dyDescent="0.2">
      <c r="A45" s="16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61"/>
      <c r="N45" s="61"/>
      <c r="O45" s="31"/>
      <c r="P45" s="31"/>
      <c r="Q45" s="62"/>
      <c r="R45" s="19"/>
    </row>
    <row r="46" spans="1:18" ht="15.75" customHeight="1" x14ac:dyDescent="0.2">
      <c r="A46" s="16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61"/>
      <c r="N46" s="61"/>
      <c r="O46" s="31"/>
      <c r="P46" s="31"/>
      <c r="Q46" s="62"/>
      <c r="R46" s="19"/>
    </row>
    <row r="47" spans="1:18" ht="15.75" customHeight="1" x14ac:dyDescent="0.2">
      <c r="A47" s="16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61"/>
      <c r="N47" s="61"/>
      <c r="O47" s="31"/>
      <c r="P47" s="31"/>
      <c r="Q47" s="62"/>
      <c r="R47" s="19"/>
    </row>
    <row r="48" spans="1:18" ht="15.75" customHeight="1" x14ac:dyDescent="0.2">
      <c r="A48" s="16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61"/>
      <c r="N48" s="61"/>
      <c r="O48" s="31"/>
      <c r="P48" s="31"/>
      <c r="Q48" s="62"/>
      <c r="R48" s="19"/>
    </row>
    <row r="49" spans="1:18" ht="15.75" customHeight="1" x14ac:dyDescent="0.2">
      <c r="A49" s="16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61"/>
      <c r="N49" s="61"/>
      <c r="O49" s="31"/>
      <c r="P49" s="31"/>
      <c r="Q49" s="62"/>
      <c r="R49" s="19"/>
    </row>
    <row r="50" spans="1:18" ht="15.75" customHeight="1" x14ac:dyDescent="0.2">
      <c r="A50" s="16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61"/>
      <c r="N50" s="61"/>
      <c r="O50" s="31"/>
      <c r="P50" s="31"/>
      <c r="Q50" s="62"/>
      <c r="R50" s="19"/>
    </row>
    <row r="51" spans="1:18" ht="15.75" customHeight="1" x14ac:dyDescent="0.2">
      <c r="A51" s="16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61"/>
      <c r="N51" s="61"/>
      <c r="O51" s="31"/>
      <c r="P51" s="31"/>
      <c r="Q51" s="62"/>
      <c r="R51" s="19"/>
    </row>
    <row r="52" spans="1:18" ht="15.75" customHeight="1" x14ac:dyDescent="0.2">
      <c r="A52" s="16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61"/>
      <c r="N52" s="61"/>
      <c r="O52" s="31"/>
      <c r="P52" s="31"/>
      <c r="Q52" s="62"/>
      <c r="R52" s="19"/>
    </row>
    <row r="53" spans="1:18" ht="15.75" customHeight="1" x14ac:dyDescent="0.2">
      <c r="A53" s="16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61"/>
      <c r="N53" s="61"/>
      <c r="O53" s="31"/>
      <c r="P53" s="31"/>
      <c r="Q53" s="62"/>
      <c r="R53" s="19"/>
    </row>
    <row r="54" spans="1:18" ht="15.75" customHeight="1" x14ac:dyDescent="0.2">
      <c r="A54" s="16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61"/>
      <c r="N54" s="61"/>
      <c r="O54" s="31"/>
      <c r="P54" s="31"/>
      <c r="Q54" s="62"/>
      <c r="R54" s="19"/>
    </row>
    <row r="55" spans="1:18" ht="15.75" customHeight="1" x14ac:dyDescent="0.2">
      <c r="A55" s="16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61"/>
      <c r="N55" s="61"/>
      <c r="O55" s="31"/>
      <c r="P55" s="19"/>
      <c r="Q55" s="23"/>
      <c r="R55" s="19"/>
    </row>
    <row r="56" spans="1:18" ht="15.75" customHeight="1" x14ac:dyDescent="0.2">
      <c r="A56" s="16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61"/>
      <c r="N56" s="61"/>
      <c r="O56" s="31"/>
      <c r="P56" s="19"/>
      <c r="Q56" s="23"/>
      <c r="R56" s="19"/>
    </row>
    <row r="57" spans="1:18" ht="15.75" customHeight="1" x14ac:dyDescent="0.2">
      <c r="A57" s="16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61"/>
      <c r="N57" s="61"/>
      <c r="O57" s="31"/>
      <c r="P57" s="19"/>
      <c r="Q57" s="23"/>
      <c r="R57" s="19"/>
    </row>
    <row r="58" spans="1:18" ht="15.75" customHeight="1" x14ac:dyDescent="0.2">
      <c r="A58" s="16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61"/>
      <c r="N58" s="61"/>
      <c r="O58" s="31"/>
      <c r="P58" s="19"/>
      <c r="Q58" s="23"/>
      <c r="R58" s="19"/>
    </row>
    <row r="59" spans="1:18" ht="15.75" customHeight="1" x14ac:dyDescent="0.2">
      <c r="A59" s="16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61"/>
      <c r="N59" s="61"/>
      <c r="O59" s="31"/>
      <c r="P59" s="19"/>
      <c r="Q59" s="23"/>
      <c r="R59" s="19"/>
    </row>
    <row r="60" spans="1:18" ht="15.75" customHeight="1" x14ac:dyDescent="0.2">
      <c r="A60" s="16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61"/>
      <c r="N60" s="61"/>
      <c r="O60" s="31"/>
      <c r="P60" s="19"/>
      <c r="Q60" s="23"/>
      <c r="R60" s="19"/>
    </row>
    <row r="61" spans="1:18" ht="15.75" customHeight="1" x14ac:dyDescent="0.2">
      <c r="A61" s="16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61"/>
      <c r="N61" s="61"/>
      <c r="O61" s="31"/>
      <c r="P61" s="19"/>
      <c r="Q61" s="23"/>
      <c r="R61" s="19"/>
    </row>
    <row r="62" spans="1:18" ht="15.75" customHeight="1" x14ac:dyDescent="0.2">
      <c r="A62" s="16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61"/>
      <c r="N62" s="61"/>
      <c r="O62" s="31"/>
      <c r="P62" s="19"/>
      <c r="Q62" s="23"/>
      <c r="R62" s="19"/>
    </row>
    <row r="63" spans="1:18" ht="15.75" customHeight="1" x14ac:dyDescent="0.2">
      <c r="A63" s="16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61"/>
      <c r="N63" s="61"/>
      <c r="O63" s="31"/>
      <c r="P63" s="19"/>
      <c r="Q63" s="23"/>
      <c r="R63" s="19"/>
    </row>
    <row r="64" spans="1:18" ht="15.75" customHeight="1" x14ac:dyDescent="0.2">
      <c r="A64" s="16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61"/>
      <c r="N64" s="61"/>
      <c r="O64" s="31"/>
      <c r="P64" s="19"/>
      <c r="Q64" s="23"/>
      <c r="R64" s="19"/>
    </row>
    <row r="65" spans="1:18" ht="15.75" customHeight="1" x14ac:dyDescent="0.2">
      <c r="A65" s="16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61"/>
      <c r="N65" s="61"/>
      <c r="O65" s="31"/>
      <c r="P65" s="19"/>
      <c r="Q65" s="23"/>
      <c r="R65" s="19"/>
    </row>
    <row r="66" spans="1:18" ht="15.75" customHeight="1" x14ac:dyDescent="0.2">
      <c r="A66" s="16"/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61"/>
      <c r="N66" s="61"/>
      <c r="O66" s="31"/>
      <c r="P66" s="19"/>
      <c r="Q66" s="23"/>
      <c r="R66" s="19"/>
    </row>
    <row r="67" spans="1:18" ht="15.75" customHeight="1" x14ac:dyDescent="0.2">
      <c r="A67" s="16"/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61"/>
      <c r="N67" s="61"/>
      <c r="O67" s="31"/>
      <c r="P67" s="19"/>
      <c r="Q67" s="23"/>
      <c r="R67" s="19"/>
    </row>
    <row r="68" spans="1:18" ht="15.75" customHeight="1" x14ac:dyDescent="0.2">
      <c r="A68" s="16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61"/>
      <c r="N68" s="61"/>
      <c r="O68" s="31"/>
      <c r="P68" s="19"/>
      <c r="Q68" s="23"/>
      <c r="R68" s="19"/>
    </row>
    <row r="69" spans="1:18" ht="15.75" customHeight="1" x14ac:dyDescent="0.2">
      <c r="A69" s="16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61"/>
      <c r="N69" s="61"/>
      <c r="O69" s="31"/>
      <c r="P69" s="19"/>
      <c r="Q69" s="23"/>
      <c r="R69" s="19"/>
    </row>
    <row r="70" spans="1:18" ht="15.75" customHeight="1" x14ac:dyDescent="0.2">
      <c r="A70" s="16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61"/>
      <c r="N70" s="61"/>
      <c r="O70" s="31"/>
      <c r="P70" s="19"/>
      <c r="Q70" s="23"/>
      <c r="R70" s="19"/>
    </row>
    <row r="71" spans="1:18" ht="15.75" customHeight="1" x14ac:dyDescent="0.2">
      <c r="A71" s="16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61"/>
      <c r="N71" s="61"/>
      <c r="O71" s="31"/>
      <c r="P71" s="19"/>
      <c r="Q71" s="23"/>
      <c r="R71" s="19"/>
    </row>
    <row r="72" spans="1:18" ht="15.75" customHeight="1" x14ac:dyDescent="0.2">
      <c r="A72" s="16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61"/>
      <c r="N72" s="61"/>
      <c r="O72" s="31"/>
      <c r="P72" s="19"/>
      <c r="Q72" s="23"/>
      <c r="R72" s="19"/>
    </row>
    <row r="73" spans="1:18" ht="15.75" customHeight="1" x14ac:dyDescent="0.2">
      <c r="A73" s="16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61"/>
      <c r="N73" s="61"/>
      <c r="O73" s="31"/>
      <c r="P73" s="19"/>
      <c r="Q73" s="23"/>
      <c r="R73" s="19"/>
    </row>
    <row r="74" spans="1:18" ht="15.75" customHeight="1" x14ac:dyDescent="0.2">
      <c r="A74" s="16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61"/>
      <c r="N74" s="61"/>
      <c r="O74" s="31"/>
      <c r="P74" s="19"/>
      <c r="Q74" s="23"/>
      <c r="R74" s="19"/>
    </row>
    <row r="75" spans="1:18" ht="15.75" customHeight="1" x14ac:dyDescent="0.2">
      <c r="A75" s="16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61"/>
      <c r="N75" s="61"/>
      <c r="O75" s="31"/>
      <c r="P75" s="19"/>
      <c r="Q75" s="23"/>
      <c r="R75" s="19"/>
    </row>
    <row r="76" spans="1:18" ht="15.75" customHeight="1" x14ac:dyDescent="0.2">
      <c r="A76" s="16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61"/>
      <c r="N76" s="61"/>
      <c r="O76" s="31"/>
      <c r="P76" s="19"/>
      <c r="Q76" s="23"/>
      <c r="R76" s="19"/>
    </row>
    <row r="77" spans="1:18" ht="15.75" customHeight="1" x14ac:dyDescent="0.2">
      <c r="A77" s="16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61"/>
      <c r="N77" s="61"/>
      <c r="O77" s="31"/>
      <c r="P77" s="19"/>
      <c r="Q77" s="23"/>
      <c r="R77" s="19"/>
    </row>
    <row r="78" spans="1:18" ht="15.75" customHeight="1" x14ac:dyDescent="0.2">
      <c r="A78" s="16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61"/>
      <c r="N78" s="61"/>
      <c r="O78" s="31"/>
      <c r="P78" s="19"/>
      <c r="Q78" s="23"/>
      <c r="R78" s="19"/>
    </row>
    <row r="79" spans="1:18" ht="15.75" customHeight="1" x14ac:dyDescent="0.2">
      <c r="A79" s="16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61"/>
      <c r="N79" s="61"/>
      <c r="O79" s="31"/>
      <c r="P79" s="19"/>
      <c r="Q79" s="23"/>
      <c r="R79" s="19"/>
    </row>
    <row r="80" spans="1:18" ht="15.75" customHeight="1" x14ac:dyDescent="0.2">
      <c r="A80" s="16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61"/>
      <c r="N80" s="61"/>
      <c r="O80" s="31"/>
      <c r="P80" s="19"/>
      <c r="Q80" s="23"/>
      <c r="R80" s="19"/>
    </row>
    <row r="81" spans="1:18" ht="15.75" customHeight="1" x14ac:dyDescent="0.2">
      <c r="A81" s="16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61"/>
      <c r="N81" s="61"/>
      <c r="O81" s="31"/>
      <c r="P81" s="19"/>
      <c r="Q81" s="23"/>
      <c r="R81" s="19"/>
    </row>
    <row r="82" spans="1:18" ht="15.75" customHeight="1" x14ac:dyDescent="0.2">
      <c r="A82" s="16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61"/>
      <c r="N82" s="61"/>
      <c r="O82" s="31"/>
      <c r="P82" s="19"/>
      <c r="Q82" s="23"/>
      <c r="R82" s="19"/>
    </row>
    <row r="83" spans="1:18" ht="15.75" customHeight="1" x14ac:dyDescent="0.2">
      <c r="A83" s="16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61"/>
      <c r="N83" s="61"/>
      <c r="O83" s="31"/>
      <c r="P83" s="19"/>
      <c r="Q83" s="23"/>
      <c r="R83" s="19"/>
    </row>
    <row r="84" spans="1:18" ht="15.75" customHeight="1" x14ac:dyDescent="0.2">
      <c r="A84" s="16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61"/>
      <c r="N84" s="61"/>
      <c r="O84" s="31"/>
      <c r="P84" s="19"/>
      <c r="Q84" s="23"/>
      <c r="R84" s="19"/>
    </row>
    <row r="85" spans="1:18" ht="15.75" customHeight="1" x14ac:dyDescent="0.2">
      <c r="A85" s="16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61"/>
      <c r="N85" s="61"/>
      <c r="O85" s="31"/>
      <c r="P85" s="19"/>
      <c r="Q85" s="23"/>
      <c r="R85" s="19"/>
    </row>
    <row r="86" spans="1:18" ht="15.75" customHeight="1" x14ac:dyDescent="0.2">
      <c r="A86" s="16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61"/>
      <c r="N86" s="61"/>
      <c r="O86" s="31"/>
      <c r="P86" s="19"/>
      <c r="Q86" s="23"/>
      <c r="R86" s="19"/>
    </row>
    <row r="87" spans="1:18" ht="15.75" customHeight="1" x14ac:dyDescent="0.2">
      <c r="A87" s="16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61"/>
      <c r="N87" s="61"/>
      <c r="O87" s="31"/>
      <c r="P87" s="19"/>
      <c r="Q87" s="23"/>
      <c r="R87" s="19"/>
    </row>
    <row r="88" spans="1:18" ht="15.75" customHeight="1" x14ac:dyDescent="0.2">
      <c r="A88" s="16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61"/>
      <c r="N88" s="61"/>
      <c r="O88" s="31"/>
      <c r="P88" s="19"/>
      <c r="Q88" s="23"/>
      <c r="R88" s="19"/>
    </row>
    <row r="89" spans="1:18" ht="15.75" customHeight="1" x14ac:dyDescent="0.2">
      <c r="A89" s="16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61"/>
      <c r="N89" s="61"/>
      <c r="O89" s="31"/>
      <c r="P89" s="19"/>
      <c r="Q89" s="23"/>
      <c r="R89" s="19"/>
    </row>
    <row r="90" spans="1:18" ht="15.75" customHeight="1" x14ac:dyDescent="0.2">
      <c r="A90" s="16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61"/>
      <c r="N90" s="61"/>
      <c r="O90" s="31"/>
      <c r="P90" s="19"/>
      <c r="Q90" s="23"/>
      <c r="R90" s="19"/>
    </row>
    <row r="91" spans="1:18" ht="15.75" customHeight="1" x14ac:dyDescent="0.2">
      <c r="A91" s="16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61"/>
      <c r="N91" s="61"/>
      <c r="O91" s="31"/>
      <c r="P91" s="19"/>
      <c r="Q91" s="23"/>
      <c r="R91" s="19"/>
    </row>
    <row r="92" spans="1:18" ht="15.75" customHeight="1" x14ac:dyDescent="0.2">
      <c r="A92" s="16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61"/>
      <c r="N92" s="61"/>
      <c r="O92" s="31"/>
      <c r="P92" s="19"/>
      <c r="Q92" s="23"/>
      <c r="R92" s="19"/>
    </row>
    <row r="93" spans="1:18" ht="15.75" customHeight="1" x14ac:dyDescent="0.2">
      <c r="A93" s="16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61"/>
      <c r="N93" s="61"/>
      <c r="O93" s="31"/>
      <c r="P93" s="19"/>
      <c r="Q93" s="23"/>
      <c r="R93" s="19"/>
    </row>
    <row r="94" spans="1:18" ht="15.75" customHeight="1" x14ac:dyDescent="0.2">
      <c r="A94" s="16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61"/>
      <c r="N94" s="61"/>
      <c r="O94" s="31"/>
      <c r="P94" s="19"/>
      <c r="Q94" s="23"/>
      <c r="R94" s="19"/>
    </row>
    <row r="95" spans="1:18" ht="15.75" customHeight="1" x14ac:dyDescent="0.2">
      <c r="A95" s="16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61"/>
      <c r="N95" s="61"/>
      <c r="O95" s="31"/>
      <c r="P95" s="19"/>
      <c r="Q95" s="23"/>
      <c r="R95" s="19"/>
    </row>
    <row r="96" spans="1:18" ht="15.75" customHeight="1" x14ac:dyDescent="0.2">
      <c r="A96" s="16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61"/>
      <c r="N96" s="61"/>
      <c r="O96" s="31"/>
      <c r="P96" s="19"/>
      <c r="Q96" s="23"/>
      <c r="R96" s="19"/>
    </row>
    <row r="97" spans="1:18" ht="15.75" customHeight="1" x14ac:dyDescent="0.2">
      <c r="A97" s="16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61"/>
      <c r="N97" s="61"/>
      <c r="O97" s="31"/>
      <c r="P97" s="19"/>
      <c r="Q97" s="23"/>
      <c r="R97" s="19"/>
    </row>
    <row r="98" spans="1:18" ht="15.75" customHeight="1" x14ac:dyDescent="0.2">
      <c r="A98" s="16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61"/>
      <c r="N98" s="61"/>
      <c r="O98" s="31"/>
      <c r="P98" s="19"/>
      <c r="Q98" s="23"/>
      <c r="R98" s="19"/>
    </row>
    <row r="99" spans="1:18" ht="15.75" customHeight="1" x14ac:dyDescent="0.2">
      <c r="A99" s="16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61"/>
      <c r="N99" s="61"/>
      <c r="O99" s="31"/>
      <c r="P99" s="19"/>
      <c r="Q99" s="23"/>
      <c r="R99" s="19"/>
    </row>
    <row r="100" spans="1:18" ht="15.75" customHeight="1" x14ac:dyDescent="0.2">
      <c r="A100" s="16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61"/>
      <c r="N100" s="61"/>
      <c r="O100" s="31"/>
      <c r="P100" s="19"/>
      <c r="Q100" s="23"/>
      <c r="R100" s="19"/>
    </row>
    <row r="101" spans="1:18" ht="15.75" customHeight="1" x14ac:dyDescent="0.2">
      <c r="A101" s="16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61"/>
      <c r="N101" s="61"/>
      <c r="O101" s="31"/>
      <c r="P101" s="19"/>
      <c r="Q101" s="23"/>
      <c r="R101" s="19"/>
    </row>
    <row r="102" spans="1:18" ht="15.75" customHeight="1" x14ac:dyDescent="0.2">
      <c r="A102" s="16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61"/>
      <c r="N102" s="61"/>
      <c r="O102" s="31"/>
      <c r="P102" s="19"/>
      <c r="Q102" s="23"/>
      <c r="R102" s="19"/>
    </row>
    <row r="103" spans="1:18" ht="15.75" customHeight="1" x14ac:dyDescent="0.2">
      <c r="A103" s="16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61"/>
      <c r="N103" s="61"/>
      <c r="O103" s="31"/>
      <c r="P103" s="19"/>
      <c r="Q103" s="23"/>
      <c r="R103" s="19"/>
    </row>
    <row r="104" spans="1:18" ht="15.75" customHeight="1" x14ac:dyDescent="0.2">
      <c r="A104" s="16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61"/>
      <c r="N104" s="61"/>
      <c r="O104" s="31"/>
      <c r="P104" s="19"/>
      <c r="Q104" s="23"/>
      <c r="R104" s="19"/>
    </row>
    <row r="105" spans="1:18" ht="15.75" customHeight="1" x14ac:dyDescent="0.2">
      <c r="A105" s="16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61"/>
      <c r="N105" s="61"/>
      <c r="O105" s="31"/>
      <c r="P105" s="19"/>
      <c r="Q105" s="23"/>
      <c r="R105" s="19"/>
    </row>
    <row r="106" spans="1:18" ht="15.75" customHeight="1" x14ac:dyDescent="0.2">
      <c r="A106" s="16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61"/>
      <c r="N106" s="61"/>
      <c r="O106" s="31"/>
      <c r="P106" s="19"/>
      <c r="Q106" s="23"/>
      <c r="R106" s="19"/>
    </row>
    <row r="107" spans="1:18" ht="15.75" customHeight="1" x14ac:dyDescent="0.2">
      <c r="A107" s="16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61"/>
      <c r="N107" s="61"/>
      <c r="O107" s="31"/>
      <c r="P107" s="19"/>
      <c r="Q107" s="23"/>
      <c r="R107" s="19"/>
    </row>
    <row r="108" spans="1:18" ht="15.75" customHeight="1" x14ac:dyDescent="0.2">
      <c r="A108" s="16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61"/>
      <c r="N108" s="61"/>
      <c r="O108" s="31"/>
      <c r="P108" s="19"/>
      <c r="Q108" s="23"/>
      <c r="R108" s="19"/>
    </row>
    <row r="109" spans="1:18" ht="15.75" customHeight="1" x14ac:dyDescent="0.2">
      <c r="A109" s="16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61"/>
      <c r="N109" s="61"/>
      <c r="O109" s="31"/>
      <c r="P109" s="19"/>
      <c r="Q109" s="23"/>
      <c r="R109" s="19"/>
    </row>
    <row r="110" spans="1:18" ht="15.75" customHeight="1" x14ac:dyDescent="0.2">
      <c r="A110" s="16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61"/>
      <c r="N110" s="61"/>
      <c r="O110" s="31"/>
      <c r="P110" s="19"/>
      <c r="Q110" s="23"/>
      <c r="R110" s="19"/>
    </row>
    <row r="111" spans="1:18" ht="15.75" customHeight="1" x14ac:dyDescent="0.2">
      <c r="A111" s="16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61"/>
      <c r="N111" s="61"/>
      <c r="O111" s="31"/>
      <c r="P111" s="19"/>
      <c r="Q111" s="23"/>
      <c r="R111" s="19"/>
    </row>
    <row r="112" spans="1:18" ht="15.75" customHeight="1" x14ac:dyDescent="0.2">
      <c r="A112" s="16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61"/>
      <c r="N112" s="61"/>
      <c r="O112" s="31"/>
      <c r="P112" s="19"/>
      <c r="Q112" s="23"/>
      <c r="R112" s="19"/>
    </row>
    <row r="113" spans="1:18" ht="15.75" customHeight="1" x14ac:dyDescent="0.2">
      <c r="A113" s="16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61"/>
      <c r="N113" s="61"/>
      <c r="O113" s="31"/>
      <c r="P113" s="19"/>
      <c r="Q113" s="23"/>
      <c r="R113" s="19"/>
    </row>
    <row r="114" spans="1:18" ht="15.75" customHeight="1" x14ac:dyDescent="0.2">
      <c r="A114" s="16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61"/>
      <c r="N114" s="61"/>
      <c r="O114" s="31"/>
      <c r="P114" s="19"/>
      <c r="Q114" s="23"/>
      <c r="R114" s="19"/>
    </row>
    <row r="115" spans="1:18" ht="15.75" customHeight="1" x14ac:dyDescent="0.2">
      <c r="A115" s="16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61"/>
      <c r="N115" s="61"/>
      <c r="O115" s="31"/>
      <c r="P115" s="19"/>
      <c r="Q115" s="23"/>
      <c r="R115" s="19"/>
    </row>
    <row r="116" spans="1:18" ht="15.75" customHeight="1" x14ac:dyDescent="0.2">
      <c r="A116" s="16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61"/>
      <c r="N116" s="61"/>
      <c r="O116" s="31"/>
      <c r="P116" s="19"/>
      <c r="Q116" s="23"/>
      <c r="R116" s="19"/>
    </row>
    <row r="117" spans="1:18" ht="15.75" customHeight="1" x14ac:dyDescent="0.2">
      <c r="A117" s="16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61"/>
      <c r="N117" s="61"/>
      <c r="O117" s="31"/>
      <c r="P117" s="19"/>
      <c r="Q117" s="23"/>
      <c r="R117" s="19"/>
    </row>
    <row r="118" spans="1:18" ht="15.75" customHeight="1" x14ac:dyDescent="0.2">
      <c r="A118" s="16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61"/>
      <c r="N118" s="61"/>
      <c r="O118" s="31"/>
      <c r="P118" s="19"/>
      <c r="Q118" s="23"/>
      <c r="R118" s="19"/>
    </row>
    <row r="119" spans="1:18" ht="15.75" customHeight="1" x14ac:dyDescent="0.2">
      <c r="A119" s="16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61"/>
      <c r="N119" s="61"/>
      <c r="O119" s="31"/>
      <c r="P119" s="19"/>
      <c r="Q119" s="23"/>
      <c r="R119" s="19"/>
    </row>
    <row r="120" spans="1:18" ht="15.75" customHeight="1" x14ac:dyDescent="0.2">
      <c r="A120" s="16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61"/>
      <c r="N120" s="61"/>
      <c r="O120" s="31"/>
      <c r="P120" s="19"/>
      <c r="Q120" s="23"/>
      <c r="R120" s="19"/>
    </row>
    <row r="121" spans="1:18" ht="15.75" customHeight="1" x14ac:dyDescent="0.2">
      <c r="A121" s="16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61"/>
      <c r="N121" s="61"/>
      <c r="O121" s="31"/>
      <c r="P121" s="19"/>
      <c r="Q121" s="23"/>
      <c r="R121" s="19"/>
    </row>
    <row r="122" spans="1:18" ht="15.75" customHeight="1" x14ac:dyDescent="0.2">
      <c r="A122" s="16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61"/>
      <c r="N122" s="61"/>
      <c r="O122" s="31"/>
      <c r="P122" s="19"/>
      <c r="Q122" s="23"/>
      <c r="R122" s="19"/>
    </row>
    <row r="123" spans="1:18" ht="15.75" customHeight="1" x14ac:dyDescent="0.2">
      <c r="A123" s="16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61"/>
      <c r="N123" s="61"/>
      <c r="O123" s="31"/>
      <c r="P123" s="19"/>
      <c r="Q123" s="23"/>
      <c r="R123" s="19"/>
    </row>
    <row r="124" spans="1:18" ht="15.75" customHeight="1" x14ac:dyDescent="0.2">
      <c r="A124" s="16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61"/>
      <c r="N124" s="61"/>
      <c r="O124" s="31"/>
      <c r="P124" s="19"/>
      <c r="Q124" s="23"/>
      <c r="R124" s="19"/>
    </row>
    <row r="125" spans="1:18" ht="15.75" customHeight="1" x14ac:dyDescent="0.2">
      <c r="A125" s="16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61"/>
      <c r="N125" s="61"/>
      <c r="O125" s="31"/>
      <c r="P125" s="19"/>
      <c r="Q125" s="23"/>
      <c r="R125" s="19"/>
    </row>
    <row r="126" spans="1:18" ht="15.75" customHeight="1" x14ac:dyDescent="0.2">
      <c r="A126" s="16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61"/>
      <c r="N126" s="61"/>
      <c r="O126" s="31"/>
      <c r="P126" s="19"/>
      <c r="Q126" s="23"/>
      <c r="R126" s="19"/>
    </row>
    <row r="127" spans="1:18" ht="15.75" customHeight="1" x14ac:dyDescent="0.2">
      <c r="A127" s="16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61"/>
      <c r="N127" s="61"/>
      <c r="O127" s="31"/>
      <c r="P127" s="19"/>
      <c r="Q127" s="23"/>
      <c r="R127" s="19"/>
    </row>
    <row r="128" spans="1:18" ht="15.75" customHeight="1" x14ac:dyDescent="0.2">
      <c r="A128" s="16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61"/>
      <c r="N128" s="61"/>
      <c r="O128" s="31"/>
      <c r="P128" s="19"/>
      <c r="Q128" s="23"/>
      <c r="R128" s="19"/>
    </row>
    <row r="129" spans="1:18" ht="15.75" customHeight="1" x14ac:dyDescent="0.2">
      <c r="A129" s="16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61"/>
      <c r="N129" s="61"/>
      <c r="O129" s="31"/>
      <c r="P129" s="19"/>
      <c r="Q129" s="23"/>
      <c r="R129" s="19"/>
    </row>
    <row r="130" spans="1:18" ht="15.75" customHeight="1" x14ac:dyDescent="0.2">
      <c r="A130" s="16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61"/>
      <c r="N130" s="61"/>
      <c r="O130" s="31"/>
      <c r="P130" s="19"/>
      <c r="Q130" s="23"/>
      <c r="R130" s="19"/>
    </row>
    <row r="131" spans="1:18" ht="15.75" customHeight="1" x14ac:dyDescent="0.2">
      <c r="A131" s="16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61"/>
      <c r="N131" s="61"/>
      <c r="O131" s="31"/>
      <c r="P131" s="19"/>
      <c r="Q131" s="23"/>
      <c r="R131" s="19"/>
    </row>
    <row r="132" spans="1:18" ht="15.75" customHeight="1" x14ac:dyDescent="0.2">
      <c r="A132" s="16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61"/>
      <c r="N132" s="61"/>
      <c r="O132" s="31"/>
      <c r="P132" s="19"/>
      <c r="Q132" s="23"/>
      <c r="R132" s="19"/>
    </row>
    <row r="133" spans="1:18" ht="15.75" customHeight="1" x14ac:dyDescent="0.2">
      <c r="A133" s="16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61"/>
      <c r="N133" s="61"/>
      <c r="O133" s="31"/>
      <c r="P133" s="19"/>
      <c r="Q133" s="23"/>
      <c r="R133" s="19"/>
    </row>
    <row r="134" spans="1:18" ht="15.75" customHeight="1" x14ac:dyDescent="0.2">
      <c r="A134" s="16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61"/>
      <c r="N134" s="61"/>
      <c r="O134" s="31"/>
      <c r="P134" s="19"/>
      <c r="Q134" s="23"/>
      <c r="R134" s="19"/>
    </row>
    <row r="135" spans="1:18" ht="15.75" customHeight="1" x14ac:dyDescent="0.2">
      <c r="A135" s="16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61"/>
      <c r="N135" s="61"/>
      <c r="O135" s="31"/>
      <c r="P135" s="19"/>
      <c r="Q135" s="23"/>
      <c r="R135" s="19"/>
    </row>
    <row r="136" spans="1:18" ht="15.75" customHeight="1" x14ac:dyDescent="0.2">
      <c r="A136" s="16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61"/>
      <c r="N136" s="61"/>
      <c r="O136" s="31"/>
      <c r="P136" s="19"/>
      <c r="Q136" s="23"/>
      <c r="R136" s="19"/>
    </row>
    <row r="137" spans="1:18" ht="15.75" customHeight="1" x14ac:dyDescent="0.2">
      <c r="A137" s="16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61"/>
      <c r="N137" s="61"/>
      <c r="O137" s="31"/>
      <c r="P137" s="19"/>
      <c r="Q137" s="23"/>
      <c r="R137" s="19"/>
    </row>
    <row r="138" spans="1:18" ht="15.75" customHeight="1" x14ac:dyDescent="0.2">
      <c r="A138" s="16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61"/>
      <c r="N138" s="61"/>
      <c r="O138" s="31"/>
      <c r="P138" s="19"/>
      <c r="Q138" s="23"/>
      <c r="R138" s="19"/>
    </row>
    <row r="139" spans="1:18" ht="15.75" customHeight="1" x14ac:dyDescent="0.2">
      <c r="A139" s="16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61"/>
      <c r="N139" s="61"/>
      <c r="O139" s="31"/>
      <c r="P139" s="19"/>
      <c r="Q139" s="23"/>
      <c r="R139" s="19"/>
    </row>
    <row r="140" spans="1:18" ht="15.75" customHeight="1" x14ac:dyDescent="0.2">
      <c r="A140" s="16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61"/>
      <c r="N140" s="61"/>
      <c r="O140" s="31"/>
      <c r="P140" s="19"/>
      <c r="Q140" s="23"/>
      <c r="R140" s="19"/>
    </row>
    <row r="141" spans="1:18" ht="15.75" customHeight="1" x14ac:dyDescent="0.2">
      <c r="A141" s="16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61"/>
      <c r="N141" s="61"/>
      <c r="O141" s="31"/>
      <c r="P141" s="19"/>
      <c r="Q141" s="23"/>
      <c r="R141" s="19"/>
    </row>
    <row r="142" spans="1:18" ht="15.75" customHeight="1" x14ac:dyDescent="0.2">
      <c r="A142" s="16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61"/>
      <c r="N142" s="61"/>
      <c r="O142" s="31"/>
      <c r="P142" s="19"/>
      <c r="Q142" s="23"/>
      <c r="R142" s="19"/>
    </row>
    <row r="143" spans="1:18" ht="15.75" customHeight="1" x14ac:dyDescent="0.2">
      <c r="A143" s="16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61"/>
      <c r="N143" s="61"/>
      <c r="O143" s="31"/>
      <c r="P143" s="19"/>
      <c r="Q143" s="23"/>
      <c r="R143" s="19"/>
    </row>
    <row r="144" spans="1:18" ht="15.75" customHeight="1" x14ac:dyDescent="0.2">
      <c r="A144" s="16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61"/>
      <c r="N144" s="61"/>
      <c r="O144" s="31"/>
      <c r="P144" s="19"/>
      <c r="Q144" s="23"/>
      <c r="R144" s="19"/>
    </row>
    <row r="145" spans="1:18" ht="15.75" customHeight="1" x14ac:dyDescent="0.2">
      <c r="A145" s="16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61"/>
      <c r="N145" s="61"/>
      <c r="O145" s="31"/>
      <c r="P145" s="19"/>
      <c r="Q145" s="23"/>
      <c r="R145" s="19"/>
    </row>
    <row r="146" spans="1:18" ht="15.75" customHeight="1" x14ac:dyDescent="0.2">
      <c r="A146" s="16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61"/>
      <c r="N146" s="61"/>
      <c r="O146" s="31"/>
      <c r="P146" s="19"/>
      <c r="Q146" s="23"/>
      <c r="R146" s="19"/>
    </row>
    <row r="147" spans="1:18" ht="15.75" customHeight="1" x14ac:dyDescent="0.2">
      <c r="A147" s="16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61"/>
      <c r="N147" s="61"/>
      <c r="O147" s="31"/>
      <c r="P147" s="19"/>
      <c r="Q147" s="23"/>
      <c r="R147" s="19"/>
    </row>
    <row r="148" spans="1:18" ht="15.75" customHeight="1" x14ac:dyDescent="0.2">
      <c r="A148" s="16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61"/>
      <c r="N148" s="61"/>
      <c r="O148" s="31"/>
      <c r="P148" s="19"/>
      <c r="Q148" s="23"/>
      <c r="R148" s="19"/>
    </row>
    <row r="149" spans="1:18" ht="15.75" customHeight="1" x14ac:dyDescent="0.2">
      <c r="A149" s="16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61"/>
      <c r="N149" s="61"/>
      <c r="O149" s="31"/>
      <c r="P149" s="19"/>
      <c r="Q149" s="23"/>
      <c r="R149" s="19"/>
    </row>
    <row r="150" spans="1:18" ht="15.75" customHeight="1" x14ac:dyDescent="0.2">
      <c r="A150" s="16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61"/>
      <c r="N150" s="61"/>
      <c r="O150" s="31"/>
      <c r="P150" s="19"/>
      <c r="Q150" s="23"/>
      <c r="R150" s="19"/>
    </row>
    <row r="151" spans="1:18" ht="15.75" customHeight="1" x14ac:dyDescent="0.2">
      <c r="A151" s="16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61"/>
      <c r="N151" s="61"/>
      <c r="O151" s="31"/>
      <c r="P151" s="19"/>
      <c r="Q151" s="23"/>
      <c r="R151" s="19"/>
    </row>
    <row r="152" spans="1:18" ht="15.75" customHeight="1" x14ac:dyDescent="0.2">
      <c r="A152" s="16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61"/>
      <c r="N152" s="61"/>
      <c r="O152" s="31"/>
      <c r="P152" s="19"/>
      <c r="Q152" s="23"/>
      <c r="R152" s="19"/>
    </row>
    <row r="153" spans="1:18" ht="15.75" customHeight="1" x14ac:dyDescent="0.2">
      <c r="A153" s="16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61"/>
      <c r="N153" s="61"/>
      <c r="O153" s="31"/>
      <c r="P153" s="19"/>
      <c r="Q153" s="23"/>
      <c r="R153" s="19"/>
    </row>
    <row r="154" spans="1:18" ht="15.75" customHeight="1" x14ac:dyDescent="0.2">
      <c r="A154" s="16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61"/>
      <c r="N154" s="61"/>
      <c r="O154" s="31"/>
      <c r="P154" s="19"/>
      <c r="Q154" s="23"/>
      <c r="R154" s="19"/>
    </row>
    <row r="155" spans="1:18" ht="15.75" customHeight="1" x14ac:dyDescent="0.2">
      <c r="A155" s="16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61"/>
      <c r="N155" s="61"/>
      <c r="O155" s="31"/>
      <c r="P155" s="19"/>
      <c r="Q155" s="23"/>
      <c r="R155" s="19"/>
    </row>
    <row r="156" spans="1:18" ht="15.75" customHeight="1" x14ac:dyDescent="0.2">
      <c r="A156" s="16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61"/>
      <c r="N156" s="61"/>
      <c r="O156" s="31"/>
      <c r="P156" s="19"/>
      <c r="Q156" s="23"/>
      <c r="R156" s="19"/>
    </row>
    <row r="157" spans="1:18" ht="15.75" customHeight="1" x14ac:dyDescent="0.2">
      <c r="A157" s="16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61"/>
      <c r="N157" s="61"/>
      <c r="O157" s="31"/>
      <c r="P157" s="19"/>
      <c r="Q157" s="23"/>
      <c r="R157" s="19"/>
    </row>
    <row r="158" spans="1:18" ht="15.75" customHeight="1" x14ac:dyDescent="0.2">
      <c r="A158" s="16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61"/>
      <c r="N158" s="61"/>
      <c r="O158" s="31"/>
      <c r="P158" s="19"/>
      <c r="Q158" s="23"/>
      <c r="R158" s="19"/>
    </row>
    <row r="159" spans="1:18" ht="15.75" customHeight="1" x14ac:dyDescent="0.2">
      <c r="A159" s="16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61"/>
      <c r="N159" s="61"/>
      <c r="O159" s="31"/>
      <c r="P159" s="19"/>
      <c r="Q159" s="23"/>
      <c r="R159" s="19"/>
    </row>
    <row r="160" spans="1:18" ht="15.75" customHeight="1" x14ac:dyDescent="0.2">
      <c r="A160" s="16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61"/>
      <c r="N160" s="61"/>
      <c r="O160" s="31"/>
      <c r="P160" s="19"/>
      <c r="Q160" s="23"/>
      <c r="R160" s="19"/>
    </row>
    <row r="161" spans="1:18" ht="15.75" customHeight="1" x14ac:dyDescent="0.2">
      <c r="A161" s="16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61"/>
      <c r="N161" s="61"/>
      <c r="O161" s="31"/>
      <c r="P161" s="19"/>
      <c r="Q161" s="23"/>
      <c r="R161" s="19"/>
    </row>
    <row r="162" spans="1:18" ht="15.75" customHeight="1" x14ac:dyDescent="0.2">
      <c r="A162" s="16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61"/>
      <c r="N162" s="61"/>
      <c r="O162" s="31"/>
      <c r="P162" s="19"/>
      <c r="Q162" s="23"/>
      <c r="R162" s="19"/>
    </row>
    <row r="163" spans="1:18" ht="15.75" customHeight="1" x14ac:dyDescent="0.2">
      <c r="A163" s="16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61"/>
      <c r="N163" s="61"/>
      <c r="O163" s="31"/>
      <c r="P163" s="19"/>
      <c r="Q163" s="23"/>
      <c r="R163" s="19"/>
    </row>
    <row r="164" spans="1:18" ht="15.75" customHeight="1" x14ac:dyDescent="0.2">
      <c r="A164" s="16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61"/>
      <c r="N164" s="61"/>
      <c r="O164" s="31"/>
      <c r="P164" s="19"/>
      <c r="Q164" s="23"/>
      <c r="R164" s="19"/>
    </row>
    <row r="165" spans="1:18" ht="15.75" customHeight="1" x14ac:dyDescent="0.2">
      <c r="A165" s="16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61"/>
      <c r="N165" s="61"/>
      <c r="O165" s="31"/>
      <c r="P165" s="19"/>
      <c r="Q165" s="23"/>
      <c r="R165" s="19"/>
    </row>
    <row r="166" spans="1:18" ht="15.75" customHeight="1" x14ac:dyDescent="0.2">
      <c r="A166" s="16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61"/>
      <c r="N166" s="61"/>
      <c r="O166" s="31"/>
      <c r="P166" s="19"/>
      <c r="Q166" s="23"/>
      <c r="R166" s="19"/>
    </row>
    <row r="167" spans="1:18" ht="15.75" customHeight="1" x14ac:dyDescent="0.2">
      <c r="A167" s="16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61"/>
      <c r="N167" s="61"/>
      <c r="O167" s="31"/>
      <c r="P167" s="19"/>
      <c r="Q167" s="23"/>
      <c r="R167" s="19"/>
    </row>
    <row r="168" spans="1:18" ht="15.75" customHeight="1" x14ac:dyDescent="0.2">
      <c r="A168" s="16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61"/>
      <c r="N168" s="61"/>
      <c r="O168" s="31"/>
      <c r="P168" s="19"/>
      <c r="Q168" s="23"/>
      <c r="R168" s="19"/>
    </row>
    <row r="169" spans="1:18" ht="15.75" customHeight="1" x14ac:dyDescent="0.2">
      <c r="A169" s="16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61"/>
      <c r="N169" s="61"/>
      <c r="O169" s="31"/>
      <c r="P169" s="19"/>
      <c r="Q169" s="23"/>
      <c r="R169" s="19"/>
    </row>
    <row r="170" spans="1:18" ht="15.75" customHeight="1" x14ac:dyDescent="0.2">
      <c r="A170" s="16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61"/>
      <c r="N170" s="61"/>
      <c r="O170" s="31"/>
      <c r="P170" s="19"/>
      <c r="Q170" s="23"/>
      <c r="R170" s="19"/>
    </row>
    <row r="171" spans="1:18" ht="15.75" customHeight="1" x14ac:dyDescent="0.2">
      <c r="A171" s="16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61"/>
      <c r="N171" s="61"/>
      <c r="O171" s="31"/>
      <c r="P171" s="19"/>
      <c r="Q171" s="23"/>
      <c r="R171" s="19"/>
    </row>
    <row r="172" spans="1:18" ht="15.75" customHeight="1" x14ac:dyDescent="0.2">
      <c r="A172" s="16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61"/>
      <c r="N172" s="61"/>
      <c r="O172" s="31"/>
      <c r="P172" s="19"/>
      <c r="Q172" s="23"/>
      <c r="R172" s="19"/>
    </row>
    <row r="173" spans="1:18" ht="15.75" customHeight="1" x14ac:dyDescent="0.2">
      <c r="A173" s="16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61"/>
      <c r="N173" s="61"/>
      <c r="O173" s="31"/>
      <c r="P173" s="19"/>
      <c r="Q173" s="23"/>
      <c r="R173" s="19"/>
    </row>
    <row r="174" spans="1:18" ht="15.75" customHeight="1" x14ac:dyDescent="0.2">
      <c r="A174" s="16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61"/>
      <c r="N174" s="61"/>
      <c r="O174" s="31"/>
      <c r="P174" s="19"/>
      <c r="Q174" s="23"/>
      <c r="R174" s="19"/>
    </row>
    <row r="175" spans="1:18" ht="15.75" customHeight="1" x14ac:dyDescent="0.2">
      <c r="A175" s="16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61"/>
      <c r="N175" s="61"/>
      <c r="O175" s="31"/>
      <c r="P175" s="19"/>
      <c r="Q175" s="23"/>
      <c r="R175" s="19"/>
    </row>
    <row r="176" spans="1:18" ht="15.75" customHeight="1" x14ac:dyDescent="0.2">
      <c r="A176" s="16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61"/>
      <c r="N176" s="61"/>
      <c r="O176" s="31"/>
      <c r="P176" s="19"/>
      <c r="Q176" s="23"/>
      <c r="R176" s="19"/>
    </row>
    <row r="177" spans="1:18" ht="15.75" customHeight="1" x14ac:dyDescent="0.2">
      <c r="A177" s="16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61"/>
      <c r="N177" s="61"/>
      <c r="O177" s="31"/>
      <c r="P177" s="19"/>
      <c r="Q177" s="23"/>
      <c r="R177" s="19"/>
    </row>
    <row r="178" spans="1:18" ht="15.75" customHeight="1" x14ac:dyDescent="0.2">
      <c r="A178" s="16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61"/>
      <c r="N178" s="61"/>
      <c r="O178" s="31"/>
      <c r="P178" s="19"/>
      <c r="Q178" s="23"/>
      <c r="R178" s="19"/>
    </row>
    <row r="179" spans="1:18" ht="15.75" customHeight="1" x14ac:dyDescent="0.2">
      <c r="A179" s="16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61"/>
      <c r="N179" s="61"/>
      <c r="O179" s="31"/>
      <c r="P179" s="19"/>
      <c r="Q179" s="23"/>
      <c r="R179" s="19"/>
    </row>
    <row r="180" spans="1:18" ht="15.75" customHeight="1" x14ac:dyDescent="0.2">
      <c r="A180" s="16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61"/>
      <c r="N180" s="61"/>
      <c r="O180" s="31"/>
      <c r="P180" s="19"/>
      <c r="Q180" s="23"/>
      <c r="R180" s="19"/>
    </row>
    <row r="181" spans="1:18" ht="15.75" customHeight="1" x14ac:dyDescent="0.2">
      <c r="A181" s="16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61"/>
      <c r="N181" s="61"/>
      <c r="O181" s="31"/>
      <c r="P181" s="19"/>
      <c r="Q181" s="23"/>
      <c r="R181" s="19"/>
    </row>
    <row r="182" spans="1:18" ht="15.75" customHeight="1" x14ac:dyDescent="0.2">
      <c r="A182" s="16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61"/>
      <c r="N182" s="61"/>
      <c r="O182" s="31"/>
      <c r="P182" s="19"/>
      <c r="Q182" s="23"/>
      <c r="R182" s="19"/>
    </row>
    <row r="183" spans="1:18" ht="15.75" customHeight="1" x14ac:dyDescent="0.2">
      <c r="A183" s="16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61"/>
      <c r="N183" s="61"/>
      <c r="O183" s="31"/>
      <c r="P183" s="19"/>
      <c r="Q183" s="23"/>
      <c r="R183" s="19"/>
    </row>
    <row r="184" spans="1:18" ht="15.75" customHeight="1" x14ac:dyDescent="0.2">
      <c r="A184" s="16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61"/>
      <c r="N184" s="61"/>
      <c r="O184" s="31"/>
      <c r="P184" s="19"/>
      <c r="Q184" s="23"/>
      <c r="R184" s="19"/>
    </row>
    <row r="185" spans="1:18" ht="15.75" customHeight="1" x14ac:dyDescent="0.2">
      <c r="A185" s="16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61"/>
      <c r="N185" s="61"/>
      <c r="O185" s="31"/>
      <c r="P185" s="19"/>
      <c r="Q185" s="23"/>
      <c r="R185" s="19"/>
    </row>
    <row r="186" spans="1:18" ht="15.75" customHeight="1" x14ac:dyDescent="0.2">
      <c r="A186" s="16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61"/>
      <c r="N186" s="61"/>
      <c r="O186" s="31"/>
      <c r="P186" s="19"/>
      <c r="Q186" s="23"/>
      <c r="R186" s="19"/>
    </row>
    <row r="187" spans="1:18" ht="15.75" customHeight="1" x14ac:dyDescent="0.2">
      <c r="A187" s="16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61"/>
      <c r="N187" s="61"/>
      <c r="O187" s="31"/>
      <c r="P187" s="19"/>
      <c r="Q187" s="23"/>
      <c r="R187" s="19"/>
    </row>
    <row r="188" spans="1:18" ht="15.75" customHeight="1" x14ac:dyDescent="0.2">
      <c r="A188" s="16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61"/>
      <c r="N188" s="61"/>
      <c r="O188" s="31"/>
      <c r="P188" s="19"/>
      <c r="Q188" s="23"/>
      <c r="R188" s="19"/>
    </row>
    <row r="189" spans="1:18" ht="15.75" customHeight="1" x14ac:dyDescent="0.2">
      <c r="A189" s="16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61"/>
      <c r="N189" s="61"/>
      <c r="O189" s="31"/>
      <c r="P189" s="19"/>
      <c r="Q189" s="23"/>
      <c r="R189" s="19"/>
    </row>
    <row r="190" spans="1:18" ht="15.75" customHeight="1" x14ac:dyDescent="0.2">
      <c r="A190" s="16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61"/>
      <c r="N190" s="61"/>
      <c r="O190" s="31"/>
      <c r="P190" s="19"/>
      <c r="Q190" s="23"/>
      <c r="R190" s="19"/>
    </row>
    <row r="191" spans="1:18" ht="15.75" customHeight="1" x14ac:dyDescent="0.2">
      <c r="A191" s="16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61"/>
      <c r="N191" s="61"/>
      <c r="O191" s="31"/>
      <c r="P191" s="19"/>
      <c r="Q191" s="23"/>
      <c r="R191" s="19"/>
    </row>
    <row r="192" spans="1:18" ht="15.75" customHeight="1" x14ac:dyDescent="0.2">
      <c r="A192" s="16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61"/>
      <c r="N192" s="61"/>
      <c r="O192" s="31"/>
      <c r="P192" s="19"/>
      <c r="Q192" s="23"/>
      <c r="R192" s="19"/>
    </row>
    <row r="193" spans="1:18" ht="15.75" customHeight="1" x14ac:dyDescent="0.2">
      <c r="A193" s="16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61"/>
      <c r="N193" s="61"/>
      <c r="O193" s="31"/>
      <c r="P193" s="19"/>
      <c r="Q193" s="23"/>
      <c r="R193" s="19"/>
    </row>
    <row r="194" spans="1:18" ht="15.75" customHeight="1" x14ac:dyDescent="0.2">
      <c r="A194" s="16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61"/>
      <c r="N194" s="61"/>
      <c r="O194" s="31"/>
      <c r="P194" s="19"/>
      <c r="Q194" s="23"/>
      <c r="R194" s="19"/>
    </row>
    <row r="195" spans="1:18" ht="15.75" customHeight="1" x14ac:dyDescent="0.2">
      <c r="A195" s="16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61"/>
      <c r="N195" s="61"/>
      <c r="O195" s="31"/>
      <c r="P195" s="19"/>
      <c r="Q195" s="23"/>
      <c r="R195" s="19"/>
    </row>
    <row r="196" spans="1:18" ht="15.75" customHeight="1" x14ac:dyDescent="0.2">
      <c r="A196" s="16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61"/>
      <c r="N196" s="61"/>
      <c r="O196" s="31"/>
      <c r="P196" s="19"/>
      <c r="Q196" s="23"/>
      <c r="R196" s="19"/>
    </row>
    <row r="197" spans="1:18" ht="15.75" customHeight="1" x14ac:dyDescent="0.2">
      <c r="A197" s="16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61"/>
      <c r="N197" s="61"/>
      <c r="O197" s="31"/>
      <c r="P197" s="19"/>
      <c r="Q197" s="23"/>
      <c r="R197" s="19"/>
    </row>
    <row r="198" spans="1:18" ht="15.75" customHeight="1" x14ac:dyDescent="0.2">
      <c r="A198" s="16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61"/>
      <c r="N198" s="61"/>
      <c r="O198" s="31"/>
      <c r="P198" s="19"/>
      <c r="Q198" s="23"/>
      <c r="R198" s="19"/>
    </row>
    <row r="199" spans="1:18" ht="15.75" customHeight="1" x14ac:dyDescent="0.2">
      <c r="A199" s="16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61"/>
      <c r="N199" s="61"/>
      <c r="O199" s="31"/>
      <c r="P199" s="19"/>
      <c r="Q199" s="23"/>
      <c r="R199" s="19"/>
    </row>
    <row r="200" spans="1:18" ht="15.75" customHeight="1" x14ac:dyDescent="0.2">
      <c r="A200" s="16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61"/>
      <c r="N200" s="61"/>
      <c r="O200" s="31"/>
      <c r="P200" s="19"/>
      <c r="Q200" s="23"/>
      <c r="R200" s="19"/>
    </row>
    <row r="201" spans="1:18" ht="15.75" customHeight="1" x14ac:dyDescent="0.2">
      <c r="A201" s="16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61"/>
      <c r="N201" s="61"/>
      <c r="O201" s="31"/>
      <c r="P201" s="19"/>
      <c r="Q201" s="23"/>
      <c r="R201" s="19"/>
    </row>
    <row r="202" spans="1:18" ht="15.75" customHeight="1" x14ac:dyDescent="0.2">
      <c r="A202" s="16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61"/>
      <c r="N202" s="61"/>
      <c r="O202" s="31"/>
      <c r="P202" s="19"/>
      <c r="Q202" s="23"/>
      <c r="R202" s="19"/>
    </row>
    <row r="203" spans="1:18" ht="15.75" customHeight="1" x14ac:dyDescent="0.2">
      <c r="A203" s="16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61"/>
      <c r="N203" s="61"/>
      <c r="O203" s="31"/>
      <c r="P203" s="19"/>
      <c r="Q203" s="23"/>
      <c r="R203" s="19"/>
    </row>
    <row r="204" spans="1:18" ht="15.75" customHeight="1" x14ac:dyDescent="0.2">
      <c r="A204" s="16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61"/>
      <c r="N204" s="61"/>
      <c r="O204" s="31"/>
      <c r="P204" s="19"/>
      <c r="Q204" s="23"/>
      <c r="R204" s="19"/>
    </row>
    <row r="205" spans="1:18" ht="15.75" customHeight="1" x14ac:dyDescent="0.2">
      <c r="A205" s="16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61"/>
      <c r="N205" s="61"/>
      <c r="O205" s="31"/>
      <c r="P205" s="19"/>
      <c r="Q205" s="23"/>
      <c r="R205" s="19"/>
    </row>
    <row r="206" spans="1:18" ht="15.75" customHeight="1" x14ac:dyDescent="0.2">
      <c r="A206" s="16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61"/>
      <c r="N206" s="61"/>
      <c r="O206" s="31"/>
      <c r="P206" s="19"/>
      <c r="Q206" s="23"/>
      <c r="R206" s="19"/>
    </row>
    <row r="207" spans="1:18" ht="15.75" customHeight="1" x14ac:dyDescent="0.2">
      <c r="A207" s="16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61"/>
      <c r="N207" s="61"/>
      <c r="O207" s="31"/>
      <c r="P207" s="19"/>
      <c r="Q207" s="23"/>
      <c r="R207" s="19"/>
    </row>
    <row r="208" spans="1:18" ht="15.75" customHeight="1" x14ac:dyDescent="0.2">
      <c r="A208" s="16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61"/>
      <c r="N208" s="61"/>
      <c r="O208" s="31"/>
      <c r="P208" s="19"/>
      <c r="Q208" s="23"/>
      <c r="R208" s="19"/>
    </row>
    <row r="209" spans="1:18" ht="15.75" customHeight="1" x14ac:dyDescent="0.2">
      <c r="A209" s="16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61"/>
      <c r="N209" s="61"/>
      <c r="O209" s="31"/>
      <c r="P209" s="19"/>
      <c r="Q209" s="23"/>
      <c r="R209" s="19"/>
    </row>
    <row r="210" spans="1:18" ht="15.75" customHeight="1" x14ac:dyDescent="0.2">
      <c r="A210" s="16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61"/>
      <c r="N210" s="61"/>
      <c r="O210" s="31"/>
      <c r="P210" s="19"/>
      <c r="Q210" s="23"/>
      <c r="R210" s="19"/>
    </row>
    <row r="211" spans="1:18" ht="15.75" customHeight="1" x14ac:dyDescent="0.2">
      <c r="A211" s="16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61"/>
      <c r="N211" s="61"/>
      <c r="O211" s="31"/>
      <c r="P211" s="19"/>
      <c r="Q211" s="23"/>
      <c r="R211" s="19"/>
    </row>
    <row r="212" spans="1:18" ht="15.75" customHeight="1" x14ac:dyDescent="0.2">
      <c r="A212" s="16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61"/>
      <c r="N212" s="61"/>
      <c r="O212" s="31"/>
      <c r="P212" s="19"/>
      <c r="Q212" s="23"/>
      <c r="R212" s="19"/>
    </row>
    <row r="213" spans="1:18" ht="15.75" customHeight="1" x14ac:dyDescent="0.2">
      <c r="A213" s="16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61"/>
      <c r="N213" s="61"/>
      <c r="O213" s="31"/>
      <c r="P213" s="19"/>
      <c r="Q213" s="23"/>
      <c r="R213" s="19"/>
    </row>
    <row r="214" spans="1:18" ht="15.75" customHeight="1" x14ac:dyDescent="0.2">
      <c r="A214" s="16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61"/>
      <c r="N214" s="61"/>
      <c r="O214" s="31"/>
      <c r="P214" s="19"/>
      <c r="Q214" s="23"/>
      <c r="R214" s="19"/>
    </row>
    <row r="215" spans="1:18" ht="15.75" customHeight="1" x14ac:dyDescent="0.2">
      <c r="A215" s="16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61"/>
      <c r="N215" s="61"/>
      <c r="O215" s="31"/>
      <c r="P215" s="19"/>
      <c r="Q215" s="23"/>
      <c r="R215" s="19"/>
    </row>
    <row r="216" spans="1:18" ht="15.75" customHeight="1" x14ac:dyDescent="0.2">
      <c r="A216" s="16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61"/>
      <c r="N216" s="61"/>
      <c r="O216" s="31"/>
      <c r="P216" s="19"/>
      <c r="Q216" s="23"/>
      <c r="R216" s="19"/>
    </row>
    <row r="217" spans="1:18" ht="15.75" customHeight="1" x14ac:dyDescent="0.2">
      <c r="A217" s="16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61"/>
      <c r="N217" s="61"/>
      <c r="O217" s="31"/>
      <c r="P217" s="19"/>
      <c r="Q217" s="23"/>
      <c r="R217" s="19"/>
    </row>
    <row r="218" spans="1:18" ht="15.75" customHeight="1" x14ac:dyDescent="0.2">
      <c r="A218" s="16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61"/>
      <c r="N218" s="61"/>
      <c r="O218" s="31"/>
      <c r="P218" s="19"/>
      <c r="Q218" s="23"/>
      <c r="R218" s="19"/>
    </row>
    <row r="219" spans="1:18" ht="15.75" customHeight="1" x14ac:dyDescent="0.2">
      <c r="A219" s="16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61"/>
      <c r="N219" s="61"/>
      <c r="O219" s="31"/>
      <c r="P219" s="19"/>
      <c r="Q219" s="23"/>
      <c r="R219" s="19"/>
    </row>
    <row r="220" spans="1:18" ht="15.75" customHeight="1" x14ac:dyDescent="0.2">
      <c r="A220" s="16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61"/>
      <c r="N220" s="61"/>
      <c r="O220" s="31"/>
      <c r="P220" s="19"/>
      <c r="Q220" s="23"/>
      <c r="R220" s="19"/>
    </row>
    <row r="221" spans="1:18" ht="15.75" customHeight="1" x14ac:dyDescent="0.2">
      <c r="A221" s="16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61"/>
      <c r="N221" s="61"/>
      <c r="O221" s="31"/>
      <c r="P221" s="19"/>
      <c r="Q221" s="23"/>
      <c r="R221" s="19"/>
    </row>
    <row r="222" spans="1:18" ht="15.75" customHeight="1" x14ac:dyDescent="0.2">
      <c r="A222" s="16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61"/>
      <c r="N222" s="61"/>
      <c r="O222" s="31"/>
      <c r="P222" s="19"/>
      <c r="Q222" s="23"/>
      <c r="R222" s="19"/>
    </row>
    <row r="223" spans="1:18" ht="15.75" customHeight="1" x14ac:dyDescent="0.2">
      <c r="A223" s="16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61"/>
      <c r="N223" s="61"/>
      <c r="O223" s="31"/>
      <c r="P223" s="19"/>
      <c r="Q223" s="23"/>
      <c r="R223" s="19"/>
    </row>
    <row r="224" spans="1:18" ht="15.75" customHeight="1" x14ac:dyDescent="0.2">
      <c r="A224" s="16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61"/>
      <c r="N224" s="61"/>
      <c r="O224" s="31"/>
      <c r="P224" s="19"/>
      <c r="Q224" s="23"/>
      <c r="R224" s="19"/>
    </row>
    <row r="225" spans="1:18" ht="15.75" customHeight="1" x14ac:dyDescent="0.2">
      <c r="A225" s="16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61"/>
      <c r="N225" s="61"/>
      <c r="O225" s="31"/>
      <c r="P225" s="19"/>
      <c r="Q225" s="23"/>
      <c r="R225" s="19"/>
    </row>
    <row r="226" spans="1:18" ht="15.75" customHeight="1" x14ac:dyDescent="0.2">
      <c r="A226" s="16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61"/>
      <c r="N226" s="61"/>
      <c r="O226" s="31"/>
      <c r="P226" s="19"/>
      <c r="Q226" s="23"/>
      <c r="R226" s="19"/>
    </row>
    <row r="227" spans="1:18" ht="15.75" customHeight="1" x14ac:dyDescent="0.2">
      <c r="A227" s="16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61"/>
      <c r="N227" s="61"/>
      <c r="O227" s="31"/>
      <c r="P227" s="19"/>
      <c r="Q227" s="23"/>
      <c r="R227" s="19"/>
    </row>
    <row r="228" spans="1:18" ht="15.75" customHeight="1" x14ac:dyDescent="0.2">
      <c r="A228" s="16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61"/>
      <c r="N228" s="61"/>
      <c r="O228" s="31"/>
      <c r="P228" s="19"/>
      <c r="Q228" s="23"/>
      <c r="R228" s="19"/>
    </row>
    <row r="229" spans="1:18" ht="15.75" customHeight="1" x14ac:dyDescent="0.2">
      <c r="A229" s="16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61"/>
      <c r="N229" s="61"/>
      <c r="O229" s="31"/>
      <c r="P229" s="19"/>
      <c r="Q229" s="23"/>
      <c r="R229" s="19"/>
    </row>
    <row r="230" spans="1:18" ht="15.75" customHeight="1" x14ac:dyDescent="0.2">
      <c r="A230" s="16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61"/>
      <c r="N230" s="61"/>
      <c r="O230" s="31"/>
      <c r="P230" s="19"/>
      <c r="Q230" s="23"/>
      <c r="R230" s="19"/>
    </row>
    <row r="231" spans="1:18" ht="15.75" customHeight="1" x14ac:dyDescent="0.2">
      <c r="A231" s="16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61"/>
      <c r="N231" s="61"/>
      <c r="O231" s="31"/>
      <c r="P231" s="19"/>
      <c r="Q231" s="23"/>
      <c r="R231" s="19"/>
    </row>
    <row r="232" spans="1:18" ht="15.75" customHeight="1" x14ac:dyDescent="0.2">
      <c r="A232" s="16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61"/>
      <c r="N232" s="61"/>
      <c r="O232" s="31"/>
      <c r="P232" s="19"/>
      <c r="Q232" s="23"/>
      <c r="R232" s="19"/>
    </row>
    <row r="233" spans="1:18" ht="15.75" customHeight="1" x14ac:dyDescent="0.2">
      <c r="A233" s="16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61"/>
      <c r="N233" s="61"/>
      <c r="O233" s="31"/>
      <c r="P233" s="19"/>
      <c r="Q233" s="23"/>
      <c r="R233" s="19"/>
    </row>
    <row r="234" spans="1:18" ht="15.75" customHeight="1" x14ac:dyDescent="0.2">
      <c r="A234" s="16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61"/>
      <c r="N234" s="61"/>
      <c r="O234" s="31"/>
      <c r="P234" s="19"/>
      <c r="Q234" s="23"/>
      <c r="R234" s="19"/>
    </row>
    <row r="235" spans="1:18" ht="15.75" customHeight="1" x14ac:dyDescent="0.2">
      <c r="A235" s="16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61"/>
      <c r="N235" s="61"/>
      <c r="O235" s="31"/>
      <c r="P235" s="19"/>
      <c r="Q235" s="23"/>
      <c r="R235" s="19"/>
    </row>
    <row r="236" spans="1:18" ht="15.75" customHeight="1" x14ac:dyDescent="0.2">
      <c r="A236" s="16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61"/>
      <c r="N236" s="61"/>
      <c r="O236" s="31"/>
      <c r="P236" s="19"/>
      <c r="Q236" s="23"/>
      <c r="R236" s="19"/>
    </row>
    <row r="237" spans="1:18" ht="15.75" customHeight="1" x14ac:dyDescent="0.2">
      <c r="A237" s="16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61"/>
      <c r="N237" s="61"/>
      <c r="O237" s="31"/>
      <c r="P237" s="19"/>
      <c r="Q237" s="23"/>
      <c r="R237" s="19"/>
    </row>
    <row r="238" spans="1:18" ht="15.75" customHeight="1" x14ac:dyDescent="0.2">
      <c r="A238" s="16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61"/>
      <c r="N238" s="61"/>
      <c r="O238" s="31"/>
      <c r="P238" s="19"/>
      <c r="Q238" s="23"/>
      <c r="R238" s="19"/>
    </row>
    <row r="239" spans="1:18" ht="15.75" customHeight="1" x14ac:dyDescent="0.2">
      <c r="A239" s="16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61"/>
      <c r="N239" s="61"/>
      <c r="O239" s="31"/>
      <c r="P239" s="19"/>
      <c r="Q239" s="23"/>
      <c r="R239" s="19"/>
    </row>
    <row r="240" spans="1:18" ht="15.75" customHeight="1" x14ac:dyDescent="0.2">
      <c r="A240" s="16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61"/>
      <c r="N240" s="61"/>
      <c r="O240" s="31"/>
      <c r="P240" s="19"/>
      <c r="Q240" s="23"/>
      <c r="R240" s="19"/>
    </row>
    <row r="241" spans="1:18" ht="15.75" customHeight="1" x14ac:dyDescent="0.2">
      <c r="A241" s="16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61"/>
      <c r="N241" s="61"/>
      <c r="O241" s="31"/>
      <c r="P241" s="19"/>
      <c r="Q241" s="23"/>
      <c r="R241" s="19"/>
    </row>
    <row r="242" spans="1:18" ht="15.75" customHeight="1" x14ac:dyDescent="0.2">
      <c r="A242" s="16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61"/>
      <c r="N242" s="61"/>
      <c r="O242" s="31"/>
      <c r="P242" s="19"/>
      <c r="Q242" s="23"/>
      <c r="R242" s="19"/>
    </row>
    <row r="243" spans="1:18" ht="15.75" customHeight="1" x14ac:dyDescent="0.2">
      <c r="A243" s="16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61"/>
      <c r="N243" s="61"/>
      <c r="O243" s="31"/>
      <c r="P243" s="19"/>
      <c r="Q243" s="23"/>
      <c r="R243" s="19"/>
    </row>
    <row r="244" spans="1:18" ht="15.75" customHeight="1" x14ac:dyDescent="0.2">
      <c r="A244" s="16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61"/>
      <c r="N244" s="61"/>
      <c r="O244" s="31"/>
      <c r="P244" s="19"/>
      <c r="Q244" s="23"/>
      <c r="R244" s="19"/>
    </row>
    <row r="245" spans="1:18" ht="15.75" customHeight="1" x14ac:dyDescent="0.2">
      <c r="A245" s="16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61"/>
      <c r="N245" s="61"/>
      <c r="O245" s="31"/>
      <c r="P245" s="19"/>
      <c r="Q245" s="23"/>
      <c r="R245" s="19"/>
    </row>
    <row r="246" spans="1:18" ht="15.75" customHeight="1" x14ac:dyDescent="0.2">
      <c r="A246" s="16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61"/>
      <c r="N246" s="61"/>
      <c r="O246" s="31"/>
      <c r="P246" s="19"/>
      <c r="Q246" s="23"/>
      <c r="R246" s="19"/>
    </row>
    <row r="247" spans="1:18" ht="15.75" customHeight="1" x14ac:dyDescent="0.2">
      <c r="A247" s="16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61"/>
      <c r="N247" s="61"/>
      <c r="O247" s="31"/>
      <c r="P247" s="19"/>
      <c r="Q247" s="23"/>
      <c r="R247" s="19"/>
    </row>
    <row r="248" spans="1:18" ht="15.75" customHeight="1" x14ac:dyDescent="0.2">
      <c r="A248" s="16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61"/>
      <c r="N248" s="61"/>
      <c r="O248" s="31"/>
      <c r="P248" s="19"/>
      <c r="Q248" s="23"/>
      <c r="R248" s="19"/>
    </row>
    <row r="249" spans="1:18" ht="15.75" customHeight="1" x14ac:dyDescent="0.2">
      <c r="A249" s="16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61"/>
      <c r="N249" s="61"/>
      <c r="O249" s="31"/>
      <c r="P249" s="19"/>
      <c r="Q249" s="23"/>
      <c r="R249" s="19"/>
    </row>
    <row r="250" spans="1:18" ht="15.75" customHeight="1" x14ac:dyDescent="0.2">
      <c r="A250" s="16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61"/>
      <c r="N250" s="61"/>
      <c r="O250" s="31"/>
      <c r="P250" s="19"/>
      <c r="Q250" s="23"/>
      <c r="R250" s="19"/>
    </row>
    <row r="251" spans="1:18" ht="15.75" customHeight="1" x14ac:dyDescent="0.2">
      <c r="A251" s="16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61"/>
      <c r="N251" s="61"/>
      <c r="O251" s="31"/>
      <c r="P251" s="19"/>
      <c r="Q251" s="23"/>
      <c r="R251" s="19"/>
    </row>
    <row r="252" spans="1:18" ht="15.75" customHeight="1" x14ac:dyDescent="0.2">
      <c r="A252" s="16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61"/>
      <c r="N252" s="61"/>
      <c r="O252" s="31"/>
      <c r="P252" s="19"/>
      <c r="Q252" s="23"/>
      <c r="R252" s="19"/>
    </row>
    <row r="253" spans="1:18" ht="15.75" customHeight="1" x14ac:dyDescent="0.2">
      <c r="A253" s="16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61"/>
      <c r="N253" s="61"/>
      <c r="O253" s="31"/>
      <c r="P253" s="19"/>
      <c r="Q253" s="23"/>
      <c r="R253" s="19"/>
    </row>
    <row r="254" spans="1:18" ht="15.75" customHeight="1" x14ac:dyDescent="0.2">
      <c r="A254" s="16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61"/>
      <c r="N254" s="61"/>
      <c r="O254" s="31"/>
      <c r="P254" s="19"/>
      <c r="Q254" s="23"/>
      <c r="R254" s="19"/>
    </row>
    <row r="255" spans="1:18" ht="15.75" customHeight="1" x14ac:dyDescent="0.2">
      <c r="A255" s="16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61"/>
      <c r="N255" s="61"/>
      <c r="O255" s="31"/>
      <c r="P255" s="19"/>
      <c r="Q255" s="23"/>
      <c r="R255" s="19"/>
    </row>
    <row r="256" spans="1:18" ht="15.75" customHeight="1" x14ac:dyDescent="0.2">
      <c r="A256" s="16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61"/>
      <c r="N256" s="61"/>
      <c r="O256" s="31"/>
      <c r="P256" s="19"/>
      <c r="Q256" s="23"/>
      <c r="R256" s="19"/>
    </row>
    <row r="257" spans="1:18" ht="15.75" customHeight="1" x14ac:dyDescent="0.2">
      <c r="A257" s="16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61"/>
      <c r="N257" s="61"/>
      <c r="O257" s="31"/>
      <c r="P257" s="19"/>
      <c r="Q257" s="23"/>
      <c r="R257" s="19"/>
    </row>
    <row r="258" spans="1:18" ht="15.75" customHeight="1" x14ac:dyDescent="0.2">
      <c r="A258" s="16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61"/>
      <c r="N258" s="61"/>
      <c r="O258" s="31"/>
      <c r="P258" s="19"/>
      <c r="Q258" s="23"/>
      <c r="R258" s="19"/>
    </row>
    <row r="259" spans="1:18" ht="15.75" customHeight="1" x14ac:dyDescent="0.2">
      <c r="A259" s="16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61"/>
      <c r="N259" s="61"/>
      <c r="O259" s="31"/>
      <c r="P259" s="19"/>
      <c r="Q259" s="23"/>
      <c r="R259" s="19"/>
    </row>
    <row r="260" spans="1:18" ht="15.75" customHeight="1" x14ac:dyDescent="0.2">
      <c r="A260" s="16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61"/>
      <c r="N260" s="61"/>
      <c r="O260" s="31"/>
      <c r="P260" s="19"/>
      <c r="Q260" s="23"/>
      <c r="R260" s="19"/>
    </row>
    <row r="261" spans="1:18" ht="15.75" customHeight="1" x14ac:dyDescent="0.2">
      <c r="A261" s="16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61"/>
      <c r="N261" s="61"/>
      <c r="O261" s="31"/>
      <c r="P261" s="19"/>
      <c r="Q261" s="23"/>
      <c r="R261" s="19"/>
    </row>
    <row r="262" spans="1:18" ht="15.75" customHeight="1" x14ac:dyDescent="0.2">
      <c r="A262" s="16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61"/>
      <c r="N262" s="61"/>
      <c r="O262" s="31"/>
      <c r="P262" s="19"/>
      <c r="Q262" s="23"/>
      <c r="R262" s="19"/>
    </row>
    <row r="263" spans="1:18" ht="15.75" customHeight="1" x14ac:dyDescent="0.2">
      <c r="A263" s="16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61"/>
      <c r="N263" s="61"/>
      <c r="O263" s="31"/>
      <c r="P263" s="19"/>
      <c r="Q263" s="23"/>
      <c r="R263" s="19"/>
    </row>
    <row r="264" spans="1:18" ht="15.75" customHeight="1" x14ac:dyDescent="0.2">
      <c r="A264" s="16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61"/>
      <c r="N264" s="61"/>
      <c r="O264" s="31"/>
      <c r="P264" s="19"/>
      <c r="Q264" s="23"/>
      <c r="R264" s="19"/>
    </row>
    <row r="265" spans="1:18" ht="15.75" customHeight="1" x14ac:dyDescent="0.2">
      <c r="A265" s="16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61"/>
      <c r="N265" s="61"/>
      <c r="O265" s="31"/>
      <c r="P265" s="19"/>
      <c r="Q265" s="23"/>
      <c r="R265" s="19"/>
    </row>
    <row r="266" spans="1:18" ht="15.75" customHeight="1" x14ac:dyDescent="0.2">
      <c r="A266" s="16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61"/>
      <c r="N266" s="61"/>
      <c r="O266" s="31"/>
      <c r="P266" s="19"/>
      <c r="Q266" s="23"/>
      <c r="R266" s="19"/>
    </row>
    <row r="267" spans="1:18" ht="15.75" customHeight="1" x14ac:dyDescent="0.2">
      <c r="A267" s="16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61"/>
      <c r="N267" s="61"/>
      <c r="O267" s="31"/>
      <c r="P267" s="19"/>
      <c r="Q267" s="23"/>
      <c r="R267" s="19"/>
    </row>
    <row r="268" spans="1:18" ht="15.75" customHeight="1" x14ac:dyDescent="0.2">
      <c r="A268" s="16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61"/>
      <c r="N268" s="61"/>
      <c r="O268" s="31"/>
      <c r="P268" s="19"/>
      <c r="Q268" s="23"/>
      <c r="R268" s="19"/>
    </row>
    <row r="269" spans="1:18" ht="15.75" customHeight="1" x14ac:dyDescent="0.2">
      <c r="A269" s="16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61"/>
      <c r="N269" s="61"/>
      <c r="O269" s="31"/>
      <c r="P269" s="19"/>
      <c r="Q269" s="23"/>
      <c r="R269" s="19"/>
    </row>
    <row r="270" spans="1:18" ht="15.75" customHeight="1" x14ac:dyDescent="0.2">
      <c r="A270" s="16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61"/>
      <c r="N270" s="61"/>
      <c r="O270" s="31"/>
      <c r="P270" s="19"/>
      <c r="Q270" s="23"/>
      <c r="R270" s="19"/>
    </row>
    <row r="271" spans="1:18" ht="15.75" customHeight="1" x14ac:dyDescent="0.2">
      <c r="A271" s="16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61"/>
      <c r="N271" s="61"/>
      <c r="O271" s="31"/>
      <c r="P271" s="19"/>
      <c r="Q271" s="23"/>
      <c r="R271" s="19"/>
    </row>
    <row r="272" spans="1:18" ht="15.75" customHeight="1" x14ac:dyDescent="0.2">
      <c r="A272" s="16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61"/>
      <c r="N272" s="61"/>
      <c r="O272" s="31"/>
      <c r="P272" s="19"/>
      <c r="Q272" s="23"/>
      <c r="R272" s="19"/>
    </row>
    <row r="273" spans="1:18" ht="15.75" customHeight="1" x14ac:dyDescent="0.2">
      <c r="A273" s="16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61"/>
      <c r="N273" s="61"/>
      <c r="O273" s="31"/>
      <c r="P273" s="19"/>
      <c r="Q273" s="23"/>
      <c r="R273" s="19"/>
    </row>
    <row r="274" spans="1:18" ht="15.75" customHeight="1" x14ac:dyDescent="0.2">
      <c r="A274" s="16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61"/>
      <c r="N274" s="61"/>
      <c r="O274" s="31"/>
      <c r="P274" s="19"/>
      <c r="Q274" s="23"/>
      <c r="R274" s="19"/>
    </row>
    <row r="275" spans="1:18" ht="15.75" customHeight="1" x14ac:dyDescent="0.2">
      <c r="A275" s="16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61"/>
      <c r="N275" s="61"/>
      <c r="O275" s="31"/>
      <c r="P275" s="19"/>
      <c r="Q275" s="23"/>
      <c r="R275" s="19"/>
    </row>
    <row r="276" spans="1:18" ht="15.75" customHeight="1" x14ac:dyDescent="0.2">
      <c r="A276" s="16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61"/>
      <c r="N276" s="61"/>
      <c r="O276" s="31"/>
      <c r="P276" s="19"/>
      <c r="Q276" s="23"/>
      <c r="R276" s="19"/>
    </row>
    <row r="277" spans="1:18" ht="15.75" customHeight="1" x14ac:dyDescent="0.2">
      <c r="A277" s="16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61"/>
      <c r="N277" s="61"/>
      <c r="O277" s="31"/>
      <c r="P277" s="19"/>
      <c r="Q277" s="23"/>
      <c r="R277" s="19"/>
    </row>
    <row r="278" spans="1:18" ht="15.75" customHeight="1" x14ac:dyDescent="0.2">
      <c r="A278" s="16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61"/>
      <c r="N278" s="61"/>
      <c r="O278" s="31"/>
      <c r="P278" s="19"/>
      <c r="Q278" s="23"/>
      <c r="R278" s="19"/>
    </row>
    <row r="279" spans="1:18" ht="15.75" customHeight="1" x14ac:dyDescent="0.2">
      <c r="A279" s="16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61"/>
      <c r="N279" s="61"/>
      <c r="O279" s="31"/>
      <c r="P279" s="19"/>
      <c r="Q279" s="23"/>
      <c r="R279" s="19"/>
    </row>
    <row r="280" spans="1:18" ht="15.75" customHeight="1" x14ac:dyDescent="0.2">
      <c r="A280" s="16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61"/>
      <c r="N280" s="61"/>
      <c r="O280" s="31"/>
      <c r="P280" s="19"/>
      <c r="Q280" s="23"/>
      <c r="R280" s="19"/>
    </row>
    <row r="281" spans="1:18" ht="15.75" customHeight="1" x14ac:dyDescent="0.2">
      <c r="A281" s="16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61"/>
      <c r="N281" s="61"/>
      <c r="O281" s="31"/>
      <c r="P281" s="19"/>
      <c r="Q281" s="23"/>
      <c r="R281" s="19"/>
    </row>
    <row r="282" spans="1:18" ht="15.75" customHeight="1" x14ac:dyDescent="0.2">
      <c r="A282" s="16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61"/>
      <c r="N282" s="61"/>
      <c r="O282" s="31"/>
      <c r="P282" s="19"/>
      <c r="Q282" s="23"/>
      <c r="R282" s="19"/>
    </row>
    <row r="283" spans="1:18" ht="15.75" customHeight="1" x14ac:dyDescent="0.2">
      <c r="A283" s="16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61"/>
      <c r="N283" s="61"/>
      <c r="O283" s="31"/>
      <c r="P283" s="19"/>
      <c r="Q283" s="23"/>
      <c r="R283" s="19"/>
    </row>
    <row r="284" spans="1:18" ht="15.75" customHeight="1" x14ac:dyDescent="0.2">
      <c r="A284" s="16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61"/>
      <c r="N284" s="61"/>
      <c r="O284" s="31"/>
      <c r="P284" s="19"/>
      <c r="Q284" s="23"/>
      <c r="R284" s="19"/>
    </row>
    <row r="285" spans="1:18" ht="15.75" customHeight="1" x14ac:dyDescent="0.2">
      <c r="A285" s="16"/>
      <c r="B285" s="20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61"/>
      <c r="N285" s="61"/>
      <c r="O285" s="31"/>
      <c r="P285" s="19"/>
      <c r="Q285" s="23"/>
      <c r="R285" s="19"/>
    </row>
    <row r="286" spans="1:18" ht="15.75" customHeight="1" x14ac:dyDescent="0.2">
      <c r="A286" s="16"/>
      <c r="B286" s="20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61"/>
      <c r="N286" s="61"/>
      <c r="O286" s="31"/>
      <c r="P286" s="19"/>
      <c r="Q286" s="23"/>
      <c r="R286" s="19"/>
    </row>
    <row r="287" spans="1:18" ht="15.75" customHeight="1" x14ac:dyDescent="0.2">
      <c r="A287" s="16"/>
      <c r="B287" s="20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61"/>
      <c r="N287" s="61"/>
      <c r="O287" s="31"/>
      <c r="P287" s="19"/>
      <c r="Q287" s="23"/>
      <c r="R287" s="19"/>
    </row>
    <row r="288" spans="1:18" ht="15.75" customHeight="1" x14ac:dyDescent="0.2">
      <c r="A288" s="16"/>
      <c r="B288" s="20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61"/>
      <c r="N288" s="61"/>
      <c r="O288" s="31"/>
      <c r="P288" s="19"/>
      <c r="Q288" s="23"/>
      <c r="R288" s="19"/>
    </row>
    <row r="289" spans="1:18" ht="15.75" customHeight="1" x14ac:dyDescent="0.2">
      <c r="A289" s="16"/>
      <c r="B289" s="20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61"/>
      <c r="N289" s="61"/>
      <c r="O289" s="31"/>
      <c r="P289" s="19"/>
      <c r="Q289" s="23"/>
      <c r="R289" s="19"/>
    </row>
    <row r="290" spans="1:18" ht="15.75" customHeight="1" x14ac:dyDescent="0.2">
      <c r="A290" s="16"/>
      <c r="B290" s="20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61"/>
      <c r="N290" s="61"/>
      <c r="O290" s="31"/>
      <c r="P290" s="19"/>
      <c r="Q290" s="23"/>
      <c r="R290" s="19"/>
    </row>
    <row r="291" spans="1:18" ht="15.75" customHeight="1" x14ac:dyDescent="0.2">
      <c r="A291" s="16"/>
      <c r="B291" s="20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61"/>
      <c r="N291" s="61"/>
      <c r="O291" s="31"/>
      <c r="P291" s="19"/>
      <c r="Q291" s="23"/>
      <c r="R291" s="19"/>
    </row>
    <row r="292" spans="1:18" ht="15.75" customHeight="1" x14ac:dyDescent="0.2">
      <c r="A292" s="16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61"/>
      <c r="N292" s="61"/>
      <c r="O292" s="31"/>
      <c r="P292" s="19"/>
      <c r="Q292" s="23"/>
      <c r="R292" s="19"/>
    </row>
    <row r="293" spans="1:18" ht="15.75" customHeight="1" x14ac:dyDescent="0.2">
      <c r="A293" s="16"/>
      <c r="B293" s="20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61"/>
      <c r="N293" s="61"/>
      <c r="O293" s="31"/>
      <c r="P293" s="19"/>
      <c r="Q293" s="23"/>
      <c r="R293" s="19"/>
    </row>
    <row r="294" spans="1:18" ht="15.75" customHeight="1" x14ac:dyDescent="0.2">
      <c r="A294" s="16"/>
      <c r="B294" s="20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61"/>
      <c r="N294" s="61"/>
      <c r="O294" s="31"/>
      <c r="P294" s="19"/>
      <c r="Q294" s="23"/>
      <c r="R294" s="19"/>
    </row>
    <row r="295" spans="1:18" ht="15.75" customHeight="1" x14ac:dyDescent="0.2">
      <c r="A295" s="16"/>
      <c r="B295" s="20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61"/>
      <c r="N295" s="61"/>
      <c r="O295" s="31"/>
      <c r="P295" s="19"/>
      <c r="Q295" s="23"/>
      <c r="R295" s="19"/>
    </row>
    <row r="296" spans="1:18" ht="15.75" customHeight="1" x14ac:dyDescent="0.2">
      <c r="A296" s="16"/>
      <c r="B296" s="20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61"/>
      <c r="N296" s="61"/>
      <c r="O296" s="31"/>
      <c r="P296" s="19"/>
      <c r="Q296" s="23"/>
      <c r="R296" s="19"/>
    </row>
    <row r="297" spans="1:18" ht="15.75" customHeight="1" x14ac:dyDescent="0.2">
      <c r="A297" s="16"/>
      <c r="B297" s="20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61"/>
      <c r="N297" s="61"/>
      <c r="O297" s="31"/>
      <c r="P297" s="19"/>
      <c r="Q297" s="23"/>
      <c r="R297" s="19"/>
    </row>
    <row r="298" spans="1:18" ht="15.75" customHeight="1" x14ac:dyDescent="0.2">
      <c r="A298" s="16"/>
      <c r="B298" s="20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61"/>
      <c r="N298" s="61"/>
      <c r="O298" s="31"/>
      <c r="P298" s="19"/>
      <c r="Q298" s="23"/>
      <c r="R298" s="19"/>
    </row>
    <row r="299" spans="1:18" ht="15.75" customHeight="1" x14ac:dyDescent="0.2">
      <c r="A299" s="16"/>
      <c r="B299" s="20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61"/>
      <c r="N299" s="61"/>
      <c r="O299" s="31"/>
      <c r="P299" s="19"/>
      <c r="Q299" s="23"/>
      <c r="R299" s="19"/>
    </row>
    <row r="300" spans="1:18" ht="15.75" customHeight="1" x14ac:dyDescent="0.2">
      <c r="A300" s="16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61"/>
      <c r="N300" s="61"/>
      <c r="O300" s="31"/>
      <c r="P300" s="19"/>
      <c r="Q300" s="23"/>
      <c r="R300" s="19"/>
    </row>
    <row r="301" spans="1:18" ht="15.75" customHeight="1" x14ac:dyDescent="0.2">
      <c r="A301" s="16"/>
      <c r="B301" s="20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61"/>
      <c r="N301" s="61"/>
      <c r="O301" s="31"/>
      <c r="P301" s="19"/>
      <c r="Q301" s="23"/>
      <c r="R301" s="19"/>
    </row>
    <row r="302" spans="1:18" ht="15.75" customHeight="1" x14ac:dyDescent="0.2">
      <c r="A302" s="16"/>
      <c r="B302" s="20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61"/>
      <c r="N302" s="61"/>
      <c r="O302" s="31"/>
      <c r="P302" s="19"/>
      <c r="Q302" s="23"/>
      <c r="R302" s="19"/>
    </row>
    <row r="303" spans="1:18" ht="15.75" customHeight="1" x14ac:dyDescent="0.2">
      <c r="A303" s="16"/>
      <c r="B303" s="20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61"/>
      <c r="N303" s="61"/>
      <c r="O303" s="31"/>
      <c r="P303" s="19"/>
      <c r="Q303" s="23"/>
      <c r="R303" s="19"/>
    </row>
    <row r="304" spans="1:18" ht="15.75" customHeight="1" x14ac:dyDescent="0.2">
      <c r="A304" s="16"/>
      <c r="B304" s="20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61"/>
      <c r="N304" s="61"/>
      <c r="O304" s="31"/>
      <c r="P304" s="19"/>
      <c r="Q304" s="23"/>
      <c r="R304" s="19"/>
    </row>
    <row r="305" spans="1:18" ht="15.75" customHeight="1" x14ac:dyDescent="0.2">
      <c r="A305" s="16"/>
      <c r="B305" s="20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61"/>
      <c r="N305" s="61"/>
      <c r="O305" s="31"/>
      <c r="P305" s="19"/>
      <c r="Q305" s="23"/>
      <c r="R305" s="19"/>
    </row>
    <row r="306" spans="1:18" ht="15.75" customHeight="1" x14ac:dyDescent="0.2">
      <c r="A306" s="16"/>
      <c r="B306" s="20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61"/>
      <c r="N306" s="61"/>
      <c r="O306" s="31"/>
      <c r="P306" s="19"/>
      <c r="Q306" s="23"/>
      <c r="R306" s="19"/>
    </row>
    <row r="307" spans="1:18" ht="15.75" customHeight="1" x14ac:dyDescent="0.2">
      <c r="A307" s="16"/>
      <c r="B307" s="20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61"/>
      <c r="N307" s="61"/>
      <c r="O307" s="31"/>
      <c r="P307" s="19"/>
      <c r="Q307" s="23"/>
      <c r="R307" s="19"/>
    </row>
    <row r="308" spans="1:18" ht="15.75" customHeight="1" x14ac:dyDescent="0.2">
      <c r="A308" s="16"/>
      <c r="B308" s="20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61"/>
      <c r="N308" s="61"/>
      <c r="O308" s="31"/>
      <c r="P308" s="19"/>
      <c r="Q308" s="23"/>
      <c r="R308" s="19"/>
    </row>
    <row r="309" spans="1:18" ht="15.75" customHeight="1" x14ac:dyDescent="0.2">
      <c r="A309" s="16"/>
      <c r="B309" s="20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61"/>
      <c r="N309" s="61"/>
      <c r="O309" s="31"/>
      <c r="P309" s="19"/>
      <c r="Q309" s="23"/>
      <c r="R309" s="19"/>
    </row>
    <row r="310" spans="1:18" ht="15.75" customHeight="1" x14ac:dyDescent="0.2">
      <c r="A310" s="16"/>
      <c r="B310" s="20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61"/>
      <c r="N310" s="61"/>
      <c r="O310" s="31"/>
      <c r="P310" s="19"/>
      <c r="Q310" s="23"/>
      <c r="R310" s="19"/>
    </row>
    <row r="311" spans="1:18" ht="15.75" customHeight="1" x14ac:dyDescent="0.2">
      <c r="A311" s="16"/>
      <c r="B311" s="20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61"/>
      <c r="N311" s="61"/>
      <c r="O311" s="31"/>
      <c r="P311" s="19"/>
      <c r="Q311" s="23"/>
      <c r="R311" s="19"/>
    </row>
    <row r="312" spans="1:18" ht="15.75" customHeight="1" x14ac:dyDescent="0.2">
      <c r="A312" s="16"/>
      <c r="B312" s="20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61"/>
      <c r="N312" s="61"/>
      <c r="O312" s="31"/>
      <c r="P312" s="19"/>
      <c r="Q312" s="23"/>
      <c r="R312" s="19"/>
    </row>
    <row r="313" spans="1:18" ht="15.75" customHeight="1" x14ac:dyDescent="0.2">
      <c r="A313" s="16"/>
      <c r="B313" s="20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61"/>
      <c r="N313" s="61"/>
      <c r="O313" s="31"/>
      <c r="P313" s="19"/>
      <c r="Q313" s="23"/>
      <c r="R313" s="19"/>
    </row>
    <row r="314" spans="1:18" ht="15.75" customHeight="1" x14ac:dyDescent="0.2">
      <c r="A314" s="16"/>
      <c r="B314" s="20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61"/>
      <c r="N314" s="61"/>
      <c r="O314" s="31"/>
      <c r="P314" s="19"/>
      <c r="Q314" s="23"/>
      <c r="R314" s="19"/>
    </row>
    <row r="315" spans="1:18" ht="15.75" customHeight="1" x14ac:dyDescent="0.2">
      <c r="A315" s="16"/>
      <c r="B315" s="20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61"/>
      <c r="N315" s="61"/>
      <c r="O315" s="31"/>
      <c r="P315" s="19"/>
      <c r="Q315" s="23"/>
      <c r="R315" s="19"/>
    </row>
    <row r="316" spans="1:18" ht="15.75" customHeight="1" x14ac:dyDescent="0.2">
      <c r="A316" s="16"/>
      <c r="B316" s="20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61"/>
      <c r="N316" s="61"/>
      <c r="O316" s="31"/>
      <c r="P316" s="19"/>
      <c r="Q316" s="23"/>
      <c r="R316" s="19"/>
    </row>
    <row r="317" spans="1:18" ht="15.75" customHeight="1" x14ac:dyDescent="0.2">
      <c r="A317" s="16"/>
      <c r="B317" s="20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61"/>
      <c r="N317" s="61"/>
      <c r="O317" s="31"/>
      <c r="P317" s="19"/>
      <c r="Q317" s="23"/>
      <c r="R317" s="19"/>
    </row>
    <row r="318" spans="1:18" ht="15.75" customHeight="1" x14ac:dyDescent="0.2">
      <c r="A318" s="16"/>
      <c r="B318" s="20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61"/>
      <c r="N318" s="61"/>
      <c r="O318" s="31"/>
      <c r="P318" s="19"/>
      <c r="Q318" s="23"/>
      <c r="R318" s="19"/>
    </row>
    <row r="319" spans="1:18" ht="15.75" customHeight="1" x14ac:dyDescent="0.2">
      <c r="A319" s="16"/>
      <c r="B319" s="20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61"/>
      <c r="N319" s="61"/>
      <c r="O319" s="31"/>
      <c r="P319" s="19"/>
      <c r="Q319" s="23"/>
      <c r="R319" s="19"/>
    </row>
    <row r="320" spans="1:18" ht="15.75" customHeight="1" x14ac:dyDescent="0.2">
      <c r="A320" s="16"/>
      <c r="B320" s="20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61"/>
      <c r="N320" s="61"/>
      <c r="O320" s="31"/>
      <c r="P320" s="19"/>
      <c r="Q320" s="23"/>
      <c r="R320" s="19"/>
    </row>
    <row r="321" spans="1:18" ht="15.75" customHeight="1" x14ac:dyDescent="0.2">
      <c r="A321" s="16"/>
      <c r="B321" s="20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61"/>
      <c r="N321" s="61"/>
      <c r="O321" s="31"/>
      <c r="P321" s="19"/>
      <c r="Q321" s="23"/>
      <c r="R321" s="19"/>
    </row>
    <row r="322" spans="1:18" ht="15.75" customHeight="1" x14ac:dyDescent="0.2">
      <c r="A322" s="16"/>
      <c r="B322" s="20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61"/>
      <c r="N322" s="61"/>
      <c r="O322" s="31"/>
      <c r="P322" s="19"/>
      <c r="Q322" s="23"/>
      <c r="R322" s="19"/>
    </row>
    <row r="323" spans="1:18" ht="15.75" customHeight="1" x14ac:dyDescent="0.2">
      <c r="A323" s="16"/>
      <c r="B323" s="20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61"/>
      <c r="N323" s="61"/>
      <c r="O323" s="31"/>
      <c r="P323" s="19"/>
      <c r="Q323" s="23"/>
      <c r="R323" s="19"/>
    </row>
    <row r="324" spans="1:18" ht="15.75" customHeight="1" x14ac:dyDescent="0.2">
      <c r="A324" s="16"/>
      <c r="B324" s="20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61"/>
      <c r="N324" s="61"/>
      <c r="O324" s="31"/>
      <c r="P324" s="19"/>
      <c r="Q324" s="23"/>
      <c r="R324" s="19"/>
    </row>
    <row r="325" spans="1:18" ht="15.75" customHeight="1" x14ac:dyDescent="0.2">
      <c r="A325" s="16"/>
      <c r="B325" s="20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61"/>
      <c r="N325" s="61"/>
      <c r="O325" s="31"/>
      <c r="P325" s="19"/>
      <c r="Q325" s="23"/>
      <c r="R325" s="19"/>
    </row>
    <row r="326" spans="1:18" ht="15.75" customHeight="1" x14ac:dyDescent="0.2">
      <c r="A326" s="16"/>
      <c r="B326" s="20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61"/>
      <c r="N326" s="61"/>
      <c r="O326" s="31"/>
      <c r="P326" s="19"/>
      <c r="Q326" s="23"/>
      <c r="R326" s="19"/>
    </row>
    <row r="327" spans="1:18" ht="15.75" customHeight="1" x14ac:dyDescent="0.2">
      <c r="A327" s="16"/>
      <c r="B327" s="20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61"/>
      <c r="N327" s="61"/>
      <c r="O327" s="31"/>
      <c r="P327" s="19"/>
      <c r="Q327" s="23"/>
      <c r="R327" s="19"/>
    </row>
    <row r="328" spans="1:18" ht="15.75" customHeight="1" x14ac:dyDescent="0.2">
      <c r="A328" s="16"/>
      <c r="B328" s="20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61"/>
      <c r="N328" s="61"/>
      <c r="O328" s="31"/>
      <c r="P328" s="19"/>
      <c r="Q328" s="23"/>
      <c r="R328" s="19"/>
    </row>
    <row r="329" spans="1:18" ht="15.75" customHeight="1" x14ac:dyDescent="0.2">
      <c r="A329" s="16"/>
      <c r="B329" s="20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61"/>
      <c r="N329" s="61"/>
      <c r="O329" s="31"/>
      <c r="P329" s="19"/>
      <c r="Q329" s="23"/>
      <c r="R329" s="19"/>
    </row>
    <row r="330" spans="1:18" ht="15.75" customHeight="1" x14ac:dyDescent="0.2">
      <c r="A330" s="16"/>
      <c r="B330" s="20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61"/>
      <c r="N330" s="61"/>
      <c r="O330" s="31"/>
      <c r="P330" s="19"/>
      <c r="Q330" s="23"/>
      <c r="R330" s="19"/>
    </row>
    <row r="331" spans="1:18" ht="15.75" customHeight="1" x14ac:dyDescent="0.2">
      <c r="A331" s="16"/>
      <c r="B331" s="20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61"/>
      <c r="N331" s="61"/>
      <c r="O331" s="31"/>
      <c r="P331" s="19"/>
      <c r="Q331" s="23"/>
      <c r="R331" s="19"/>
    </row>
    <row r="332" spans="1:18" ht="15.75" customHeight="1" x14ac:dyDescent="0.2">
      <c r="A332" s="16"/>
      <c r="B332" s="20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61"/>
      <c r="N332" s="61"/>
      <c r="O332" s="31"/>
      <c r="P332" s="19"/>
      <c r="Q332" s="23"/>
      <c r="R332" s="19"/>
    </row>
    <row r="333" spans="1:18" ht="15.75" customHeight="1" x14ac:dyDescent="0.2">
      <c r="A333" s="16"/>
      <c r="B333" s="20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61"/>
      <c r="N333" s="61"/>
      <c r="O333" s="31"/>
      <c r="P333" s="19"/>
      <c r="Q333" s="23"/>
      <c r="R333" s="19"/>
    </row>
    <row r="334" spans="1:18" ht="15.75" customHeight="1" x14ac:dyDescent="0.2">
      <c r="A334" s="16"/>
      <c r="B334" s="20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61"/>
      <c r="N334" s="61"/>
      <c r="O334" s="31"/>
      <c r="P334" s="19"/>
      <c r="Q334" s="23"/>
      <c r="R334" s="19"/>
    </row>
    <row r="335" spans="1:18" ht="15.75" customHeight="1" x14ac:dyDescent="0.2">
      <c r="A335" s="16"/>
      <c r="B335" s="20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61"/>
      <c r="N335" s="61"/>
      <c r="O335" s="31"/>
      <c r="P335" s="19"/>
      <c r="Q335" s="23"/>
      <c r="R335" s="19"/>
    </row>
    <row r="336" spans="1:18" ht="15.75" customHeight="1" x14ac:dyDescent="0.2">
      <c r="A336" s="16"/>
      <c r="B336" s="20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61"/>
      <c r="N336" s="61"/>
      <c r="O336" s="31"/>
      <c r="P336" s="19"/>
      <c r="Q336" s="23"/>
      <c r="R336" s="19"/>
    </row>
    <row r="337" spans="1:18" ht="15.75" customHeight="1" x14ac:dyDescent="0.2">
      <c r="A337" s="16"/>
      <c r="B337" s="20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61"/>
      <c r="N337" s="61"/>
      <c r="O337" s="31"/>
      <c r="P337" s="19"/>
      <c r="Q337" s="23"/>
      <c r="R337" s="19"/>
    </row>
    <row r="338" spans="1:18" ht="15.75" customHeight="1" x14ac:dyDescent="0.2">
      <c r="A338" s="16"/>
      <c r="B338" s="20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61"/>
      <c r="N338" s="61"/>
      <c r="O338" s="31"/>
      <c r="P338" s="19"/>
      <c r="Q338" s="23"/>
      <c r="R338" s="19"/>
    </row>
    <row r="339" spans="1:18" ht="15.75" customHeight="1" x14ac:dyDescent="0.2">
      <c r="A339" s="16"/>
      <c r="B339" s="20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61"/>
      <c r="N339" s="61"/>
      <c r="O339" s="31"/>
      <c r="P339" s="19"/>
      <c r="Q339" s="23"/>
      <c r="R339" s="19"/>
    </row>
    <row r="340" spans="1:18" ht="15.75" customHeight="1" x14ac:dyDescent="0.2">
      <c r="A340" s="16"/>
      <c r="B340" s="20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61"/>
      <c r="N340" s="61"/>
      <c r="O340" s="31"/>
      <c r="P340" s="19"/>
      <c r="Q340" s="23"/>
      <c r="R340" s="19"/>
    </row>
    <row r="341" spans="1:18" ht="15.75" customHeight="1" x14ac:dyDescent="0.2">
      <c r="A341" s="16"/>
      <c r="B341" s="20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61"/>
      <c r="N341" s="61"/>
      <c r="O341" s="31"/>
      <c r="P341" s="19"/>
      <c r="Q341" s="23"/>
      <c r="R341" s="19"/>
    </row>
    <row r="342" spans="1:18" ht="15.75" customHeight="1" x14ac:dyDescent="0.2">
      <c r="A342" s="16"/>
      <c r="B342" s="20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61"/>
      <c r="N342" s="61"/>
      <c r="O342" s="31"/>
      <c r="P342" s="19"/>
      <c r="Q342" s="23"/>
      <c r="R342" s="19"/>
    </row>
    <row r="343" spans="1:18" ht="15.75" customHeight="1" x14ac:dyDescent="0.2">
      <c r="A343" s="16"/>
      <c r="B343" s="20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61"/>
      <c r="N343" s="61"/>
      <c r="O343" s="31"/>
      <c r="P343" s="19"/>
      <c r="Q343" s="23"/>
      <c r="R343" s="19"/>
    </row>
    <row r="344" spans="1:18" ht="15.75" customHeight="1" x14ac:dyDescent="0.2">
      <c r="A344" s="16"/>
      <c r="B344" s="20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61"/>
      <c r="N344" s="61"/>
      <c r="O344" s="31"/>
      <c r="P344" s="19"/>
      <c r="Q344" s="23"/>
      <c r="R344" s="19"/>
    </row>
    <row r="345" spans="1:18" ht="15.75" customHeight="1" x14ac:dyDescent="0.2">
      <c r="A345" s="16"/>
      <c r="B345" s="20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61"/>
      <c r="N345" s="61"/>
      <c r="O345" s="31"/>
      <c r="P345" s="19"/>
      <c r="Q345" s="23"/>
      <c r="R345" s="19"/>
    </row>
    <row r="346" spans="1:18" ht="15.75" customHeight="1" x14ac:dyDescent="0.2">
      <c r="A346" s="16"/>
      <c r="B346" s="20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61"/>
      <c r="N346" s="61"/>
      <c r="O346" s="31"/>
      <c r="P346" s="19"/>
      <c r="Q346" s="23"/>
      <c r="R346" s="19"/>
    </row>
    <row r="347" spans="1:18" ht="15.75" customHeight="1" x14ac:dyDescent="0.2">
      <c r="A347" s="16"/>
      <c r="B347" s="20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61"/>
      <c r="N347" s="61"/>
      <c r="O347" s="31"/>
      <c r="P347" s="19"/>
      <c r="Q347" s="23"/>
      <c r="R347" s="19"/>
    </row>
    <row r="348" spans="1:18" ht="15.75" customHeight="1" x14ac:dyDescent="0.2">
      <c r="A348" s="16"/>
      <c r="B348" s="20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61"/>
      <c r="N348" s="61"/>
      <c r="O348" s="31"/>
      <c r="P348" s="19"/>
      <c r="Q348" s="23"/>
      <c r="R348" s="19"/>
    </row>
    <row r="349" spans="1:18" ht="15.75" customHeight="1" x14ac:dyDescent="0.2">
      <c r="A349" s="16"/>
      <c r="B349" s="20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61"/>
      <c r="N349" s="61"/>
      <c r="O349" s="31"/>
      <c r="P349" s="19"/>
      <c r="Q349" s="23"/>
      <c r="R349" s="19"/>
    </row>
    <row r="350" spans="1:18" ht="15.75" customHeight="1" x14ac:dyDescent="0.2">
      <c r="A350" s="16"/>
      <c r="B350" s="20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61"/>
      <c r="N350" s="61"/>
      <c r="O350" s="31"/>
      <c r="P350" s="19"/>
      <c r="Q350" s="23"/>
      <c r="R350" s="19"/>
    </row>
    <row r="351" spans="1:18" ht="15.75" customHeight="1" x14ac:dyDescent="0.2">
      <c r="A351" s="16"/>
      <c r="B351" s="20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61"/>
      <c r="N351" s="61"/>
      <c r="O351" s="31"/>
      <c r="P351" s="19"/>
      <c r="Q351" s="23"/>
      <c r="R351" s="19"/>
    </row>
    <row r="352" spans="1:18" ht="15.75" customHeight="1" x14ac:dyDescent="0.2">
      <c r="A352" s="16"/>
      <c r="B352" s="20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61"/>
      <c r="N352" s="61"/>
      <c r="O352" s="31"/>
      <c r="P352" s="19"/>
      <c r="Q352" s="23"/>
      <c r="R352" s="19"/>
    </row>
    <row r="353" spans="1:18" ht="15.75" customHeight="1" x14ac:dyDescent="0.2">
      <c r="A353" s="16"/>
      <c r="B353" s="20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61"/>
      <c r="N353" s="61"/>
      <c r="O353" s="31"/>
      <c r="P353" s="19"/>
      <c r="Q353" s="23"/>
      <c r="R353" s="19"/>
    </row>
    <row r="354" spans="1:18" ht="15.75" customHeight="1" x14ac:dyDescent="0.2">
      <c r="A354" s="16"/>
      <c r="B354" s="20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61"/>
      <c r="N354" s="61"/>
      <c r="O354" s="31"/>
      <c r="P354" s="19"/>
      <c r="Q354" s="23"/>
      <c r="R354" s="19"/>
    </row>
    <row r="355" spans="1:18" ht="15.75" customHeight="1" x14ac:dyDescent="0.2">
      <c r="A355" s="16"/>
      <c r="B355" s="20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61"/>
      <c r="N355" s="61"/>
      <c r="O355" s="31"/>
      <c r="P355" s="19"/>
      <c r="Q355" s="23"/>
      <c r="R355" s="19"/>
    </row>
    <row r="356" spans="1:18" ht="15.75" customHeight="1" x14ac:dyDescent="0.2">
      <c r="A356" s="16"/>
      <c r="B356" s="20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61"/>
      <c r="N356" s="61"/>
      <c r="O356" s="31"/>
      <c r="P356" s="19"/>
      <c r="Q356" s="23"/>
      <c r="R356" s="19"/>
    </row>
    <row r="357" spans="1:18" ht="15.75" customHeight="1" x14ac:dyDescent="0.2">
      <c r="A357" s="16"/>
      <c r="B357" s="20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61"/>
      <c r="N357" s="61"/>
      <c r="O357" s="31"/>
      <c r="P357" s="19"/>
      <c r="Q357" s="23"/>
      <c r="R357" s="19"/>
    </row>
    <row r="358" spans="1:18" ht="15.75" customHeight="1" x14ac:dyDescent="0.2">
      <c r="A358" s="16"/>
      <c r="B358" s="20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61"/>
      <c r="N358" s="61"/>
      <c r="O358" s="31"/>
      <c r="P358" s="19"/>
      <c r="Q358" s="23"/>
      <c r="R358" s="19"/>
    </row>
    <row r="359" spans="1:18" ht="15.75" customHeight="1" x14ac:dyDescent="0.2">
      <c r="A359" s="16"/>
      <c r="B359" s="20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61"/>
      <c r="N359" s="61"/>
      <c r="O359" s="31"/>
      <c r="P359" s="19"/>
      <c r="Q359" s="23"/>
      <c r="R359" s="19"/>
    </row>
    <row r="360" spans="1:18" ht="15.75" customHeight="1" x14ac:dyDescent="0.2">
      <c r="A360" s="16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61"/>
      <c r="N360" s="61"/>
      <c r="O360" s="31"/>
      <c r="P360" s="19"/>
      <c r="Q360" s="23"/>
      <c r="R360" s="19"/>
    </row>
    <row r="361" spans="1:18" ht="15.75" customHeight="1" x14ac:dyDescent="0.2">
      <c r="A361" s="16"/>
      <c r="B361" s="20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61"/>
      <c r="N361" s="61"/>
      <c r="O361" s="31"/>
      <c r="P361" s="19"/>
      <c r="Q361" s="23"/>
      <c r="R361" s="19"/>
    </row>
    <row r="362" spans="1:18" ht="15.75" customHeight="1" x14ac:dyDescent="0.2">
      <c r="A362" s="16"/>
      <c r="B362" s="20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61"/>
      <c r="N362" s="61"/>
      <c r="O362" s="31"/>
      <c r="P362" s="19"/>
      <c r="Q362" s="23"/>
      <c r="R362" s="19"/>
    </row>
    <row r="363" spans="1:18" ht="15.75" customHeight="1" x14ac:dyDescent="0.2">
      <c r="A363" s="16"/>
      <c r="B363" s="20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61"/>
      <c r="N363" s="61"/>
      <c r="O363" s="31"/>
      <c r="P363" s="19"/>
      <c r="Q363" s="23"/>
      <c r="R363" s="19"/>
    </row>
    <row r="364" spans="1:18" ht="15.75" customHeight="1" x14ac:dyDescent="0.2">
      <c r="A364" s="16"/>
      <c r="B364" s="20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61"/>
      <c r="N364" s="61"/>
      <c r="O364" s="31"/>
      <c r="P364" s="19"/>
      <c r="Q364" s="23"/>
      <c r="R364" s="19"/>
    </row>
    <row r="365" spans="1:18" ht="15.75" customHeight="1" x14ac:dyDescent="0.2">
      <c r="A365" s="16"/>
      <c r="B365" s="20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61"/>
      <c r="N365" s="61"/>
      <c r="O365" s="31"/>
      <c r="P365" s="19"/>
      <c r="Q365" s="23"/>
      <c r="R365" s="19"/>
    </row>
    <row r="366" spans="1:18" ht="15.75" customHeight="1" x14ac:dyDescent="0.2">
      <c r="A366" s="16"/>
      <c r="B366" s="20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61"/>
      <c r="N366" s="61"/>
      <c r="O366" s="31"/>
      <c r="P366" s="19"/>
      <c r="Q366" s="23"/>
      <c r="R366" s="19"/>
    </row>
    <row r="367" spans="1:18" ht="15.75" customHeight="1" x14ac:dyDescent="0.2">
      <c r="A367" s="16"/>
      <c r="B367" s="20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61"/>
      <c r="N367" s="61"/>
      <c r="O367" s="31"/>
      <c r="P367" s="19"/>
      <c r="Q367" s="23"/>
      <c r="R367" s="19"/>
    </row>
    <row r="368" spans="1:18" ht="15.75" customHeight="1" x14ac:dyDescent="0.2">
      <c r="A368" s="16"/>
      <c r="B368" s="20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61"/>
      <c r="N368" s="61"/>
      <c r="O368" s="31"/>
      <c r="P368" s="19"/>
      <c r="Q368" s="23"/>
      <c r="R368" s="19"/>
    </row>
    <row r="369" spans="1:18" ht="15.75" customHeight="1" x14ac:dyDescent="0.2">
      <c r="A369" s="16"/>
      <c r="B369" s="20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61"/>
      <c r="N369" s="61"/>
      <c r="O369" s="31"/>
      <c r="P369" s="19"/>
      <c r="Q369" s="23"/>
      <c r="R369" s="19"/>
    </row>
    <row r="370" spans="1:18" ht="15.75" customHeight="1" x14ac:dyDescent="0.2">
      <c r="A370" s="16"/>
      <c r="B370" s="20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61"/>
      <c r="N370" s="61"/>
      <c r="O370" s="31"/>
      <c r="P370" s="19"/>
      <c r="Q370" s="23"/>
      <c r="R370" s="19"/>
    </row>
    <row r="371" spans="1:18" ht="15.75" customHeight="1" x14ac:dyDescent="0.2">
      <c r="A371" s="16"/>
      <c r="B371" s="20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61"/>
      <c r="N371" s="61"/>
      <c r="O371" s="31"/>
      <c r="P371" s="19"/>
      <c r="Q371" s="23"/>
      <c r="R371" s="19"/>
    </row>
    <row r="372" spans="1:18" ht="15.75" customHeight="1" x14ac:dyDescent="0.2">
      <c r="A372" s="16"/>
      <c r="B372" s="20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61"/>
      <c r="N372" s="61"/>
      <c r="O372" s="31"/>
      <c r="P372" s="19"/>
      <c r="Q372" s="23"/>
      <c r="R372" s="19"/>
    </row>
    <row r="373" spans="1:18" ht="15.75" customHeight="1" x14ac:dyDescent="0.2">
      <c r="A373" s="16"/>
      <c r="B373" s="20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61"/>
      <c r="N373" s="61"/>
      <c r="O373" s="31"/>
      <c r="P373" s="19"/>
      <c r="Q373" s="23"/>
      <c r="R373" s="19"/>
    </row>
    <row r="374" spans="1:18" ht="15.75" customHeight="1" x14ac:dyDescent="0.2">
      <c r="A374" s="16"/>
      <c r="B374" s="20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61"/>
      <c r="N374" s="61"/>
      <c r="O374" s="31"/>
      <c r="P374" s="19"/>
      <c r="Q374" s="23"/>
      <c r="R374" s="19"/>
    </row>
    <row r="375" spans="1:18" ht="15.75" customHeight="1" x14ac:dyDescent="0.2">
      <c r="A375" s="16"/>
      <c r="B375" s="20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61"/>
      <c r="N375" s="61"/>
      <c r="O375" s="31"/>
      <c r="P375" s="19"/>
      <c r="Q375" s="23"/>
      <c r="R375" s="19"/>
    </row>
    <row r="376" spans="1:18" ht="15.75" customHeight="1" x14ac:dyDescent="0.2">
      <c r="A376" s="16"/>
      <c r="B376" s="20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61"/>
      <c r="N376" s="61"/>
      <c r="O376" s="31"/>
      <c r="P376" s="19"/>
      <c r="Q376" s="23"/>
      <c r="R376" s="19"/>
    </row>
    <row r="377" spans="1:18" ht="15.75" customHeight="1" x14ac:dyDescent="0.2">
      <c r="A377" s="16"/>
      <c r="B377" s="20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61"/>
      <c r="N377" s="61"/>
      <c r="O377" s="31"/>
      <c r="P377" s="19"/>
      <c r="Q377" s="23"/>
      <c r="R377" s="19"/>
    </row>
    <row r="378" spans="1:18" ht="15.75" customHeight="1" x14ac:dyDescent="0.2">
      <c r="A378" s="16"/>
      <c r="B378" s="20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61"/>
      <c r="N378" s="61"/>
      <c r="O378" s="31"/>
      <c r="P378" s="19"/>
      <c r="Q378" s="23"/>
      <c r="R378" s="19"/>
    </row>
    <row r="379" spans="1:18" ht="15.75" customHeight="1" x14ac:dyDescent="0.2">
      <c r="A379" s="16"/>
      <c r="B379" s="20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61"/>
      <c r="N379" s="61"/>
      <c r="O379" s="31"/>
      <c r="P379" s="19"/>
      <c r="Q379" s="23"/>
      <c r="R379" s="19"/>
    </row>
    <row r="380" spans="1:18" ht="15.75" customHeight="1" x14ac:dyDescent="0.2">
      <c r="A380" s="16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61"/>
      <c r="N380" s="61"/>
      <c r="O380" s="31"/>
      <c r="P380" s="19"/>
      <c r="Q380" s="23"/>
      <c r="R380" s="19"/>
    </row>
    <row r="381" spans="1:18" ht="15.75" customHeight="1" x14ac:dyDescent="0.2">
      <c r="A381" s="16"/>
      <c r="B381" s="20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61"/>
      <c r="N381" s="61"/>
      <c r="O381" s="31"/>
      <c r="P381" s="19"/>
      <c r="Q381" s="23"/>
      <c r="R381" s="19"/>
    </row>
    <row r="382" spans="1:18" ht="15.75" customHeight="1" x14ac:dyDescent="0.2">
      <c r="A382" s="16"/>
      <c r="B382" s="20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61"/>
      <c r="N382" s="61"/>
      <c r="O382" s="31"/>
      <c r="P382" s="19"/>
      <c r="Q382" s="23"/>
      <c r="R382" s="19"/>
    </row>
    <row r="383" spans="1:18" ht="15.75" customHeight="1" x14ac:dyDescent="0.2">
      <c r="A383" s="16"/>
      <c r="B383" s="20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61"/>
      <c r="N383" s="61"/>
      <c r="O383" s="31"/>
      <c r="P383" s="19"/>
      <c r="Q383" s="23"/>
      <c r="R383" s="19"/>
    </row>
    <row r="384" spans="1:18" ht="15.75" customHeight="1" x14ac:dyDescent="0.2">
      <c r="A384" s="16"/>
      <c r="B384" s="20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61"/>
      <c r="N384" s="61"/>
      <c r="O384" s="31"/>
      <c r="P384" s="19"/>
      <c r="Q384" s="23"/>
      <c r="R384" s="19"/>
    </row>
    <row r="385" spans="1:18" ht="15.75" customHeight="1" x14ac:dyDescent="0.2">
      <c r="A385" s="16"/>
      <c r="B385" s="20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61"/>
      <c r="N385" s="61"/>
      <c r="O385" s="31"/>
      <c r="P385" s="19"/>
      <c r="Q385" s="23"/>
      <c r="R385" s="19"/>
    </row>
    <row r="386" spans="1:18" ht="15.75" customHeight="1" x14ac:dyDescent="0.2">
      <c r="A386" s="16"/>
      <c r="B386" s="20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61"/>
      <c r="N386" s="61"/>
      <c r="O386" s="31"/>
      <c r="P386" s="19"/>
      <c r="Q386" s="23"/>
      <c r="R386" s="19"/>
    </row>
    <row r="387" spans="1:18" ht="15.75" customHeight="1" x14ac:dyDescent="0.2">
      <c r="A387" s="16"/>
      <c r="B387" s="20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61"/>
      <c r="N387" s="61"/>
      <c r="O387" s="31"/>
      <c r="P387" s="19"/>
      <c r="Q387" s="23"/>
      <c r="R387" s="19"/>
    </row>
    <row r="388" spans="1:18" ht="15.75" customHeight="1" x14ac:dyDescent="0.2">
      <c r="A388" s="16"/>
      <c r="B388" s="20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61"/>
      <c r="N388" s="61"/>
      <c r="O388" s="31"/>
      <c r="P388" s="19"/>
      <c r="Q388" s="23"/>
      <c r="R388" s="19"/>
    </row>
    <row r="389" spans="1:18" ht="15.75" customHeight="1" x14ac:dyDescent="0.2">
      <c r="A389" s="16"/>
      <c r="B389" s="20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61"/>
      <c r="N389" s="61"/>
      <c r="O389" s="31"/>
      <c r="P389" s="19"/>
      <c r="Q389" s="23"/>
      <c r="R389" s="19"/>
    </row>
    <row r="390" spans="1:18" ht="15.75" customHeight="1" x14ac:dyDescent="0.2">
      <c r="A390" s="16"/>
      <c r="B390" s="20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61"/>
      <c r="N390" s="61"/>
      <c r="O390" s="31"/>
      <c r="P390" s="19"/>
      <c r="Q390" s="23"/>
      <c r="R390" s="19"/>
    </row>
    <row r="391" spans="1:18" ht="15.75" customHeight="1" x14ac:dyDescent="0.2">
      <c r="A391" s="16"/>
      <c r="B391" s="20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61"/>
      <c r="N391" s="61"/>
      <c r="O391" s="31"/>
      <c r="P391" s="19"/>
      <c r="Q391" s="23"/>
      <c r="R391" s="19"/>
    </row>
    <row r="392" spans="1:18" ht="15.75" customHeight="1" x14ac:dyDescent="0.2">
      <c r="A392" s="16"/>
      <c r="B392" s="20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61"/>
      <c r="N392" s="61"/>
      <c r="O392" s="31"/>
      <c r="P392" s="19"/>
      <c r="Q392" s="23"/>
      <c r="R392" s="19"/>
    </row>
    <row r="393" spans="1:18" ht="15.75" customHeight="1" x14ac:dyDescent="0.2">
      <c r="A393" s="16"/>
      <c r="B393" s="20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61"/>
      <c r="N393" s="61"/>
      <c r="O393" s="31"/>
      <c r="P393" s="19"/>
      <c r="Q393" s="23"/>
      <c r="R393" s="19"/>
    </row>
    <row r="394" spans="1:18" ht="15.75" customHeight="1" x14ac:dyDescent="0.2">
      <c r="A394" s="16"/>
      <c r="B394" s="20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61"/>
      <c r="N394" s="61"/>
      <c r="O394" s="31"/>
      <c r="P394" s="19"/>
      <c r="Q394" s="23"/>
      <c r="R394" s="19"/>
    </row>
    <row r="395" spans="1:18" ht="15.75" customHeight="1" x14ac:dyDescent="0.2">
      <c r="A395" s="16"/>
      <c r="B395" s="20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61"/>
      <c r="N395" s="61"/>
      <c r="O395" s="31"/>
      <c r="P395" s="19"/>
      <c r="Q395" s="23"/>
      <c r="R395" s="19"/>
    </row>
    <row r="396" spans="1:18" ht="15.75" customHeight="1" x14ac:dyDescent="0.2">
      <c r="A396" s="16"/>
      <c r="B396" s="20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61"/>
      <c r="N396" s="61"/>
      <c r="O396" s="31"/>
      <c r="P396" s="19"/>
      <c r="Q396" s="23"/>
      <c r="R396" s="19"/>
    </row>
    <row r="397" spans="1:18" ht="15.75" customHeight="1" x14ac:dyDescent="0.2">
      <c r="A397" s="16"/>
      <c r="B397" s="20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61"/>
      <c r="N397" s="61"/>
      <c r="O397" s="31"/>
      <c r="P397" s="19"/>
      <c r="Q397" s="23"/>
      <c r="R397" s="19"/>
    </row>
    <row r="398" spans="1:18" ht="15.75" customHeight="1" x14ac:dyDescent="0.2">
      <c r="A398" s="16"/>
      <c r="B398" s="20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61"/>
      <c r="N398" s="61"/>
      <c r="O398" s="31"/>
      <c r="P398" s="19"/>
      <c r="Q398" s="23"/>
      <c r="R398" s="19"/>
    </row>
    <row r="399" spans="1:18" ht="15.75" customHeight="1" x14ac:dyDescent="0.2">
      <c r="A399" s="16"/>
      <c r="B399" s="20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61"/>
      <c r="N399" s="61"/>
      <c r="O399" s="31"/>
      <c r="P399" s="19"/>
      <c r="Q399" s="23"/>
      <c r="R399" s="19"/>
    </row>
    <row r="400" spans="1:18" ht="15.75" customHeight="1" x14ac:dyDescent="0.2">
      <c r="A400" s="16"/>
      <c r="B400" s="20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61"/>
      <c r="N400" s="61"/>
      <c r="O400" s="31"/>
      <c r="P400" s="19"/>
      <c r="Q400" s="23"/>
      <c r="R400" s="19"/>
    </row>
    <row r="401" spans="1:18" ht="15.75" customHeight="1" x14ac:dyDescent="0.2">
      <c r="A401" s="16"/>
      <c r="B401" s="20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61"/>
      <c r="N401" s="61"/>
      <c r="O401" s="31"/>
      <c r="P401" s="19"/>
      <c r="Q401" s="23"/>
      <c r="R401" s="19"/>
    </row>
    <row r="402" spans="1:18" ht="15.75" customHeight="1" x14ac:dyDescent="0.2">
      <c r="A402" s="16"/>
      <c r="B402" s="20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61"/>
      <c r="N402" s="61"/>
      <c r="O402" s="31"/>
      <c r="P402" s="19"/>
      <c r="Q402" s="23"/>
      <c r="R402" s="19"/>
    </row>
    <row r="403" spans="1:18" ht="15.75" customHeight="1" x14ac:dyDescent="0.2">
      <c r="A403" s="16"/>
      <c r="B403" s="20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61"/>
      <c r="N403" s="61"/>
      <c r="O403" s="31"/>
      <c r="P403" s="19"/>
      <c r="Q403" s="23"/>
      <c r="R403" s="19"/>
    </row>
    <row r="404" spans="1:18" ht="15.75" customHeight="1" x14ac:dyDescent="0.2">
      <c r="A404" s="16"/>
      <c r="B404" s="20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61"/>
      <c r="N404" s="61"/>
      <c r="O404" s="31"/>
      <c r="P404" s="19"/>
      <c r="Q404" s="23"/>
      <c r="R404" s="19"/>
    </row>
    <row r="405" spans="1:18" ht="15.75" customHeight="1" x14ac:dyDescent="0.2">
      <c r="A405" s="16"/>
      <c r="B405" s="20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61"/>
      <c r="N405" s="61"/>
      <c r="O405" s="31"/>
      <c r="P405" s="19"/>
      <c r="Q405" s="23"/>
      <c r="R405" s="19"/>
    </row>
    <row r="406" spans="1:18" ht="15.75" customHeight="1" x14ac:dyDescent="0.2">
      <c r="A406" s="16"/>
      <c r="B406" s="20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61"/>
      <c r="N406" s="61"/>
      <c r="O406" s="31"/>
      <c r="P406" s="19"/>
      <c r="Q406" s="23"/>
      <c r="R406" s="19"/>
    </row>
    <row r="407" spans="1:18" ht="15.75" customHeight="1" x14ac:dyDescent="0.2">
      <c r="A407" s="16"/>
      <c r="B407" s="20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61"/>
      <c r="N407" s="61"/>
      <c r="O407" s="31"/>
      <c r="P407" s="19"/>
      <c r="Q407" s="23"/>
      <c r="R407" s="19"/>
    </row>
    <row r="408" spans="1:18" ht="15.75" customHeight="1" x14ac:dyDescent="0.2">
      <c r="A408" s="16"/>
      <c r="B408" s="20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61"/>
      <c r="N408" s="61"/>
      <c r="O408" s="31"/>
      <c r="P408" s="19"/>
      <c r="Q408" s="23"/>
      <c r="R408" s="19"/>
    </row>
    <row r="409" spans="1:18" ht="15.75" customHeight="1" x14ac:dyDescent="0.2">
      <c r="A409" s="16"/>
      <c r="B409" s="20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61"/>
      <c r="N409" s="61"/>
      <c r="O409" s="31"/>
      <c r="P409" s="19"/>
      <c r="Q409" s="23"/>
      <c r="R409" s="19"/>
    </row>
    <row r="410" spans="1:18" ht="15.75" customHeight="1" x14ac:dyDescent="0.2">
      <c r="A410" s="16"/>
      <c r="B410" s="20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61"/>
      <c r="N410" s="61"/>
      <c r="O410" s="31"/>
      <c r="P410" s="19"/>
      <c r="Q410" s="23"/>
      <c r="R410" s="19"/>
    </row>
    <row r="411" spans="1:18" ht="15.75" customHeight="1" x14ac:dyDescent="0.2">
      <c r="A411" s="16"/>
      <c r="B411" s="20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61"/>
      <c r="N411" s="61"/>
      <c r="O411" s="31"/>
      <c r="P411" s="19"/>
      <c r="Q411" s="23"/>
      <c r="R411" s="19"/>
    </row>
    <row r="412" spans="1:18" ht="15.75" customHeight="1" x14ac:dyDescent="0.2">
      <c r="A412" s="16"/>
      <c r="B412" s="20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61"/>
      <c r="N412" s="61"/>
      <c r="O412" s="31"/>
      <c r="P412" s="19"/>
      <c r="Q412" s="23"/>
      <c r="R412" s="19"/>
    </row>
    <row r="413" spans="1:18" ht="15.75" customHeight="1" x14ac:dyDescent="0.2">
      <c r="A413" s="16"/>
      <c r="B413" s="20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61"/>
      <c r="N413" s="61"/>
      <c r="O413" s="31"/>
      <c r="P413" s="19"/>
      <c r="Q413" s="23"/>
      <c r="R413" s="19"/>
    </row>
    <row r="414" spans="1:18" ht="15.75" customHeight="1" x14ac:dyDescent="0.2">
      <c r="A414" s="16"/>
      <c r="B414" s="20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61"/>
      <c r="N414" s="61"/>
      <c r="O414" s="31"/>
      <c r="P414" s="19"/>
      <c r="Q414" s="23"/>
      <c r="R414" s="19"/>
    </row>
    <row r="415" spans="1:18" ht="15.75" customHeight="1" x14ac:dyDescent="0.2">
      <c r="A415" s="16"/>
      <c r="B415" s="20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61"/>
      <c r="N415" s="61"/>
      <c r="O415" s="31"/>
      <c r="P415" s="19"/>
      <c r="Q415" s="23"/>
      <c r="R415" s="19"/>
    </row>
    <row r="416" spans="1:18" ht="15.75" customHeight="1" x14ac:dyDescent="0.2">
      <c r="A416" s="16"/>
      <c r="B416" s="20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61"/>
      <c r="N416" s="61"/>
      <c r="O416" s="31"/>
      <c r="P416" s="19"/>
      <c r="Q416" s="23"/>
      <c r="R416" s="19"/>
    </row>
    <row r="417" spans="1:18" ht="15.75" customHeight="1" x14ac:dyDescent="0.2">
      <c r="A417" s="16"/>
      <c r="B417" s="20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61"/>
      <c r="N417" s="61"/>
      <c r="O417" s="31"/>
      <c r="P417" s="19"/>
      <c r="Q417" s="23"/>
      <c r="R417" s="19"/>
    </row>
    <row r="418" spans="1:18" ht="15.75" customHeight="1" x14ac:dyDescent="0.2">
      <c r="A418" s="16"/>
      <c r="B418" s="20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61"/>
      <c r="N418" s="61"/>
      <c r="O418" s="31"/>
      <c r="P418" s="19"/>
      <c r="Q418" s="23"/>
      <c r="R418" s="19"/>
    </row>
    <row r="419" spans="1:18" ht="15.75" customHeight="1" x14ac:dyDescent="0.2">
      <c r="A419" s="16"/>
      <c r="B419" s="20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61"/>
      <c r="N419" s="61"/>
      <c r="O419" s="31"/>
      <c r="P419" s="19"/>
      <c r="Q419" s="23"/>
      <c r="R419" s="19"/>
    </row>
    <row r="420" spans="1:18" ht="15.75" customHeight="1" x14ac:dyDescent="0.2">
      <c r="A420" s="16"/>
      <c r="B420" s="20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61"/>
      <c r="N420" s="61"/>
      <c r="O420" s="31"/>
      <c r="P420" s="19"/>
      <c r="Q420" s="23"/>
      <c r="R420" s="19"/>
    </row>
    <row r="421" spans="1:18" ht="15.75" customHeight="1" x14ac:dyDescent="0.2">
      <c r="A421" s="16"/>
      <c r="B421" s="20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61"/>
      <c r="N421" s="61"/>
      <c r="O421" s="31"/>
      <c r="P421" s="19"/>
      <c r="Q421" s="23"/>
      <c r="R421" s="19"/>
    </row>
    <row r="422" spans="1:18" ht="15.75" customHeight="1" x14ac:dyDescent="0.2">
      <c r="A422" s="16"/>
      <c r="B422" s="20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61"/>
      <c r="N422" s="61"/>
      <c r="O422" s="31"/>
      <c r="P422" s="19"/>
      <c r="Q422" s="23"/>
      <c r="R422" s="19"/>
    </row>
    <row r="423" spans="1:18" ht="15.75" customHeight="1" x14ac:dyDescent="0.2">
      <c r="A423" s="16"/>
      <c r="B423" s="20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61"/>
      <c r="N423" s="61"/>
      <c r="O423" s="31"/>
      <c r="P423" s="19"/>
      <c r="Q423" s="23"/>
      <c r="R423" s="19"/>
    </row>
    <row r="424" spans="1:18" ht="15.75" customHeight="1" x14ac:dyDescent="0.2">
      <c r="A424" s="16"/>
      <c r="B424" s="20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61"/>
      <c r="N424" s="61"/>
      <c r="O424" s="31"/>
      <c r="P424" s="19"/>
      <c r="Q424" s="23"/>
      <c r="R424" s="19"/>
    </row>
    <row r="425" spans="1:18" ht="15.75" customHeight="1" x14ac:dyDescent="0.2">
      <c r="A425" s="16"/>
      <c r="B425" s="20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61"/>
      <c r="N425" s="61"/>
      <c r="O425" s="31"/>
      <c r="P425" s="19"/>
      <c r="Q425" s="23"/>
      <c r="R425" s="19"/>
    </row>
    <row r="426" spans="1:18" ht="15.75" customHeight="1" x14ac:dyDescent="0.2">
      <c r="A426" s="16"/>
      <c r="B426" s="20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61"/>
      <c r="N426" s="61"/>
      <c r="O426" s="31"/>
      <c r="P426" s="19"/>
      <c r="Q426" s="23"/>
      <c r="R426" s="19"/>
    </row>
    <row r="427" spans="1:18" ht="15.75" customHeight="1" x14ac:dyDescent="0.2">
      <c r="A427" s="16"/>
      <c r="B427" s="20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61"/>
      <c r="N427" s="61"/>
      <c r="O427" s="31"/>
      <c r="P427" s="19"/>
      <c r="Q427" s="23"/>
      <c r="R427" s="19"/>
    </row>
    <row r="428" spans="1:18" ht="15.75" customHeight="1" x14ac:dyDescent="0.2">
      <c r="A428" s="16"/>
      <c r="B428" s="20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61"/>
      <c r="N428" s="61"/>
      <c r="O428" s="31"/>
      <c r="P428" s="19"/>
      <c r="Q428" s="23"/>
      <c r="R428" s="19"/>
    </row>
    <row r="429" spans="1:18" ht="15.75" customHeight="1" x14ac:dyDescent="0.2">
      <c r="A429" s="16"/>
      <c r="B429" s="20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61"/>
      <c r="N429" s="61"/>
      <c r="O429" s="31"/>
      <c r="P429" s="19"/>
      <c r="Q429" s="23"/>
      <c r="R429" s="19"/>
    </row>
    <row r="430" spans="1:18" ht="15.75" customHeight="1" x14ac:dyDescent="0.2">
      <c r="A430" s="16"/>
      <c r="B430" s="20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61"/>
      <c r="N430" s="61"/>
      <c r="O430" s="31"/>
      <c r="P430" s="19"/>
      <c r="Q430" s="23"/>
      <c r="R430" s="19"/>
    </row>
    <row r="431" spans="1:18" ht="15.75" customHeight="1" x14ac:dyDescent="0.2">
      <c r="A431" s="16"/>
      <c r="B431" s="20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61"/>
      <c r="N431" s="61"/>
      <c r="O431" s="31"/>
      <c r="P431" s="19"/>
      <c r="Q431" s="23"/>
      <c r="R431" s="19"/>
    </row>
    <row r="432" spans="1:18" ht="15.75" customHeight="1" x14ac:dyDescent="0.2">
      <c r="A432" s="16"/>
      <c r="B432" s="20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61"/>
      <c r="N432" s="61"/>
      <c r="O432" s="31"/>
      <c r="P432" s="19"/>
      <c r="Q432" s="23"/>
      <c r="R432" s="19"/>
    </row>
    <row r="433" spans="1:18" ht="15.75" customHeight="1" x14ac:dyDescent="0.2">
      <c r="A433" s="16"/>
      <c r="B433" s="20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61"/>
      <c r="N433" s="61"/>
      <c r="O433" s="31"/>
      <c r="P433" s="19"/>
      <c r="Q433" s="23"/>
      <c r="R433" s="19"/>
    </row>
    <row r="434" spans="1:18" ht="15.75" customHeight="1" x14ac:dyDescent="0.2">
      <c r="A434" s="16"/>
      <c r="B434" s="20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61"/>
      <c r="N434" s="61"/>
      <c r="O434" s="31"/>
      <c r="P434" s="19"/>
      <c r="Q434" s="23"/>
      <c r="R434" s="19"/>
    </row>
    <row r="435" spans="1:18" ht="15.75" customHeight="1" x14ac:dyDescent="0.2">
      <c r="A435" s="16"/>
      <c r="B435" s="20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61"/>
      <c r="N435" s="61"/>
      <c r="O435" s="31"/>
      <c r="P435" s="19"/>
      <c r="Q435" s="23"/>
      <c r="R435" s="19"/>
    </row>
    <row r="436" spans="1:18" ht="15.75" customHeight="1" x14ac:dyDescent="0.2">
      <c r="A436" s="16"/>
      <c r="B436" s="20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61"/>
      <c r="N436" s="61"/>
      <c r="O436" s="31"/>
      <c r="P436" s="19"/>
      <c r="Q436" s="23"/>
      <c r="R436" s="19"/>
    </row>
    <row r="437" spans="1:18" ht="15.75" customHeight="1" x14ac:dyDescent="0.2">
      <c r="A437" s="16"/>
      <c r="B437" s="20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61"/>
      <c r="N437" s="61"/>
      <c r="O437" s="31"/>
      <c r="P437" s="19"/>
      <c r="Q437" s="23"/>
      <c r="R437" s="19"/>
    </row>
    <row r="438" spans="1:18" ht="15.75" customHeight="1" x14ac:dyDescent="0.2">
      <c r="A438" s="16"/>
      <c r="B438" s="20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61"/>
      <c r="N438" s="61"/>
      <c r="O438" s="31"/>
      <c r="P438" s="19"/>
      <c r="Q438" s="23"/>
      <c r="R438" s="19"/>
    </row>
    <row r="439" spans="1:18" ht="15.75" customHeight="1" x14ac:dyDescent="0.2">
      <c r="A439" s="16"/>
      <c r="B439" s="20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61"/>
      <c r="N439" s="61"/>
      <c r="O439" s="31"/>
      <c r="P439" s="19"/>
      <c r="Q439" s="23"/>
      <c r="R439" s="19"/>
    </row>
    <row r="440" spans="1:18" ht="15.75" customHeight="1" x14ac:dyDescent="0.2">
      <c r="A440" s="16"/>
      <c r="B440" s="20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61"/>
      <c r="N440" s="61"/>
      <c r="O440" s="31"/>
      <c r="P440" s="19"/>
      <c r="Q440" s="23"/>
      <c r="R440" s="19"/>
    </row>
    <row r="441" spans="1:18" ht="15.75" customHeight="1" x14ac:dyDescent="0.2">
      <c r="A441" s="16"/>
      <c r="B441" s="20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61"/>
      <c r="N441" s="61"/>
      <c r="O441" s="31"/>
      <c r="P441" s="19"/>
      <c r="Q441" s="23"/>
      <c r="R441" s="19"/>
    </row>
    <row r="442" spans="1:18" ht="15.75" customHeight="1" x14ac:dyDescent="0.2">
      <c r="A442" s="16"/>
      <c r="B442" s="20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61"/>
      <c r="N442" s="61"/>
      <c r="O442" s="31"/>
      <c r="P442" s="19"/>
      <c r="Q442" s="23"/>
      <c r="R442" s="19"/>
    </row>
    <row r="443" spans="1:18" ht="15.75" customHeight="1" x14ac:dyDescent="0.2">
      <c r="A443" s="16"/>
      <c r="B443" s="20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61"/>
      <c r="N443" s="61"/>
      <c r="O443" s="31"/>
      <c r="P443" s="19"/>
      <c r="Q443" s="23"/>
      <c r="R443" s="19"/>
    </row>
    <row r="444" spans="1:18" ht="15.75" customHeight="1" x14ac:dyDescent="0.2">
      <c r="A444" s="16"/>
      <c r="B444" s="20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61"/>
      <c r="N444" s="61"/>
      <c r="O444" s="31"/>
      <c r="P444" s="19"/>
      <c r="Q444" s="23"/>
      <c r="R444" s="19"/>
    </row>
    <row r="445" spans="1:18" ht="15.75" customHeight="1" x14ac:dyDescent="0.2">
      <c r="A445" s="16"/>
      <c r="B445" s="20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61"/>
      <c r="N445" s="61"/>
      <c r="O445" s="31"/>
      <c r="P445" s="19"/>
      <c r="Q445" s="23"/>
      <c r="R445" s="19"/>
    </row>
    <row r="446" spans="1:18" ht="15.75" customHeight="1" x14ac:dyDescent="0.2">
      <c r="A446" s="16"/>
      <c r="B446" s="20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61"/>
      <c r="N446" s="61"/>
      <c r="O446" s="31"/>
      <c r="P446" s="19"/>
      <c r="Q446" s="23"/>
      <c r="R446" s="19"/>
    </row>
    <row r="447" spans="1:18" ht="15.75" customHeight="1" x14ac:dyDescent="0.2">
      <c r="A447" s="16"/>
      <c r="B447" s="20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61"/>
      <c r="N447" s="61"/>
      <c r="O447" s="31"/>
      <c r="P447" s="19"/>
      <c r="Q447" s="23"/>
      <c r="R447" s="19"/>
    </row>
    <row r="448" spans="1:18" ht="15.75" customHeight="1" x14ac:dyDescent="0.2">
      <c r="A448" s="16"/>
      <c r="B448" s="2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61"/>
      <c r="N448" s="61"/>
      <c r="O448" s="31"/>
      <c r="P448" s="19"/>
      <c r="Q448" s="23"/>
      <c r="R448" s="19"/>
    </row>
    <row r="449" spans="1:18" ht="15.75" customHeight="1" x14ac:dyDescent="0.2">
      <c r="A449" s="16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61"/>
      <c r="N449" s="61"/>
      <c r="O449" s="31"/>
      <c r="P449" s="19"/>
      <c r="Q449" s="23"/>
      <c r="R449" s="19"/>
    </row>
    <row r="450" spans="1:18" ht="15.75" customHeight="1" x14ac:dyDescent="0.2">
      <c r="A450" s="16"/>
      <c r="B450" s="20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61"/>
      <c r="N450" s="61"/>
      <c r="O450" s="31"/>
      <c r="P450" s="19"/>
      <c r="Q450" s="23"/>
      <c r="R450" s="19"/>
    </row>
    <row r="451" spans="1:18" ht="15.75" customHeight="1" x14ac:dyDescent="0.2">
      <c r="A451" s="16"/>
      <c r="B451" s="20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61"/>
      <c r="N451" s="61"/>
      <c r="O451" s="31"/>
      <c r="P451" s="19"/>
      <c r="Q451" s="23"/>
      <c r="R451" s="19"/>
    </row>
    <row r="452" spans="1:18" ht="15.75" customHeight="1" x14ac:dyDescent="0.2">
      <c r="A452" s="16"/>
      <c r="B452" s="20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61"/>
      <c r="N452" s="61"/>
      <c r="O452" s="31"/>
      <c r="P452" s="19"/>
      <c r="Q452" s="23"/>
      <c r="R452" s="19"/>
    </row>
    <row r="453" spans="1:18" ht="15.75" customHeight="1" x14ac:dyDescent="0.2">
      <c r="A453" s="16"/>
      <c r="B453" s="20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61"/>
      <c r="N453" s="61"/>
      <c r="O453" s="31"/>
      <c r="P453" s="19"/>
      <c r="Q453" s="23"/>
      <c r="R453" s="19"/>
    </row>
    <row r="454" spans="1:18" ht="15.75" customHeight="1" x14ac:dyDescent="0.2">
      <c r="A454" s="16"/>
      <c r="B454" s="20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61"/>
      <c r="N454" s="61"/>
      <c r="O454" s="31"/>
      <c r="P454" s="19"/>
      <c r="Q454" s="23"/>
      <c r="R454" s="19"/>
    </row>
    <row r="455" spans="1:18" ht="15.75" customHeight="1" x14ac:dyDescent="0.2">
      <c r="A455" s="16"/>
      <c r="B455" s="20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61"/>
      <c r="N455" s="61"/>
      <c r="O455" s="31"/>
      <c r="P455" s="19"/>
      <c r="Q455" s="23"/>
      <c r="R455" s="19"/>
    </row>
    <row r="456" spans="1:18" ht="15.75" customHeight="1" x14ac:dyDescent="0.2">
      <c r="A456" s="16"/>
      <c r="B456" s="20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61"/>
      <c r="N456" s="61"/>
      <c r="O456" s="31"/>
      <c r="P456" s="19"/>
      <c r="Q456" s="23"/>
      <c r="R456" s="19"/>
    </row>
    <row r="457" spans="1:18" ht="15.75" customHeight="1" x14ac:dyDescent="0.2">
      <c r="A457" s="16"/>
      <c r="B457" s="20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61"/>
      <c r="N457" s="61"/>
      <c r="O457" s="31"/>
      <c r="P457" s="19"/>
      <c r="Q457" s="23"/>
      <c r="R457" s="19"/>
    </row>
    <row r="458" spans="1:18" ht="15.75" customHeight="1" x14ac:dyDescent="0.2">
      <c r="A458" s="16"/>
      <c r="B458" s="20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61"/>
      <c r="N458" s="61"/>
      <c r="O458" s="31"/>
      <c r="P458" s="19"/>
      <c r="Q458" s="23"/>
      <c r="R458" s="19"/>
    </row>
    <row r="459" spans="1:18" ht="15.75" customHeight="1" x14ac:dyDescent="0.2">
      <c r="A459" s="16"/>
      <c r="B459" s="20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61"/>
      <c r="N459" s="61"/>
      <c r="O459" s="31"/>
      <c r="P459" s="19"/>
      <c r="Q459" s="23"/>
      <c r="R459" s="19"/>
    </row>
    <row r="460" spans="1:18" ht="15.75" customHeight="1" x14ac:dyDescent="0.2">
      <c r="A460" s="16"/>
      <c r="B460" s="20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61"/>
      <c r="N460" s="61"/>
      <c r="O460" s="31"/>
      <c r="P460" s="19"/>
      <c r="Q460" s="23"/>
      <c r="R460" s="19"/>
    </row>
    <row r="461" spans="1:18" ht="15.75" customHeight="1" x14ac:dyDescent="0.2">
      <c r="A461" s="16"/>
      <c r="B461" s="20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61"/>
      <c r="N461" s="61"/>
      <c r="O461" s="31"/>
      <c r="P461" s="19"/>
      <c r="Q461" s="23"/>
      <c r="R461" s="19"/>
    </row>
    <row r="462" spans="1:18" ht="15.75" customHeight="1" x14ac:dyDescent="0.2">
      <c r="A462" s="16"/>
      <c r="B462" s="20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61"/>
      <c r="N462" s="61"/>
      <c r="O462" s="31"/>
      <c r="P462" s="19"/>
      <c r="Q462" s="23"/>
      <c r="R462" s="19"/>
    </row>
    <row r="463" spans="1:18" ht="15.75" customHeight="1" x14ac:dyDescent="0.2">
      <c r="A463" s="16"/>
      <c r="B463" s="20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61"/>
      <c r="N463" s="61"/>
      <c r="O463" s="31"/>
      <c r="P463" s="19"/>
      <c r="Q463" s="23"/>
      <c r="R463" s="19"/>
    </row>
    <row r="464" spans="1:18" ht="15.75" customHeight="1" x14ac:dyDescent="0.2">
      <c r="A464" s="16"/>
      <c r="B464" s="20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61"/>
      <c r="N464" s="61"/>
      <c r="O464" s="31"/>
      <c r="P464" s="19"/>
      <c r="Q464" s="23"/>
      <c r="R464" s="19"/>
    </row>
    <row r="465" spans="1:18" ht="15.75" customHeight="1" x14ac:dyDescent="0.2">
      <c r="A465" s="16"/>
      <c r="B465" s="20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61"/>
      <c r="N465" s="61"/>
      <c r="O465" s="31"/>
      <c r="P465" s="19"/>
      <c r="Q465" s="23"/>
      <c r="R465" s="19"/>
    </row>
    <row r="466" spans="1:18" ht="15.75" customHeight="1" x14ac:dyDescent="0.2">
      <c r="A466" s="16"/>
      <c r="B466" s="20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61"/>
      <c r="N466" s="61"/>
      <c r="O466" s="31"/>
      <c r="P466" s="19"/>
      <c r="Q466" s="23"/>
      <c r="R466" s="19"/>
    </row>
    <row r="467" spans="1:18" ht="15.75" customHeight="1" x14ac:dyDescent="0.2">
      <c r="A467" s="16"/>
      <c r="B467" s="20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61"/>
      <c r="N467" s="61"/>
      <c r="O467" s="31"/>
      <c r="P467" s="19"/>
      <c r="Q467" s="23"/>
      <c r="R467" s="19"/>
    </row>
    <row r="468" spans="1:18" ht="15.75" customHeight="1" x14ac:dyDescent="0.2">
      <c r="A468" s="16"/>
      <c r="B468" s="20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61"/>
      <c r="N468" s="61"/>
      <c r="O468" s="31"/>
      <c r="P468" s="19"/>
      <c r="Q468" s="23"/>
      <c r="R468" s="19"/>
    </row>
    <row r="469" spans="1:18" ht="15.75" customHeight="1" x14ac:dyDescent="0.2">
      <c r="A469" s="16"/>
      <c r="B469" s="20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61"/>
      <c r="N469" s="61"/>
      <c r="O469" s="31"/>
      <c r="P469" s="19"/>
      <c r="Q469" s="23"/>
      <c r="R469" s="19"/>
    </row>
    <row r="470" spans="1:18" ht="15.75" customHeight="1" x14ac:dyDescent="0.2">
      <c r="A470" s="16"/>
      <c r="B470" s="20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61"/>
      <c r="N470" s="61"/>
      <c r="O470" s="31"/>
      <c r="P470" s="19"/>
      <c r="Q470" s="23"/>
      <c r="R470" s="19"/>
    </row>
    <row r="471" spans="1:18" ht="15.75" customHeight="1" x14ac:dyDescent="0.2">
      <c r="A471" s="16"/>
      <c r="B471" s="20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61"/>
      <c r="N471" s="61"/>
      <c r="O471" s="31"/>
      <c r="P471" s="19"/>
      <c r="Q471" s="23"/>
      <c r="R471" s="19"/>
    </row>
    <row r="472" spans="1:18" ht="15.75" customHeight="1" x14ac:dyDescent="0.2">
      <c r="A472" s="16"/>
      <c r="B472" s="20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61"/>
      <c r="N472" s="61"/>
      <c r="O472" s="31"/>
      <c r="P472" s="19"/>
      <c r="Q472" s="23"/>
      <c r="R472" s="19"/>
    </row>
    <row r="473" spans="1:18" ht="15.75" customHeight="1" x14ac:dyDescent="0.2">
      <c r="A473" s="16"/>
      <c r="B473" s="20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61"/>
      <c r="N473" s="61"/>
      <c r="O473" s="31"/>
      <c r="P473" s="19"/>
      <c r="Q473" s="23"/>
      <c r="R473" s="19"/>
    </row>
    <row r="474" spans="1:18" ht="15.75" customHeight="1" x14ac:dyDescent="0.2">
      <c r="A474" s="16"/>
      <c r="B474" s="20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61"/>
      <c r="N474" s="61"/>
      <c r="O474" s="31"/>
      <c r="P474" s="19"/>
      <c r="Q474" s="23"/>
      <c r="R474" s="19"/>
    </row>
    <row r="475" spans="1:18" ht="15.75" customHeight="1" x14ac:dyDescent="0.2">
      <c r="A475" s="16"/>
      <c r="B475" s="20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61"/>
      <c r="N475" s="61"/>
      <c r="O475" s="31"/>
      <c r="P475" s="19"/>
      <c r="Q475" s="23"/>
      <c r="R475" s="19"/>
    </row>
    <row r="476" spans="1:18" ht="15.75" customHeight="1" x14ac:dyDescent="0.2">
      <c r="A476" s="16"/>
      <c r="B476" s="20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61"/>
      <c r="N476" s="61"/>
      <c r="O476" s="31"/>
      <c r="P476" s="19"/>
      <c r="Q476" s="23"/>
      <c r="R476" s="19"/>
    </row>
    <row r="477" spans="1:18" ht="15.75" customHeight="1" x14ac:dyDescent="0.2">
      <c r="A477" s="16"/>
      <c r="B477" s="20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61"/>
      <c r="N477" s="61"/>
      <c r="O477" s="31"/>
      <c r="P477" s="19"/>
      <c r="Q477" s="23"/>
      <c r="R477" s="19"/>
    </row>
    <row r="478" spans="1:18" ht="15.75" customHeight="1" x14ac:dyDescent="0.2">
      <c r="A478" s="16"/>
      <c r="B478" s="20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61"/>
      <c r="N478" s="61"/>
      <c r="O478" s="31"/>
      <c r="P478" s="19"/>
      <c r="Q478" s="23"/>
      <c r="R478" s="19"/>
    </row>
    <row r="479" spans="1:18" ht="15.75" customHeight="1" x14ac:dyDescent="0.2">
      <c r="A479" s="16"/>
      <c r="B479" s="20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61"/>
      <c r="N479" s="61"/>
      <c r="O479" s="31"/>
      <c r="P479" s="19"/>
      <c r="Q479" s="23"/>
      <c r="R479" s="19"/>
    </row>
    <row r="480" spans="1:18" ht="15.75" customHeight="1" x14ac:dyDescent="0.2">
      <c r="A480" s="16"/>
      <c r="B480" s="20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61"/>
      <c r="N480" s="61"/>
      <c r="O480" s="31"/>
      <c r="P480" s="19"/>
      <c r="Q480" s="23"/>
      <c r="R480" s="19"/>
    </row>
    <row r="481" spans="1:18" ht="15.75" customHeight="1" x14ac:dyDescent="0.2">
      <c r="A481" s="16"/>
      <c r="B481" s="20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61"/>
      <c r="N481" s="61"/>
      <c r="O481" s="31"/>
      <c r="P481" s="19"/>
      <c r="Q481" s="23"/>
      <c r="R481" s="19"/>
    </row>
    <row r="482" spans="1:18" ht="15.75" customHeight="1" x14ac:dyDescent="0.2">
      <c r="A482" s="16"/>
      <c r="B482" s="20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61"/>
      <c r="N482" s="61"/>
      <c r="O482" s="31"/>
      <c r="P482" s="19"/>
      <c r="Q482" s="23"/>
      <c r="R482" s="19"/>
    </row>
    <row r="483" spans="1:18" ht="15.75" customHeight="1" x14ac:dyDescent="0.2">
      <c r="A483" s="16"/>
      <c r="B483" s="20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61"/>
      <c r="N483" s="61"/>
      <c r="O483" s="31"/>
      <c r="P483" s="19"/>
      <c r="Q483" s="23"/>
      <c r="R483" s="19"/>
    </row>
    <row r="484" spans="1:18" ht="15.75" customHeight="1" x14ac:dyDescent="0.2">
      <c r="A484" s="16"/>
      <c r="B484" s="20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61"/>
      <c r="N484" s="61"/>
      <c r="O484" s="31"/>
      <c r="P484" s="19"/>
      <c r="Q484" s="23"/>
      <c r="R484" s="19"/>
    </row>
    <row r="485" spans="1:18" ht="15.75" customHeight="1" x14ac:dyDescent="0.2">
      <c r="A485" s="16"/>
      <c r="B485" s="20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61"/>
      <c r="N485" s="61"/>
      <c r="O485" s="31"/>
      <c r="P485" s="19"/>
      <c r="Q485" s="23"/>
      <c r="R485" s="19"/>
    </row>
    <row r="486" spans="1:18" ht="15.75" customHeight="1" x14ac:dyDescent="0.2">
      <c r="A486" s="16"/>
      <c r="B486" s="20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61"/>
      <c r="N486" s="61"/>
      <c r="O486" s="31"/>
      <c r="P486" s="19"/>
      <c r="Q486" s="23"/>
      <c r="R486" s="19"/>
    </row>
    <row r="487" spans="1:18" ht="15.75" customHeight="1" x14ac:dyDescent="0.2">
      <c r="A487" s="16"/>
      <c r="B487" s="20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61"/>
      <c r="N487" s="61"/>
      <c r="O487" s="31"/>
      <c r="P487" s="19"/>
      <c r="Q487" s="23"/>
      <c r="R487" s="19"/>
    </row>
    <row r="488" spans="1:18" ht="15.75" customHeight="1" x14ac:dyDescent="0.2">
      <c r="A488" s="16"/>
      <c r="B488" s="20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61"/>
      <c r="N488" s="61"/>
      <c r="O488" s="31"/>
      <c r="P488" s="19"/>
      <c r="Q488" s="23"/>
      <c r="R488" s="19"/>
    </row>
    <row r="489" spans="1:18" ht="15.75" customHeight="1" x14ac:dyDescent="0.2">
      <c r="A489" s="16"/>
      <c r="B489" s="20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61"/>
      <c r="N489" s="61"/>
      <c r="O489" s="31"/>
      <c r="P489" s="19"/>
      <c r="Q489" s="23"/>
      <c r="R489" s="19"/>
    </row>
    <row r="490" spans="1:18" ht="15.75" customHeight="1" x14ac:dyDescent="0.2">
      <c r="A490" s="16"/>
      <c r="B490" s="20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61"/>
      <c r="N490" s="61"/>
      <c r="O490" s="31"/>
      <c r="P490" s="19"/>
      <c r="Q490" s="23"/>
      <c r="R490" s="19"/>
    </row>
    <row r="491" spans="1:18" ht="15.75" customHeight="1" x14ac:dyDescent="0.2">
      <c r="A491" s="16"/>
      <c r="B491" s="20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61"/>
      <c r="N491" s="61"/>
      <c r="O491" s="31"/>
      <c r="P491" s="19"/>
      <c r="Q491" s="23"/>
      <c r="R491" s="19"/>
    </row>
    <row r="492" spans="1:18" ht="15.75" customHeight="1" x14ac:dyDescent="0.2">
      <c r="A492" s="16"/>
      <c r="B492" s="20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61"/>
      <c r="N492" s="61"/>
      <c r="O492" s="31"/>
      <c r="P492" s="19"/>
      <c r="Q492" s="23"/>
      <c r="R492" s="19"/>
    </row>
    <row r="493" spans="1:18" ht="15.75" customHeight="1" x14ac:dyDescent="0.2">
      <c r="A493" s="16"/>
      <c r="B493" s="20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61"/>
      <c r="N493" s="61"/>
      <c r="O493" s="31"/>
      <c r="P493" s="19"/>
      <c r="Q493" s="23"/>
      <c r="R493" s="19"/>
    </row>
    <row r="494" spans="1:18" ht="15.75" customHeight="1" x14ac:dyDescent="0.2">
      <c r="A494" s="16"/>
      <c r="B494" s="20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61"/>
      <c r="N494" s="61"/>
      <c r="O494" s="31"/>
      <c r="P494" s="19"/>
      <c r="Q494" s="23"/>
      <c r="R494" s="19"/>
    </row>
    <row r="495" spans="1:18" ht="15.75" customHeight="1" x14ac:dyDescent="0.2">
      <c r="A495" s="16"/>
      <c r="B495" s="20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61"/>
      <c r="N495" s="61"/>
      <c r="O495" s="31"/>
      <c r="P495" s="19"/>
      <c r="Q495" s="23"/>
      <c r="R495" s="19"/>
    </row>
    <row r="496" spans="1:18" ht="15.75" customHeight="1" x14ac:dyDescent="0.2">
      <c r="A496" s="16"/>
      <c r="B496" s="20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61"/>
      <c r="N496" s="61"/>
      <c r="O496" s="31"/>
      <c r="P496" s="19"/>
      <c r="Q496" s="23"/>
      <c r="R496" s="19"/>
    </row>
    <row r="497" spans="1:18" ht="15.75" customHeight="1" x14ac:dyDescent="0.2">
      <c r="A497" s="16"/>
      <c r="B497" s="20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61"/>
      <c r="N497" s="61"/>
      <c r="O497" s="31"/>
      <c r="P497" s="19"/>
      <c r="Q497" s="23"/>
      <c r="R497" s="19"/>
    </row>
    <row r="498" spans="1:18" ht="15.75" customHeight="1" x14ac:dyDescent="0.2">
      <c r="A498" s="16"/>
      <c r="B498" s="20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61"/>
      <c r="N498" s="61"/>
      <c r="O498" s="31"/>
      <c r="P498" s="19"/>
      <c r="Q498" s="23"/>
      <c r="R498" s="19"/>
    </row>
    <row r="499" spans="1:18" ht="15.75" customHeight="1" x14ac:dyDescent="0.2">
      <c r="A499" s="16"/>
      <c r="B499" s="20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61"/>
      <c r="N499" s="61"/>
      <c r="O499" s="31"/>
      <c r="P499" s="19"/>
      <c r="Q499" s="23"/>
      <c r="R499" s="19"/>
    </row>
    <row r="500" spans="1:18" ht="15.75" customHeight="1" x14ac:dyDescent="0.2">
      <c r="A500" s="16"/>
      <c r="B500" s="20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61"/>
      <c r="N500" s="61"/>
      <c r="O500" s="31"/>
      <c r="P500" s="19"/>
      <c r="Q500" s="23"/>
      <c r="R500" s="19"/>
    </row>
    <row r="501" spans="1:18" ht="15.75" customHeight="1" x14ac:dyDescent="0.2">
      <c r="A501" s="16"/>
      <c r="B501" s="20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61"/>
      <c r="N501" s="61"/>
      <c r="O501" s="31"/>
      <c r="P501" s="19"/>
      <c r="Q501" s="23"/>
      <c r="R501" s="19"/>
    </row>
    <row r="502" spans="1:18" ht="15.75" customHeight="1" x14ac:dyDescent="0.2">
      <c r="A502" s="16"/>
      <c r="B502" s="20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61"/>
      <c r="N502" s="61"/>
      <c r="O502" s="31"/>
      <c r="P502" s="19"/>
      <c r="Q502" s="23"/>
      <c r="R502" s="19"/>
    </row>
    <row r="503" spans="1:18" ht="15.75" customHeight="1" x14ac:dyDescent="0.2">
      <c r="A503" s="16"/>
      <c r="B503" s="20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61"/>
      <c r="N503" s="61"/>
      <c r="O503" s="31"/>
      <c r="P503" s="19"/>
      <c r="Q503" s="23"/>
      <c r="R503" s="19"/>
    </row>
    <row r="504" spans="1:18" ht="15.75" customHeight="1" x14ac:dyDescent="0.2">
      <c r="A504" s="16"/>
      <c r="B504" s="20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61"/>
      <c r="N504" s="61"/>
      <c r="O504" s="31"/>
      <c r="P504" s="19"/>
      <c r="Q504" s="23"/>
      <c r="R504" s="19"/>
    </row>
    <row r="505" spans="1:18" ht="15.75" customHeight="1" x14ac:dyDescent="0.2">
      <c r="A505" s="16"/>
      <c r="B505" s="20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61"/>
      <c r="N505" s="61"/>
      <c r="O505" s="31"/>
      <c r="P505" s="19"/>
      <c r="Q505" s="23"/>
      <c r="R505" s="19"/>
    </row>
    <row r="506" spans="1:18" ht="15.75" customHeight="1" x14ac:dyDescent="0.2">
      <c r="A506" s="16"/>
      <c r="B506" s="20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61"/>
      <c r="N506" s="61"/>
      <c r="O506" s="31"/>
      <c r="P506" s="19"/>
      <c r="Q506" s="23"/>
      <c r="R506" s="19"/>
    </row>
    <row r="507" spans="1:18" ht="15.75" customHeight="1" x14ac:dyDescent="0.2">
      <c r="A507" s="16"/>
      <c r="B507" s="20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61"/>
      <c r="N507" s="61"/>
      <c r="O507" s="31"/>
      <c r="P507" s="19"/>
      <c r="Q507" s="23"/>
      <c r="R507" s="19"/>
    </row>
    <row r="508" spans="1:18" ht="15.75" customHeight="1" x14ac:dyDescent="0.2">
      <c r="A508" s="16"/>
      <c r="B508" s="20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61"/>
      <c r="N508" s="61"/>
      <c r="O508" s="31"/>
      <c r="P508" s="19"/>
      <c r="Q508" s="23"/>
      <c r="R508" s="19"/>
    </row>
    <row r="509" spans="1:18" ht="15.75" customHeight="1" x14ac:dyDescent="0.2">
      <c r="A509" s="16"/>
      <c r="B509" s="20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61"/>
      <c r="N509" s="61"/>
      <c r="O509" s="31"/>
      <c r="P509" s="19"/>
      <c r="Q509" s="23"/>
      <c r="R509" s="19"/>
    </row>
    <row r="510" spans="1:18" ht="15.75" customHeight="1" x14ac:dyDescent="0.2">
      <c r="A510" s="16"/>
      <c r="B510" s="20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61"/>
      <c r="N510" s="61"/>
      <c r="O510" s="31"/>
      <c r="P510" s="19"/>
      <c r="Q510" s="23"/>
      <c r="R510" s="19"/>
    </row>
    <row r="511" spans="1:18" ht="15.75" customHeight="1" x14ac:dyDescent="0.2">
      <c r="A511" s="16"/>
      <c r="B511" s="20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61"/>
      <c r="N511" s="61"/>
      <c r="O511" s="31"/>
      <c r="P511" s="19"/>
      <c r="Q511" s="23"/>
      <c r="R511" s="19"/>
    </row>
    <row r="512" spans="1:18" ht="15.75" customHeight="1" x14ac:dyDescent="0.2">
      <c r="A512" s="16"/>
      <c r="B512" s="20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61"/>
      <c r="N512" s="61"/>
      <c r="O512" s="31"/>
      <c r="P512" s="19"/>
      <c r="Q512" s="23"/>
      <c r="R512" s="19"/>
    </row>
    <row r="513" spans="1:18" ht="15.75" customHeight="1" x14ac:dyDescent="0.2">
      <c r="A513" s="16"/>
      <c r="B513" s="20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61"/>
      <c r="N513" s="61"/>
      <c r="O513" s="31"/>
      <c r="P513" s="19"/>
      <c r="Q513" s="23"/>
      <c r="R513" s="19"/>
    </row>
    <row r="514" spans="1:18" ht="15.75" customHeight="1" x14ac:dyDescent="0.2">
      <c r="A514" s="16"/>
      <c r="B514" s="20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61"/>
      <c r="N514" s="61"/>
      <c r="O514" s="31"/>
      <c r="P514" s="19"/>
      <c r="Q514" s="23"/>
      <c r="R514" s="19"/>
    </row>
    <row r="515" spans="1:18" ht="15.75" customHeight="1" x14ac:dyDescent="0.2">
      <c r="A515" s="16"/>
      <c r="B515" s="20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61"/>
      <c r="N515" s="61"/>
      <c r="O515" s="31"/>
      <c r="P515" s="19"/>
      <c r="Q515" s="23"/>
      <c r="R515" s="19"/>
    </row>
    <row r="516" spans="1:18" ht="15.75" customHeight="1" x14ac:dyDescent="0.2">
      <c r="A516" s="16"/>
      <c r="B516" s="20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61"/>
      <c r="N516" s="61"/>
      <c r="O516" s="31"/>
      <c r="P516" s="19"/>
      <c r="Q516" s="23"/>
      <c r="R516" s="19"/>
    </row>
    <row r="517" spans="1:18" ht="15.75" customHeight="1" x14ac:dyDescent="0.2">
      <c r="A517" s="16"/>
      <c r="B517" s="20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61"/>
      <c r="N517" s="61"/>
      <c r="O517" s="31"/>
      <c r="P517" s="19"/>
      <c r="Q517" s="23"/>
      <c r="R517" s="19"/>
    </row>
    <row r="518" spans="1:18" ht="15.75" customHeight="1" x14ac:dyDescent="0.2">
      <c r="A518" s="16"/>
      <c r="B518" s="20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61"/>
      <c r="N518" s="61"/>
      <c r="O518" s="31"/>
      <c r="P518" s="19"/>
      <c r="Q518" s="23"/>
      <c r="R518" s="19"/>
    </row>
    <row r="519" spans="1:18" ht="15.75" customHeight="1" x14ac:dyDescent="0.2">
      <c r="A519" s="16"/>
      <c r="B519" s="20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61"/>
      <c r="N519" s="61"/>
      <c r="O519" s="31"/>
      <c r="P519" s="19"/>
      <c r="Q519" s="23"/>
      <c r="R519" s="19"/>
    </row>
    <row r="520" spans="1:18" ht="15.75" customHeight="1" x14ac:dyDescent="0.2">
      <c r="A520" s="16"/>
      <c r="B520" s="20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61"/>
      <c r="N520" s="61"/>
      <c r="O520" s="31"/>
      <c r="P520" s="19"/>
      <c r="Q520" s="23"/>
      <c r="R520" s="19"/>
    </row>
    <row r="521" spans="1:18" ht="15.75" customHeight="1" x14ac:dyDescent="0.2">
      <c r="A521" s="16"/>
      <c r="B521" s="20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61"/>
      <c r="N521" s="61"/>
      <c r="O521" s="31"/>
      <c r="P521" s="19"/>
      <c r="Q521" s="23"/>
      <c r="R521" s="19"/>
    </row>
    <row r="522" spans="1:18" ht="15.75" customHeight="1" x14ac:dyDescent="0.2">
      <c r="A522" s="16"/>
      <c r="B522" s="20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61"/>
      <c r="N522" s="61"/>
      <c r="O522" s="31"/>
      <c r="P522" s="19"/>
      <c r="Q522" s="23"/>
      <c r="R522" s="19"/>
    </row>
    <row r="523" spans="1:18" ht="15.75" customHeight="1" x14ac:dyDescent="0.2">
      <c r="A523" s="16"/>
      <c r="B523" s="20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61"/>
      <c r="N523" s="61"/>
      <c r="O523" s="31"/>
      <c r="P523" s="19"/>
      <c r="Q523" s="23"/>
      <c r="R523" s="19"/>
    </row>
    <row r="524" spans="1:18" ht="15.75" customHeight="1" x14ac:dyDescent="0.2">
      <c r="A524" s="16"/>
      <c r="B524" s="20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61"/>
      <c r="N524" s="61"/>
      <c r="O524" s="31"/>
      <c r="P524" s="19"/>
      <c r="Q524" s="23"/>
      <c r="R524" s="19"/>
    </row>
    <row r="525" spans="1:18" ht="15.75" customHeight="1" x14ac:dyDescent="0.2">
      <c r="A525" s="16"/>
      <c r="B525" s="20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61"/>
      <c r="N525" s="61"/>
      <c r="O525" s="31"/>
      <c r="P525" s="19"/>
      <c r="Q525" s="23"/>
      <c r="R525" s="19"/>
    </row>
    <row r="526" spans="1:18" ht="15.75" customHeight="1" x14ac:dyDescent="0.2">
      <c r="A526" s="16"/>
      <c r="B526" s="20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61"/>
      <c r="N526" s="61"/>
      <c r="O526" s="31"/>
      <c r="P526" s="19"/>
      <c r="Q526" s="23"/>
      <c r="R526" s="19"/>
    </row>
    <row r="527" spans="1:18" ht="15.75" customHeight="1" x14ac:dyDescent="0.2">
      <c r="A527" s="16"/>
      <c r="B527" s="20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61"/>
      <c r="N527" s="61"/>
      <c r="O527" s="31"/>
      <c r="P527" s="19"/>
      <c r="Q527" s="23"/>
      <c r="R527" s="19"/>
    </row>
    <row r="528" spans="1:18" ht="15.75" customHeight="1" x14ac:dyDescent="0.2">
      <c r="A528" s="16"/>
      <c r="B528" s="20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61"/>
      <c r="N528" s="61"/>
      <c r="O528" s="31"/>
      <c r="P528" s="19"/>
      <c r="Q528" s="23"/>
      <c r="R528" s="19"/>
    </row>
    <row r="529" spans="1:18" ht="15.75" customHeight="1" x14ac:dyDescent="0.2">
      <c r="A529" s="16"/>
      <c r="B529" s="20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61"/>
      <c r="N529" s="61"/>
      <c r="O529" s="31"/>
      <c r="P529" s="19"/>
      <c r="Q529" s="23"/>
      <c r="R529" s="19"/>
    </row>
    <row r="530" spans="1:18" ht="15.75" customHeight="1" x14ac:dyDescent="0.2">
      <c r="A530" s="16"/>
      <c r="B530" s="20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61"/>
      <c r="N530" s="61"/>
      <c r="O530" s="31"/>
      <c r="P530" s="19"/>
      <c r="Q530" s="23"/>
      <c r="R530" s="19"/>
    </row>
    <row r="531" spans="1:18" ht="15.75" customHeight="1" x14ac:dyDescent="0.2">
      <c r="A531" s="16"/>
      <c r="B531" s="20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61"/>
      <c r="N531" s="61"/>
      <c r="O531" s="31"/>
      <c r="P531" s="19"/>
      <c r="Q531" s="23"/>
      <c r="R531" s="19"/>
    </row>
    <row r="532" spans="1:18" ht="15.75" customHeight="1" x14ac:dyDescent="0.2">
      <c r="A532" s="16"/>
      <c r="B532" s="20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61"/>
      <c r="N532" s="61"/>
      <c r="O532" s="31"/>
      <c r="P532" s="19"/>
      <c r="Q532" s="23"/>
      <c r="R532" s="19"/>
    </row>
    <row r="533" spans="1:18" ht="15.75" customHeight="1" x14ac:dyDescent="0.2">
      <c r="A533" s="16"/>
      <c r="B533" s="20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61"/>
      <c r="N533" s="61"/>
      <c r="O533" s="31"/>
      <c r="P533" s="19"/>
      <c r="Q533" s="23"/>
      <c r="R533" s="19"/>
    </row>
    <row r="534" spans="1:18" ht="15.75" customHeight="1" x14ac:dyDescent="0.2">
      <c r="A534" s="16"/>
      <c r="B534" s="20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61"/>
      <c r="N534" s="61"/>
      <c r="O534" s="31"/>
      <c r="P534" s="19"/>
      <c r="Q534" s="23"/>
      <c r="R534" s="19"/>
    </row>
    <row r="535" spans="1:18" ht="15.75" customHeight="1" x14ac:dyDescent="0.2">
      <c r="A535" s="16"/>
      <c r="B535" s="20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61"/>
      <c r="N535" s="61"/>
      <c r="O535" s="31"/>
      <c r="P535" s="19"/>
      <c r="Q535" s="23"/>
      <c r="R535" s="19"/>
    </row>
    <row r="536" spans="1:18" ht="15.75" customHeight="1" x14ac:dyDescent="0.2">
      <c r="A536" s="16"/>
      <c r="B536" s="20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61"/>
      <c r="N536" s="61"/>
      <c r="O536" s="31"/>
      <c r="P536" s="19"/>
      <c r="Q536" s="23"/>
      <c r="R536" s="19"/>
    </row>
    <row r="537" spans="1:18" ht="15.75" customHeight="1" x14ac:dyDescent="0.2">
      <c r="A537" s="16"/>
      <c r="B537" s="20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61"/>
      <c r="N537" s="61"/>
      <c r="O537" s="31"/>
      <c r="P537" s="19"/>
      <c r="Q537" s="23"/>
      <c r="R537" s="19"/>
    </row>
    <row r="538" spans="1:18" ht="15.75" customHeight="1" x14ac:dyDescent="0.2">
      <c r="A538" s="16"/>
      <c r="B538" s="20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61"/>
      <c r="N538" s="61"/>
      <c r="O538" s="31"/>
      <c r="P538" s="19"/>
      <c r="Q538" s="23"/>
      <c r="R538" s="19"/>
    </row>
    <row r="539" spans="1:18" ht="15.75" customHeight="1" x14ac:dyDescent="0.2">
      <c r="A539" s="16"/>
      <c r="B539" s="20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61"/>
      <c r="N539" s="61"/>
      <c r="O539" s="31"/>
      <c r="P539" s="19"/>
      <c r="Q539" s="23"/>
      <c r="R539" s="19"/>
    </row>
    <row r="540" spans="1:18" ht="15.75" customHeight="1" x14ac:dyDescent="0.2">
      <c r="A540" s="16"/>
      <c r="B540" s="20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61"/>
      <c r="N540" s="61"/>
      <c r="O540" s="31"/>
      <c r="P540" s="19"/>
      <c r="Q540" s="23"/>
      <c r="R540" s="19"/>
    </row>
    <row r="541" spans="1:18" ht="15.75" customHeight="1" x14ac:dyDescent="0.2">
      <c r="A541" s="16"/>
      <c r="B541" s="20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61"/>
      <c r="N541" s="61"/>
      <c r="O541" s="31"/>
      <c r="P541" s="19"/>
      <c r="Q541" s="23"/>
      <c r="R541" s="19"/>
    </row>
    <row r="542" spans="1:18" ht="15.75" customHeight="1" x14ac:dyDescent="0.2">
      <c r="A542" s="16"/>
      <c r="B542" s="20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61"/>
      <c r="N542" s="61"/>
      <c r="O542" s="31"/>
      <c r="P542" s="19"/>
      <c r="Q542" s="23"/>
      <c r="R542" s="19"/>
    </row>
    <row r="543" spans="1:18" ht="15.75" customHeight="1" x14ac:dyDescent="0.2">
      <c r="A543" s="16"/>
      <c r="B543" s="20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61"/>
      <c r="N543" s="61"/>
      <c r="O543" s="31"/>
      <c r="P543" s="19"/>
      <c r="Q543" s="23"/>
      <c r="R543" s="19"/>
    </row>
    <row r="544" spans="1:18" ht="15.75" customHeight="1" x14ac:dyDescent="0.2">
      <c r="A544" s="16"/>
      <c r="B544" s="20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61"/>
      <c r="N544" s="61"/>
      <c r="O544" s="31"/>
      <c r="P544" s="19"/>
      <c r="Q544" s="23"/>
      <c r="R544" s="19"/>
    </row>
    <row r="545" spans="1:18" ht="15.75" customHeight="1" x14ac:dyDescent="0.2">
      <c r="A545" s="16"/>
      <c r="B545" s="20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61"/>
      <c r="N545" s="61"/>
      <c r="O545" s="31"/>
      <c r="P545" s="19"/>
      <c r="Q545" s="23"/>
      <c r="R545" s="19"/>
    </row>
    <row r="546" spans="1:18" ht="15.75" customHeight="1" x14ac:dyDescent="0.2">
      <c r="A546" s="16"/>
      <c r="B546" s="20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61"/>
      <c r="N546" s="61"/>
      <c r="O546" s="31"/>
      <c r="P546" s="19"/>
      <c r="Q546" s="23"/>
      <c r="R546" s="19"/>
    </row>
    <row r="547" spans="1:18" ht="15.75" customHeight="1" x14ac:dyDescent="0.2">
      <c r="A547" s="16"/>
      <c r="B547" s="20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61"/>
      <c r="N547" s="61"/>
      <c r="O547" s="31"/>
      <c r="P547" s="19"/>
      <c r="Q547" s="23"/>
      <c r="R547" s="19"/>
    </row>
    <row r="548" spans="1:18" ht="15.75" customHeight="1" x14ac:dyDescent="0.2">
      <c r="A548" s="16"/>
      <c r="B548" s="20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61"/>
      <c r="N548" s="61"/>
      <c r="O548" s="31"/>
      <c r="P548" s="19"/>
      <c r="Q548" s="23"/>
      <c r="R548" s="19"/>
    </row>
    <row r="549" spans="1:18" ht="15.75" customHeight="1" x14ac:dyDescent="0.2">
      <c r="A549" s="16"/>
      <c r="B549" s="20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61"/>
      <c r="N549" s="61"/>
      <c r="O549" s="31"/>
      <c r="P549" s="19"/>
      <c r="Q549" s="23"/>
      <c r="R549" s="19"/>
    </row>
    <row r="550" spans="1:18" ht="15.75" customHeight="1" x14ac:dyDescent="0.2">
      <c r="A550" s="16"/>
      <c r="B550" s="20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61"/>
      <c r="N550" s="61"/>
      <c r="O550" s="31"/>
      <c r="P550" s="19"/>
      <c r="Q550" s="23"/>
      <c r="R550" s="19"/>
    </row>
    <row r="551" spans="1:18" ht="15.75" customHeight="1" x14ac:dyDescent="0.2">
      <c r="A551" s="16"/>
      <c r="B551" s="20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61"/>
      <c r="N551" s="61"/>
      <c r="O551" s="31"/>
      <c r="P551" s="19"/>
      <c r="Q551" s="23"/>
      <c r="R551" s="19"/>
    </row>
    <row r="552" spans="1:18" ht="15.75" customHeight="1" x14ac:dyDescent="0.2">
      <c r="A552" s="16"/>
      <c r="B552" s="20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61"/>
      <c r="N552" s="61"/>
      <c r="O552" s="31"/>
      <c r="P552" s="19"/>
      <c r="Q552" s="23"/>
      <c r="R552" s="19"/>
    </row>
    <row r="553" spans="1:18" ht="15.75" customHeight="1" x14ac:dyDescent="0.2">
      <c r="A553" s="16"/>
      <c r="B553" s="20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61"/>
      <c r="N553" s="61"/>
      <c r="O553" s="31"/>
      <c r="P553" s="19"/>
      <c r="Q553" s="23"/>
      <c r="R553" s="19"/>
    </row>
    <row r="554" spans="1:18" ht="15.75" customHeight="1" x14ac:dyDescent="0.2">
      <c r="A554" s="16"/>
      <c r="B554" s="20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61"/>
      <c r="N554" s="61"/>
      <c r="O554" s="31"/>
      <c r="P554" s="19"/>
      <c r="Q554" s="23"/>
      <c r="R554" s="19"/>
    </row>
    <row r="555" spans="1:18" ht="15.75" customHeight="1" x14ac:dyDescent="0.2">
      <c r="A555" s="16"/>
      <c r="B555" s="20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61"/>
      <c r="N555" s="61"/>
      <c r="O555" s="31"/>
      <c r="P555" s="19"/>
      <c r="Q555" s="23"/>
      <c r="R555" s="19"/>
    </row>
    <row r="556" spans="1:18" ht="15.75" customHeight="1" x14ac:dyDescent="0.2">
      <c r="A556" s="16"/>
      <c r="B556" s="20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61"/>
      <c r="N556" s="61"/>
      <c r="O556" s="31"/>
      <c r="P556" s="19"/>
      <c r="Q556" s="23"/>
      <c r="R556" s="19"/>
    </row>
    <row r="557" spans="1:18" ht="15.75" customHeight="1" x14ac:dyDescent="0.2">
      <c r="A557" s="16"/>
      <c r="B557" s="20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61"/>
      <c r="N557" s="61"/>
      <c r="O557" s="31"/>
      <c r="P557" s="19"/>
      <c r="Q557" s="23"/>
      <c r="R557" s="19"/>
    </row>
    <row r="558" spans="1:18" ht="15.75" customHeight="1" x14ac:dyDescent="0.2">
      <c r="A558" s="16"/>
      <c r="B558" s="20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61"/>
      <c r="N558" s="61"/>
      <c r="O558" s="31"/>
      <c r="P558" s="19"/>
      <c r="Q558" s="23"/>
      <c r="R558" s="19"/>
    </row>
    <row r="559" spans="1:18" ht="15.75" customHeight="1" x14ac:dyDescent="0.2">
      <c r="A559" s="16"/>
      <c r="B559" s="20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61"/>
      <c r="N559" s="61"/>
      <c r="O559" s="31"/>
      <c r="P559" s="19"/>
      <c r="Q559" s="23"/>
      <c r="R559" s="19"/>
    </row>
    <row r="560" spans="1:18" ht="15.75" customHeight="1" x14ac:dyDescent="0.2">
      <c r="A560" s="16"/>
      <c r="B560" s="20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61"/>
      <c r="N560" s="61"/>
      <c r="O560" s="31"/>
      <c r="P560" s="19"/>
      <c r="Q560" s="23"/>
      <c r="R560" s="19"/>
    </row>
    <row r="561" spans="1:18" ht="15.75" customHeight="1" x14ac:dyDescent="0.2">
      <c r="A561" s="16"/>
      <c r="B561" s="20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61"/>
      <c r="N561" s="61"/>
      <c r="O561" s="31"/>
      <c r="P561" s="19"/>
      <c r="Q561" s="23"/>
      <c r="R561" s="19"/>
    </row>
    <row r="562" spans="1:18" ht="15.75" customHeight="1" x14ac:dyDescent="0.2">
      <c r="A562" s="16"/>
      <c r="B562" s="20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61"/>
      <c r="N562" s="61"/>
      <c r="O562" s="31"/>
      <c r="P562" s="19"/>
      <c r="Q562" s="23"/>
      <c r="R562" s="19"/>
    </row>
    <row r="563" spans="1:18" ht="15.75" customHeight="1" x14ac:dyDescent="0.2">
      <c r="A563" s="16"/>
      <c r="B563" s="20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61"/>
      <c r="N563" s="61"/>
      <c r="O563" s="31"/>
      <c r="P563" s="19"/>
      <c r="Q563" s="23"/>
      <c r="R563" s="19"/>
    </row>
    <row r="564" spans="1:18" ht="15.75" customHeight="1" x14ac:dyDescent="0.2">
      <c r="A564" s="16"/>
      <c r="B564" s="20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61"/>
      <c r="N564" s="61"/>
      <c r="O564" s="31"/>
      <c r="P564" s="19"/>
      <c r="Q564" s="23"/>
      <c r="R564" s="19"/>
    </row>
    <row r="565" spans="1:18" ht="15.75" customHeight="1" x14ac:dyDescent="0.2">
      <c r="A565" s="16"/>
      <c r="B565" s="20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61"/>
      <c r="N565" s="61"/>
      <c r="O565" s="31"/>
      <c r="P565" s="19"/>
      <c r="Q565" s="23"/>
      <c r="R565" s="19"/>
    </row>
    <row r="566" spans="1:18" ht="15.75" customHeight="1" x14ac:dyDescent="0.2">
      <c r="A566" s="16"/>
      <c r="B566" s="20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61"/>
      <c r="N566" s="61"/>
      <c r="O566" s="31"/>
      <c r="P566" s="19"/>
      <c r="Q566" s="23"/>
      <c r="R566" s="19"/>
    </row>
    <row r="567" spans="1:18" ht="15.75" customHeight="1" x14ac:dyDescent="0.2">
      <c r="A567" s="16"/>
      <c r="B567" s="20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61"/>
      <c r="N567" s="61"/>
      <c r="O567" s="31"/>
      <c r="P567" s="19"/>
      <c r="Q567" s="23"/>
      <c r="R567" s="19"/>
    </row>
    <row r="568" spans="1:18" ht="15.75" customHeight="1" x14ac:dyDescent="0.2">
      <c r="A568" s="16"/>
      <c r="B568" s="20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61"/>
      <c r="N568" s="61"/>
      <c r="O568" s="31"/>
      <c r="P568" s="19"/>
      <c r="Q568" s="23"/>
      <c r="R568" s="19"/>
    </row>
    <row r="569" spans="1:18" ht="15.75" customHeight="1" x14ac:dyDescent="0.2">
      <c r="A569" s="16"/>
      <c r="B569" s="20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61"/>
      <c r="N569" s="61"/>
      <c r="O569" s="31"/>
      <c r="P569" s="19"/>
      <c r="Q569" s="23"/>
      <c r="R569" s="19"/>
    </row>
    <row r="570" spans="1:18" ht="15.75" customHeight="1" x14ac:dyDescent="0.2">
      <c r="A570" s="16"/>
      <c r="B570" s="20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61"/>
      <c r="N570" s="61"/>
      <c r="O570" s="31"/>
      <c r="P570" s="19"/>
      <c r="Q570" s="23"/>
      <c r="R570" s="19"/>
    </row>
    <row r="571" spans="1:18" ht="15.75" customHeight="1" x14ac:dyDescent="0.2">
      <c r="A571" s="16"/>
      <c r="B571" s="20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61"/>
      <c r="N571" s="61"/>
      <c r="O571" s="31"/>
      <c r="P571" s="19"/>
      <c r="Q571" s="23"/>
      <c r="R571" s="19"/>
    </row>
    <row r="572" spans="1:18" ht="15.75" customHeight="1" x14ac:dyDescent="0.2">
      <c r="A572" s="16"/>
      <c r="B572" s="20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61"/>
      <c r="N572" s="61"/>
      <c r="O572" s="31"/>
      <c r="P572" s="19"/>
      <c r="Q572" s="23"/>
      <c r="R572" s="19"/>
    </row>
    <row r="573" spans="1:18" ht="15.75" customHeight="1" x14ac:dyDescent="0.2">
      <c r="A573" s="16"/>
      <c r="B573" s="20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61"/>
      <c r="N573" s="61"/>
      <c r="O573" s="31"/>
      <c r="P573" s="19"/>
      <c r="Q573" s="23"/>
      <c r="R573" s="19"/>
    </row>
    <row r="574" spans="1:18" ht="15.75" customHeight="1" x14ac:dyDescent="0.2">
      <c r="A574" s="16"/>
      <c r="B574" s="20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61"/>
      <c r="N574" s="61"/>
      <c r="O574" s="31"/>
      <c r="P574" s="19"/>
      <c r="Q574" s="23"/>
      <c r="R574" s="19"/>
    </row>
    <row r="575" spans="1:18" ht="15.75" customHeight="1" x14ac:dyDescent="0.2">
      <c r="A575" s="16"/>
      <c r="B575" s="20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61"/>
      <c r="N575" s="61"/>
      <c r="O575" s="31"/>
      <c r="P575" s="19"/>
      <c r="Q575" s="23"/>
      <c r="R575" s="19"/>
    </row>
    <row r="576" spans="1:18" ht="15.75" customHeight="1" x14ac:dyDescent="0.2">
      <c r="A576" s="16"/>
      <c r="B576" s="20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61"/>
      <c r="N576" s="61"/>
      <c r="O576" s="31"/>
      <c r="P576" s="19"/>
      <c r="Q576" s="23"/>
      <c r="R576" s="19"/>
    </row>
    <row r="577" spans="1:18" ht="15.75" customHeight="1" x14ac:dyDescent="0.2">
      <c r="A577" s="16"/>
      <c r="B577" s="20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61"/>
      <c r="N577" s="61"/>
      <c r="O577" s="31"/>
      <c r="P577" s="19"/>
      <c r="Q577" s="23"/>
      <c r="R577" s="19"/>
    </row>
    <row r="578" spans="1:18" ht="15.75" customHeight="1" x14ac:dyDescent="0.2">
      <c r="A578" s="16"/>
      <c r="B578" s="20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61"/>
      <c r="N578" s="61"/>
      <c r="O578" s="31"/>
      <c r="P578" s="19"/>
      <c r="Q578" s="23"/>
      <c r="R578" s="19"/>
    </row>
    <row r="579" spans="1:18" ht="15.75" customHeight="1" x14ac:dyDescent="0.2">
      <c r="A579" s="16"/>
      <c r="B579" s="20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61"/>
      <c r="N579" s="61"/>
      <c r="O579" s="31"/>
      <c r="P579" s="19"/>
      <c r="Q579" s="23"/>
      <c r="R579" s="19"/>
    </row>
    <row r="580" spans="1:18" ht="15.75" customHeight="1" x14ac:dyDescent="0.2">
      <c r="A580" s="16"/>
      <c r="B580" s="20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61"/>
      <c r="N580" s="61"/>
      <c r="O580" s="31"/>
      <c r="P580" s="19"/>
      <c r="Q580" s="23"/>
      <c r="R580" s="19"/>
    </row>
    <row r="581" spans="1:18" ht="15.75" customHeight="1" x14ac:dyDescent="0.2">
      <c r="A581" s="16"/>
      <c r="B581" s="20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61"/>
      <c r="N581" s="61"/>
      <c r="O581" s="31"/>
      <c r="P581" s="19"/>
      <c r="Q581" s="23"/>
      <c r="R581" s="19"/>
    </row>
    <row r="582" spans="1:18" ht="15.75" customHeight="1" x14ac:dyDescent="0.2">
      <c r="A582" s="16"/>
      <c r="B582" s="20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61"/>
      <c r="N582" s="61"/>
      <c r="O582" s="31"/>
      <c r="P582" s="19"/>
      <c r="Q582" s="23"/>
      <c r="R582" s="19"/>
    </row>
    <row r="583" spans="1:18" ht="15.75" customHeight="1" x14ac:dyDescent="0.2">
      <c r="A583" s="16"/>
      <c r="B583" s="20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61"/>
      <c r="N583" s="61"/>
      <c r="O583" s="31"/>
      <c r="P583" s="19"/>
      <c r="Q583" s="23"/>
      <c r="R583" s="19"/>
    </row>
    <row r="584" spans="1:18" ht="15.75" customHeight="1" x14ac:dyDescent="0.2">
      <c r="A584" s="16"/>
      <c r="B584" s="20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61"/>
      <c r="N584" s="61"/>
      <c r="O584" s="31"/>
      <c r="P584" s="19"/>
      <c r="Q584" s="23"/>
      <c r="R584" s="19"/>
    </row>
    <row r="585" spans="1:18" ht="15.75" customHeight="1" x14ac:dyDescent="0.2">
      <c r="A585" s="16"/>
      <c r="B585" s="20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61"/>
      <c r="N585" s="61"/>
      <c r="O585" s="31"/>
      <c r="P585" s="19"/>
      <c r="Q585" s="23"/>
      <c r="R585" s="19"/>
    </row>
    <row r="586" spans="1:18" ht="15.75" customHeight="1" x14ac:dyDescent="0.2">
      <c r="A586" s="16"/>
      <c r="B586" s="20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61"/>
      <c r="N586" s="61"/>
      <c r="O586" s="31"/>
      <c r="P586" s="19"/>
      <c r="Q586" s="23"/>
      <c r="R586" s="19"/>
    </row>
    <row r="587" spans="1:18" ht="15.75" customHeight="1" x14ac:dyDescent="0.2">
      <c r="A587" s="16"/>
      <c r="B587" s="20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61"/>
      <c r="N587" s="61"/>
      <c r="O587" s="31"/>
      <c r="P587" s="19"/>
      <c r="Q587" s="23"/>
      <c r="R587" s="19"/>
    </row>
    <row r="588" spans="1:18" ht="15.75" customHeight="1" x14ac:dyDescent="0.2">
      <c r="A588" s="16"/>
      <c r="B588" s="20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61"/>
      <c r="N588" s="61"/>
      <c r="O588" s="31"/>
      <c r="P588" s="19"/>
      <c r="Q588" s="23"/>
      <c r="R588" s="19"/>
    </row>
    <row r="589" spans="1:18" ht="15.75" customHeight="1" x14ac:dyDescent="0.2">
      <c r="A589" s="16"/>
      <c r="B589" s="20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61"/>
      <c r="N589" s="61"/>
      <c r="O589" s="31"/>
      <c r="P589" s="19"/>
      <c r="Q589" s="23"/>
      <c r="R589" s="19"/>
    </row>
    <row r="590" spans="1:18" ht="15.75" customHeight="1" x14ac:dyDescent="0.2">
      <c r="A590" s="16"/>
      <c r="B590" s="20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61"/>
      <c r="N590" s="61"/>
      <c r="O590" s="31"/>
      <c r="P590" s="19"/>
      <c r="Q590" s="23"/>
      <c r="R590" s="19"/>
    </row>
    <row r="591" spans="1:18" ht="15.75" customHeight="1" x14ac:dyDescent="0.2">
      <c r="A591" s="16"/>
      <c r="B591" s="20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61"/>
      <c r="N591" s="61"/>
      <c r="O591" s="31"/>
      <c r="P591" s="19"/>
      <c r="Q591" s="23"/>
      <c r="R591" s="19"/>
    </row>
    <row r="592" spans="1:18" ht="15.75" customHeight="1" x14ac:dyDescent="0.2">
      <c r="A592" s="16"/>
      <c r="B592" s="20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61"/>
      <c r="N592" s="61"/>
      <c r="O592" s="31"/>
      <c r="P592" s="19"/>
      <c r="Q592" s="23"/>
      <c r="R592" s="19"/>
    </row>
    <row r="593" spans="1:18" ht="15.75" customHeight="1" x14ac:dyDescent="0.2">
      <c r="A593" s="16"/>
      <c r="B593" s="20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61"/>
      <c r="N593" s="61"/>
      <c r="O593" s="31"/>
      <c r="P593" s="19"/>
      <c r="Q593" s="23"/>
      <c r="R593" s="19"/>
    </row>
    <row r="594" spans="1:18" ht="15.75" customHeight="1" x14ac:dyDescent="0.2">
      <c r="A594" s="16"/>
      <c r="B594" s="20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61"/>
      <c r="N594" s="61"/>
      <c r="O594" s="31"/>
      <c r="P594" s="19"/>
      <c r="Q594" s="23"/>
      <c r="R594" s="19"/>
    </row>
    <row r="595" spans="1:18" ht="15.75" customHeight="1" x14ac:dyDescent="0.2">
      <c r="A595" s="16"/>
      <c r="B595" s="20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61"/>
      <c r="N595" s="61"/>
      <c r="O595" s="31"/>
      <c r="P595" s="19"/>
      <c r="Q595" s="23"/>
      <c r="R595" s="19"/>
    </row>
    <row r="596" spans="1:18" ht="15.75" customHeight="1" x14ac:dyDescent="0.2">
      <c r="A596" s="16"/>
      <c r="B596" s="20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61"/>
      <c r="N596" s="61"/>
      <c r="O596" s="31"/>
      <c r="P596" s="19"/>
      <c r="Q596" s="23"/>
      <c r="R596" s="19"/>
    </row>
    <row r="597" spans="1:18" ht="15.75" customHeight="1" x14ac:dyDescent="0.2">
      <c r="A597" s="16"/>
      <c r="B597" s="20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61"/>
      <c r="N597" s="61"/>
      <c r="O597" s="31"/>
      <c r="P597" s="19"/>
      <c r="Q597" s="23"/>
      <c r="R597" s="19"/>
    </row>
    <row r="598" spans="1:18" ht="15.75" customHeight="1" x14ac:dyDescent="0.2">
      <c r="A598" s="16"/>
      <c r="B598" s="20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61"/>
      <c r="N598" s="61"/>
      <c r="O598" s="31"/>
      <c r="P598" s="19"/>
      <c r="Q598" s="23"/>
      <c r="R598" s="19"/>
    </row>
    <row r="599" spans="1:18" ht="15.75" customHeight="1" x14ac:dyDescent="0.2">
      <c r="A599" s="16"/>
      <c r="B599" s="20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61"/>
      <c r="N599" s="61"/>
      <c r="O599" s="31"/>
      <c r="P599" s="19"/>
      <c r="Q599" s="23"/>
      <c r="R599" s="19"/>
    </row>
    <row r="600" spans="1:18" ht="15.75" customHeight="1" x14ac:dyDescent="0.2">
      <c r="A600" s="16"/>
      <c r="B600" s="20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61"/>
      <c r="N600" s="61"/>
      <c r="O600" s="31"/>
      <c r="P600" s="19"/>
      <c r="Q600" s="23"/>
      <c r="R600" s="19"/>
    </row>
    <row r="601" spans="1:18" ht="15.75" customHeight="1" x14ac:dyDescent="0.2">
      <c r="A601" s="16"/>
      <c r="B601" s="20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61"/>
      <c r="N601" s="61"/>
      <c r="O601" s="31"/>
      <c r="P601" s="19"/>
      <c r="Q601" s="23"/>
      <c r="R601" s="19"/>
    </row>
    <row r="602" spans="1:18" ht="15.75" customHeight="1" x14ac:dyDescent="0.2">
      <c r="A602" s="16"/>
      <c r="B602" s="20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61"/>
      <c r="N602" s="61"/>
      <c r="O602" s="31"/>
      <c r="P602" s="19"/>
      <c r="Q602" s="23"/>
      <c r="R602" s="19"/>
    </row>
    <row r="603" spans="1:18" ht="15.75" customHeight="1" x14ac:dyDescent="0.2">
      <c r="A603" s="16"/>
      <c r="B603" s="20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61"/>
      <c r="N603" s="61"/>
      <c r="O603" s="31"/>
      <c r="P603" s="19"/>
      <c r="Q603" s="23"/>
      <c r="R603" s="19"/>
    </row>
    <row r="604" spans="1:18" ht="15.75" customHeight="1" x14ac:dyDescent="0.2">
      <c r="A604" s="16"/>
      <c r="B604" s="20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61"/>
      <c r="N604" s="61"/>
      <c r="O604" s="31"/>
      <c r="P604" s="19"/>
      <c r="Q604" s="23"/>
      <c r="R604" s="19"/>
    </row>
    <row r="605" spans="1:18" ht="15.75" customHeight="1" x14ac:dyDescent="0.2">
      <c r="A605" s="16"/>
      <c r="B605" s="20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61"/>
      <c r="N605" s="61"/>
      <c r="O605" s="31"/>
      <c r="P605" s="19"/>
      <c r="Q605" s="23"/>
      <c r="R605" s="19"/>
    </row>
    <row r="606" spans="1:18" ht="15.75" customHeight="1" x14ac:dyDescent="0.2">
      <c r="A606" s="16"/>
      <c r="B606" s="20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61"/>
      <c r="N606" s="61"/>
      <c r="O606" s="31"/>
      <c r="P606" s="19"/>
      <c r="Q606" s="23"/>
      <c r="R606" s="19"/>
    </row>
    <row r="607" spans="1:18" ht="15.75" customHeight="1" x14ac:dyDescent="0.2">
      <c r="A607" s="16"/>
      <c r="B607" s="20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61"/>
      <c r="N607" s="61"/>
      <c r="O607" s="31"/>
      <c r="P607" s="19"/>
      <c r="Q607" s="23"/>
      <c r="R607" s="19"/>
    </row>
    <row r="608" spans="1:18" ht="15.75" customHeight="1" x14ac:dyDescent="0.2">
      <c r="A608" s="16"/>
      <c r="B608" s="20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61"/>
      <c r="N608" s="61"/>
      <c r="O608" s="31"/>
      <c r="P608" s="19"/>
      <c r="Q608" s="23"/>
      <c r="R608" s="19"/>
    </row>
    <row r="609" spans="1:18" ht="15.75" customHeight="1" x14ac:dyDescent="0.2">
      <c r="A609" s="16"/>
      <c r="B609" s="20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61"/>
      <c r="N609" s="61"/>
      <c r="O609" s="31"/>
      <c r="P609" s="19"/>
      <c r="Q609" s="23"/>
      <c r="R609" s="19"/>
    </row>
    <row r="610" spans="1:18" ht="15.75" customHeight="1" x14ac:dyDescent="0.2">
      <c r="A610" s="16"/>
      <c r="B610" s="20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61"/>
      <c r="N610" s="61"/>
      <c r="O610" s="31"/>
      <c r="P610" s="19"/>
      <c r="Q610" s="23"/>
      <c r="R610" s="19"/>
    </row>
    <row r="611" spans="1:18" ht="15.75" customHeight="1" x14ac:dyDescent="0.2">
      <c r="A611" s="16"/>
      <c r="B611" s="20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61"/>
      <c r="N611" s="61"/>
      <c r="O611" s="31"/>
      <c r="P611" s="19"/>
      <c r="Q611" s="23"/>
      <c r="R611" s="19"/>
    </row>
    <row r="612" spans="1:18" ht="15.75" customHeight="1" x14ac:dyDescent="0.2">
      <c r="A612" s="16"/>
      <c r="B612" s="20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61"/>
      <c r="N612" s="61"/>
      <c r="O612" s="31"/>
      <c r="P612" s="19"/>
      <c r="Q612" s="23"/>
      <c r="R612" s="19"/>
    </row>
    <row r="613" spans="1:18" ht="15.75" customHeight="1" x14ac:dyDescent="0.2">
      <c r="A613" s="16"/>
      <c r="B613" s="20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61"/>
      <c r="N613" s="61"/>
      <c r="O613" s="31"/>
      <c r="P613" s="19"/>
      <c r="Q613" s="23"/>
      <c r="R613" s="19"/>
    </row>
    <row r="614" spans="1:18" ht="15.75" customHeight="1" x14ac:dyDescent="0.2">
      <c r="A614" s="16"/>
      <c r="B614" s="20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61"/>
      <c r="N614" s="61"/>
      <c r="O614" s="31"/>
      <c r="P614" s="19"/>
      <c r="Q614" s="23"/>
      <c r="R614" s="19"/>
    </row>
    <row r="615" spans="1:18" ht="15.75" customHeight="1" x14ac:dyDescent="0.2">
      <c r="A615" s="16"/>
      <c r="B615" s="20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61"/>
      <c r="N615" s="61"/>
      <c r="O615" s="31"/>
      <c r="P615" s="19"/>
      <c r="Q615" s="23"/>
      <c r="R615" s="19"/>
    </row>
    <row r="616" spans="1:18" ht="15.75" customHeight="1" x14ac:dyDescent="0.2">
      <c r="A616" s="16"/>
      <c r="B616" s="20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61"/>
      <c r="N616" s="61"/>
      <c r="O616" s="31"/>
      <c r="P616" s="19"/>
      <c r="Q616" s="23"/>
      <c r="R616" s="19"/>
    </row>
    <row r="617" spans="1:18" ht="15.75" customHeight="1" x14ac:dyDescent="0.2">
      <c r="A617" s="16"/>
      <c r="B617" s="20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61"/>
      <c r="N617" s="61"/>
      <c r="O617" s="31"/>
      <c r="P617" s="19"/>
      <c r="Q617" s="23"/>
      <c r="R617" s="19"/>
    </row>
    <row r="618" spans="1:18" ht="15.75" customHeight="1" x14ac:dyDescent="0.2">
      <c r="A618" s="16"/>
      <c r="B618" s="20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61"/>
      <c r="N618" s="61"/>
      <c r="O618" s="31"/>
      <c r="P618" s="19"/>
      <c r="Q618" s="23"/>
      <c r="R618" s="19"/>
    </row>
    <row r="619" spans="1:18" ht="15.75" customHeight="1" x14ac:dyDescent="0.2">
      <c r="A619" s="16"/>
      <c r="B619" s="20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61"/>
      <c r="N619" s="61"/>
      <c r="O619" s="31"/>
      <c r="P619" s="19"/>
      <c r="Q619" s="23"/>
      <c r="R619" s="19"/>
    </row>
    <row r="620" spans="1:18" ht="15.75" customHeight="1" x14ac:dyDescent="0.2">
      <c r="A620" s="16"/>
      <c r="B620" s="20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61"/>
      <c r="N620" s="61"/>
      <c r="O620" s="31"/>
      <c r="P620" s="19"/>
      <c r="Q620" s="23"/>
      <c r="R620" s="19"/>
    </row>
    <row r="621" spans="1:18" ht="15.75" customHeight="1" x14ac:dyDescent="0.2">
      <c r="A621" s="16"/>
      <c r="B621" s="20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61"/>
      <c r="N621" s="61"/>
      <c r="O621" s="31"/>
      <c r="P621" s="19"/>
      <c r="Q621" s="23"/>
      <c r="R621" s="19"/>
    </row>
    <row r="622" spans="1:18" ht="15.75" customHeight="1" x14ac:dyDescent="0.2">
      <c r="A622" s="16"/>
      <c r="B622" s="20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61"/>
      <c r="N622" s="61"/>
      <c r="O622" s="31"/>
      <c r="P622" s="19"/>
      <c r="Q622" s="23"/>
      <c r="R622" s="19"/>
    </row>
    <row r="623" spans="1:18" ht="15.75" customHeight="1" x14ac:dyDescent="0.2">
      <c r="A623" s="16"/>
      <c r="B623" s="20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61"/>
      <c r="N623" s="61"/>
      <c r="O623" s="31"/>
      <c r="P623" s="19"/>
      <c r="Q623" s="23"/>
      <c r="R623" s="19"/>
    </row>
    <row r="624" spans="1:18" ht="15.75" customHeight="1" x14ac:dyDescent="0.2">
      <c r="A624" s="16"/>
      <c r="B624" s="20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61"/>
      <c r="N624" s="61"/>
      <c r="O624" s="31"/>
      <c r="P624" s="19"/>
      <c r="Q624" s="23"/>
      <c r="R624" s="19"/>
    </row>
    <row r="625" spans="1:18" ht="15.75" customHeight="1" x14ac:dyDescent="0.2">
      <c r="A625" s="16"/>
      <c r="B625" s="20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61"/>
      <c r="N625" s="61"/>
      <c r="O625" s="31"/>
      <c r="P625" s="19"/>
      <c r="Q625" s="23"/>
      <c r="R625" s="19"/>
    </row>
    <row r="626" spans="1:18" ht="15.75" customHeight="1" x14ac:dyDescent="0.2">
      <c r="A626" s="16"/>
      <c r="B626" s="20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61"/>
      <c r="N626" s="61"/>
      <c r="O626" s="31"/>
      <c r="P626" s="19"/>
      <c r="Q626" s="23"/>
      <c r="R626" s="19"/>
    </row>
    <row r="627" spans="1:18" ht="15.75" customHeight="1" x14ac:dyDescent="0.2">
      <c r="A627" s="16"/>
      <c r="B627" s="20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61"/>
      <c r="N627" s="61"/>
      <c r="O627" s="31"/>
      <c r="P627" s="19"/>
      <c r="Q627" s="23"/>
      <c r="R627" s="19"/>
    </row>
    <row r="628" spans="1:18" ht="15.75" customHeight="1" x14ac:dyDescent="0.2">
      <c r="A628" s="16"/>
      <c r="B628" s="20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61"/>
      <c r="N628" s="61"/>
      <c r="O628" s="31"/>
      <c r="P628" s="19"/>
      <c r="Q628" s="23"/>
      <c r="R628" s="19"/>
    </row>
    <row r="629" spans="1:18" ht="15.75" customHeight="1" x14ac:dyDescent="0.2">
      <c r="A629" s="16"/>
      <c r="B629" s="20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61"/>
      <c r="N629" s="61"/>
      <c r="O629" s="31"/>
      <c r="P629" s="19"/>
      <c r="Q629" s="23"/>
      <c r="R629" s="19"/>
    </row>
    <row r="630" spans="1:18" ht="15.75" customHeight="1" x14ac:dyDescent="0.2">
      <c r="A630" s="16"/>
      <c r="B630" s="20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61"/>
      <c r="N630" s="61"/>
      <c r="O630" s="31"/>
      <c r="P630" s="19"/>
      <c r="Q630" s="23"/>
      <c r="R630" s="19"/>
    </row>
    <row r="631" spans="1:18" ht="15.75" customHeight="1" x14ac:dyDescent="0.2">
      <c r="A631" s="16"/>
      <c r="B631" s="20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61"/>
      <c r="N631" s="61"/>
      <c r="O631" s="31"/>
      <c r="P631" s="19"/>
      <c r="Q631" s="23"/>
      <c r="R631" s="19"/>
    </row>
    <row r="632" spans="1:18" ht="15.75" customHeight="1" x14ac:dyDescent="0.2">
      <c r="A632" s="16"/>
      <c r="B632" s="20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61"/>
      <c r="N632" s="61"/>
      <c r="O632" s="31"/>
      <c r="P632" s="19"/>
      <c r="Q632" s="23"/>
      <c r="R632" s="19"/>
    </row>
    <row r="633" spans="1:18" ht="15.75" customHeight="1" x14ac:dyDescent="0.2">
      <c r="A633" s="16"/>
      <c r="B633" s="20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61"/>
      <c r="N633" s="61"/>
      <c r="O633" s="31"/>
      <c r="P633" s="19"/>
      <c r="Q633" s="23"/>
      <c r="R633" s="19"/>
    </row>
    <row r="634" spans="1:18" ht="15.75" customHeight="1" x14ac:dyDescent="0.2">
      <c r="A634" s="16"/>
      <c r="B634" s="20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61"/>
      <c r="N634" s="61"/>
      <c r="O634" s="31"/>
      <c r="P634" s="19"/>
      <c r="Q634" s="23"/>
      <c r="R634" s="19"/>
    </row>
    <row r="635" spans="1:18" ht="15.75" customHeight="1" x14ac:dyDescent="0.2">
      <c r="A635" s="16"/>
      <c r="B635" s="20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61"/>
      <c r="N635" s="61"/>
      <c r="O635" s="31"/>
      <c r="P635" s="19"/>
      <c r="Q635" s="23"/>
      <c r="R635" s="19"/>
    </row>
    <row r="636" spans="1:18" ht="15.75" customHeight="1" x14ac:dyDescent="0.2">
      <c r="A636" s="16"/>
      <c r="B636" s="20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61"/>
      <c r="N636" s="61"/>
      <c r="O636" s="31"/>
      <c r="P636" s="19"/>
      <c r="Q636" s="23"/>
      <c r="R636" s="19"/>
    </row>
    <row r="637" spans="1:18" ht="15.75" customHeight="1" x14ac:dyDescent="0.2">
      <c r="A637" s="16"/>
      <c r="B637" s="20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61"/>
      <c r="N637" s="61"/>
      <c r="O637" s="31"/>
      <c r="P637" s="19"/>
      <c r="Q637" s="23"/>
      <c r="R637" s="19"/>
    </row>
    <row r="638" spans="1:18" ht="15.75" customHeight="1" x14ac:dyDescent="0.2">
      <c r="A638" s="16"/>
      <c r="B638" s="20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61"/>
      <c r="N638" s="61"/>
      <c r="O638" s="31"/>
      <c r="P638" s="19"/>
      <c r="Q638" s="23"/>
      <c r="R638" s="19"/>
    </row>
    <row r="639" spans="1:18" ht="15.75" customHeight="1" x14ac:dyDescent="0.2">
      <c r="A639" s="16"/>
      <c r="B639" s="20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61"/>
      <c r="N639" s="61"/>
      <c r="O639" s="31"/>
      <c r="P639" s="19"/>
      <c r="Q639" s="23"/>
      <c r="R639" s="19"/>
    </row>
    <row r="640" spans="1:18" ht="15.75" customHeight="1" x14ac:dyDescent="0.2">
      <c r="A640" s="16"/>
      <c r="B640" s="20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61"/>
      <c r="N640" s="61"/>
      <c r="O640" s="31"/>
      <c r="P640" s="19"/>
      <c r="Q640" s="23"/>
      <c r="R640" s="19"/>
    </row>
    <row r="641" spans="1:18" ht="15.75" customHeight="1" x14ac:dyDescent="0.2">
      <c r="A641" s="16"/>
      <c r="B641" s="20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61"/>
      <c r="N641" s="61"/>
      <c r="O641" s="31"/>
      <c r="P641" s="19"/>
      <c r="Q641" s="23"/>
      <c r="R641" s="19"/>
    </row>
    <row r="642" spans="1:18" ht="15.75" customHeight="1" x14ac:dyDescent="0.2">
      <c r="A642" s="16"/>
      <c r="B642" s="20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61"/>
      <c r="N642" s="61"/>
      <c r="O642" s="31"/>
      <c r="P642" s="19"/>
      <c r="Q642" s="23"/>
      <c r="R642" s="19"/>
    </row>
    <row r="643" spans="1:18" ht="15.75" customHeight="1" x14ac:dyDescent="0.2">
      <c r="A643" s="16"/>
      <c r="B643" s="20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61"/>
      <c r="N643" s="61"/>
      <c r="O643" s="31"/>
      <c r="P643" s="19"/>
      <c r="Q643" s="23"/>
      <c r="R643" s="19"/>
    </row>
    <row r="644" spans="1:18" ht="15.75" customHeight="1" x14ac:dyDescent="0.2">
      <c r="A644" s="16"/>
      <c r="B644" s="20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61"/>
      <c r="N644" s="61"/>
      <c r="O644" s="31"/>
      <c r="P644" s="19"/>
      <c r="Q644" s="23"/>
      <c r="R644" s="19"/>
    </row>
    <row r="645" spans="1:18" ht="15.75" customHeight="1" x14ac:dyDescent="0.2">
      <c r="A645" s="16"/>
      <c r="B645" s="20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61"/>
      <c r="N645" s="61"/>
      <c r="O645" s="31"/>
      <c r="P645" s="19"/>
      <c r="Q645" s="23"/>
      <c r="R645" s="19"/>
    </row>
    <row r="646" spans="1:18" ht="15.75" customHeight="1" x14ac:dyDescent="0.2">
      <c r="A646" s="16"/>
      <c r="B646" s="20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61"/>
      <c r="N646" s="61"/>
      <c r="O646" s="31"/>
      <c r="P646" s="19"/>
      <c r="Q646" s="23"/>
      <c r="R646" s="19"/>
    </row>
    <row r="647" spans="1:18" ht="15.75" customHeight="1" x14ac:dyDescent="0.2">
      <c r="A647" s="16"/>
      <c r="B647" s="20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61"/>
      <c r="N647" s="61"/>
      <c r="O647" s="31"/>
      <c r="P647" s="19"/>
      <c r="Q647" s="23"/>
      <c r="R647" s="19"/>
    </row>
    <row r="648" spans="1:18" ht="15.75" customHeight="1" x14ac:dyDescent="0.2">
      <c r="A648" s="16"/>
      <c r="B648" s="20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61"/>
      <c r="N648" s="61"/>
      <c r="O648" s="31"/>
      <c r="P648" s="19"/>
      <c r="Q648" s="23"/>
      <c r="R648" s="19"/>
    </row>
    <row r="649" spans="1:18" ht="15.75" customHeight="1" x14ac:dyDescent="0.2">
      <c r="A649" s="16"/>
      <c r="B649" s="20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61"/>
      <c r="N649" s="61"/>
      <c r="O649" s="31"/>
      <c r="P649" s="19"/>
      <c r="Q649" s="23"/>
      <c r="R649" s="19"/>
    </row>
    <row r="650" spans="1:18" ht="15.75" customHeight="1" x14ac:dyDescent="0.2">
      <c r="A650" s="16"/>
      <c r="B650" s="20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61"/>
      <c r="N650" s="61"/>
      <c r="O650" s="31"/>
      <c r="P650" s="19"/>
      <c r="Q650" s="23"/>
      <c r="R650" s="19"/>
    </row>
    <row r="651" spans="1:18" ht="15.75" customHeight="1" x14ac:dyDescent="0.2">
      <c r="A651" s="16"/>
      <c r="B651" s="20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61"/>
      <c r="N651" s="61"/>
      <c r="O651" s="31"/>
      <c r="P651" s="19"/>
      <c r="Q651" s="23"/>
      <c r="R651" s="19"/>
    </row>
    <row r="652" spans="1:18" ht="15.75" customHeight="1" x14ac:dyDescent="0.2">
      <c r="A652" s="16"/>
      <c r="B652" s="20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61"/>
      <c r="N652" s="61"/>
      <c r="O652" s="31"/>
      <c r="P652" s="19"/>
      <c r="Q652" s="23"/>
      <c r="R652" s="19"/>
    </row>
    <row r="653" spans="1:18" ht="15.75" customHeight="1" x14ac:dyDescent="0.2">
      <c r="A653" s="16"/>
      <c r="B653" s="20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61"/>
      <c r="N653" s="61"/>
      <c r="O653" s="31"/>
      <c r="P653" s="19"/>
      <c r="Q653" s="23"/>
      <c r="R653" s="19"/>
    </row>
    <row r="654" spans="1:18" ht="15.75" customHeight="1" x14ac:dyDescent="0.2">
      <c r="A654" s="16"/>
      <c r="B654" s="20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61"/>
      <c r="N654" s="61"/>
      <c r="O654" s="31"/>
      <c r="P654" s="19"/>
      <c r="Q654" s="23"/>
      <c r="R654" s="19"/>
    </row>
    <row r="655" spans="1:18" ht="15.75" customHeight="1" x14ac:dyDescent="0.2">
      <c r="A655" s="16"/>
      <c r="B655" s="20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61"/>
      <c r="N655" s="61"/>
      <c r="O655" s="31"/>
      <c r="P655" s="19"/>
      <c r="Q655" s="23"/>
      <c r="R655" s="19"/>
    </row>
    <row r="656" spans="1:18" ht="15.75" customHeight="1" x14ac:dyDescent="0.2">
      <c r="A656" s="16"/>
      <c r="B656" s="20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61"/>
      <c r="N656" s="61"/>
      <c r="O656" s="31"/>
      <c r="P656" s="19"/>
      <c r="Q656" s="23"/>
      <c r="R656" s="19"/>
    </row>
    <row r="657" spans="1:18" ht="15.75" customHeight="1" x14ac:dyDescent="0.2">
      <c r="A657" s="16"/>
      <c r="B657" s="20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61"/>
      <c r="N657" s="61"/>
      <c r="O657" s="31"/>
      <c r="P657" s="19"/>
      <c r="Q657" s="23"/>
      <c r="R657" s="19"/>
    </row>
    <row r="658" spans="1:18" ht="15.75" customHeight="1" x14ac:dyDescent="0.2">
      <c r="A658" s="16"/>
      <c r="B658" s="20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61"/>
      <c r="N658" s="61"/>
      <c r="O658" s="31"/>
      <c r="P658" s="19"/>
      <c r="Q658" s="23"/>
      <c r="R658" s="19"/>
    </row>
    <row r="659" spans="1:18" ht="15.75" customHeight="1" x14ac:dyDescent="0.2">
      <c r="A659" s="16"/>
      <c r="B659" s="20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61"/>
      <c r="N659" s="61"/>
      <c r="O659" s="31"/>
      <c r="P659" s="19"/>
      <c r="Q659" s="23"/>
      <c r="R659" s="19"/>
    </row>
    <row r="660" spans="1:18" ht="15.75" customHeight="1" x14ac:dyDescent="0.2">
      <c r="A660" s="16"/>
      <c r="B660" s="20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61"/>
      <c r="N660" s="61"/>
      <c r="O660" s="31"/>
      <c r="P660" s="19"/>
      <c r="Q660" s="23"/>
      <c r="R660" s="19"/>
    </row>
    <row r="661" spans="1:18" ht="15.75" customHeight="1" x14ac:dyDescent="0.2">
      <c r="A661" s="16"/>
      <c r="B661" s="20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61"/>
      <c r="N661" s="61"/>
      <c r="O661" s="31"/>
      <c r="P661" s="19"/>
      <c r="Q661" s="23"/>
      <c r="R661" s="19"/>
    </row>
    <row r="662" spans="1:18" ht="15.75" customHeight="1" x14ac:dyDescent="0.2">
      <c r="A662" s="16"/>
      <c r="B662" s="20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61"/>
      <c r="N662" s="61"/>
      <c r="O662" s="31"/>
      <c r="P662" s="19"/>
      <c r="Q662" s="23"/>
      <c r="R662" s="19"/>
    </row>
    <row r="663" spans="1:18" ht="15.75" customHeight="1" x14ac:dyDescent="0.2">
      <c r="A663" s="16"/>
      <c r="B663" s="20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61"/>
      <c r="N663" s="61"/>
      <c r="O663" s="31"/>
      <c r="P663" s="19"/>
      <c r="Q663" s="23"/>
      <c r="R663" s="19"/>
    </row>
    <row r="664" spans="1:18" ht="15.75" customHeight="1" x14ac:dyDescent="0.2">
      <c r="A664" s="16"/>
      <c r="B664" s="20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61"/>
      <c r="N664" s="61"/>
      <c r="O664" s="31"/>
      <c r="P664" s="19"/>
      <c r="Q664" s="23"/>
      <c r="R664" s="19"/>
    </row>
    <row r="665" spans="1:18" ht="15.75" customHeight="1" x14ac:dyDescent="0.2">
      <c r="A665" s="16"/>
      <c r="B665" s="20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61"/>
      <c r="N665" s="61"/>
      <c r="O665" s="31"/>
      <c r="P665" s="19"/>
      <c r="Q665" s="23"/>
      <c r="R665" s="19"/>
    </row>
    <row r="666" spans="1:18" ht="15.75" customHeight="1" x14ac:dyDescent="0.2">
      <c r="A666" s="16"/>
      <c r="B666" s="20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61"/>
      <c r="N666" s="61"/>
      <c r="O666" s="31"/>
      <c r="P666" s="19"/>
      <c r="Q666" s="23"/>
      <c r="R666" s="19"/>
    </row>
    <row r="667" spans="1:18" ht="15.75" customHeight="1" x14ac:dyDescent="0.2">
      <c r="A667" s="16"/>
      <c r="B667" s="20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61"/>
      <c r="N667" s="61"/>
      <c r="O667" s="31"/>
      <c r="P667" s="19"/>
      <c r="Q667" s="23"/>
      <c r="R667" s="19"/>
    </row>
    <row r="668" spans="1:18" ht="15.75" customHeight="1" x14ac:dyDescent="0.2">
      <c r="A668" s="16"/>
      <c r="B668" s="20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61"/>
      <c r="N668" s="61"/>
      <c r="O668" s="31"/>
      <c r="P668" s="19"/>
      <c r="Q668" s="23"/>
      <c r="R668" s="19"/>
    </row>
    <row r="669" spans="1:18" ht="15.75" customHeight="1" x14ac:dyDescent="0.2">
      <c r="A669" s="16"/>
      <c r="B669" s="20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61"/>
      <c r="N669" s="61"/>
      <c r="O669" s="31"/>
      <c r="P669" s="19"/>
      <c r="Q669" s="23"/>
      <c r="R669" s="19"/>
    </row>
    <row r="670" spans="1:18" ht="15.75" customHeight="1" x14ac:dyDescent="0.2">
      <c r="A670" s="16"/>
      <c r="B670" s="20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61"/>
      <c r="N670" s="61"/>
      <c r="O670" s="31"/>
      <c r="P670" s="19"/>
      <c r="Q670" s="23"/>
      <c r="R670" s="19"/>
    </row>
    <row r="671" spans="1:18" ht="15.75" customHeight="1" x14ac:dyDescent="0.2">
      <c r="A671" s="16"/>
      <c r="B671" s="20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61"/>
      <c r="N671" s="61"/>
      <c r="O671" s="31"/>
      <c r="P671" s="19"/>
      <c r="Q671" s="23"/>
      <c r="R671" s="19"/>
    </row>
    <row r="672" spans="1:18" ht="15.75" customHeight="1" x14ac:dyDescent="0.2">
      <c r="A672" s="16"/>
      <c r="B672" s="20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61"/>
      <c r="N672" s="61"/>
      <c r="O672" s="31"/>
      <c r="P672" s="19"/>
      <c r="Q672" s="23"/>
      <c r="R672" s="19"/>
    </row>
    <row r="673" spans="1:18" ht="15.75" customHeight="1" x14ac:dyDescent="0.2">
      <c r="A673" s="16"/>
      <c r="B673" s="20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61"/>
      <c r="N673" s="61"/>
      <c r="O673" s="31"/>
      <c r="P673" s="19"/>
      <c r="Q673" s="23"/>
      <c r="R673" s="19"/>
    </row>
    <row r="674" spans="1:18" ht="15.75" customHeight="1" x14ac:dyDescent="0.2">
      <c r="A674" s="16"/>
      <c r="B674" s="20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61"/>
      <c r="N674" s="61"/>
      <c r="O674" s="31"/>
      <c r="P674" s="19"/>
      <c r="Q674" s="23"/>
      <c r="R674" s="19"/>
    </row>
    <row r="675" spans="1:18" ht="15.75" customHeight="1" x14ac:dyDescent="0.2">
      <c r="A675" s="16"/>
      <c r="B675" s="20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61"/>
      <c r="N675" s="61"/>
      <c r="O675" s="31"/>
      <c r="P675" s="19"/>
      <c r="Q675" s="23"/>
      <c r="R675" s="19"/>
    </row>
    <row r="676" spans="1:18" ht="15.75" customHeight="1" x14ac:dyDescent="0.2">
      <c r="A676" s="16"/>
      <c r="B676" s="20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61"/>
      <c r="N676" s="61"/>
      <c r="O676" s="31"/>
      <c r="P676" s="19"/>
      <c r="Q676" s="23"/>
      <c r="R676" s="19"/>
    </row>
    <row r="677" spans="1:18" ht="15.75" customHeight="1" x14ac:dyDescent="0.2">
      <c r="A677" s="16"/>
      <c r="B677" s="20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61"/>
      <c r="N677" s="61"/>
      <c r="O677" s="31"/>
      <c r="P677" s="19"/>
      <c r="Q677" s="23"/>
      <c r="R677" s="19"/>
    </row>
    <row r="678" spans="1:18" ht="15.75" customHeight="1" x14ac:dyDescent="0.2">
      <c r="A678" s="16"/>
      <c r="B678" s="20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61"/>
      <c r="N678" s="61"/>
      <c r="O678" s="31"/>
      <c r="P678" s="19"/>
      <c r="Q678" s="23"/>
      <c r="R678" s="19"/>
    </row>
    <row r="679" spans="1:18" ht="15.75" customHeight="1" x14ac:dyDescent="0.2">
      <c r="A679" s="16"/>
      <c r="B679" s="20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61"/>
      <c r="N679" s="61"/>
      <c r="O679" s="31"/>
      <c r="P679" s="19"/>
      <c r="Q679" s="23"/>
      <c r="R679" s="19"/>
    </row>
    <row r="680" spans="1:18" ht="15.75" customHeight="1" x14ac:dyDescent="0.2">
      <c r="A680" s="16"/>
      <c r="B680" s="20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61"/>
      <c r="N680" s="61"/>
      <c r="O680" s="31"/>
      <c r="P680" s="19"/>
      <c r="Q680" s="23"/>
      <c r="R680" s="19"/>
    </row>
    <row r="681" spans="1:18" ht="15.75" customHeight="1" x14ac:dyDescent="0.2">
      <c r="A681" s="16"/>
      <c r="B681" s="20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61"/>
      <c r="N681" s="61"/>
      <c r="O681" s="31"/>
      <c r="P681" s="19"/>
      <c r="Q681" s="23"/>
      <c r="R681" s="19"/>
    </row>
    <row r="682" spans="1:18" ht="15.75" customHeight="1" x14ac:dyDescent="0.2">
      <c r="A682" s="16"/>
      <c r="B682" s="20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61"/>
      <c r="N682" s="61"/>
      <c r="O682" s="31"/>
      <c r="P682" s="19"/>
      <c r="Q682" s="23"/>
      <c r="R682" s="19"/>
    </row>
    <row r="683" spans="1:18" ht="15.75" customHeight="1" x14ac:dyDescent="0.2">
      <c r="A683" s="16"/>
      <c r="B683" s="20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61"/>
      <c r="N683" s="61"/>
      <c r="O683" s="31"/>
      <c r="P683" s="19"/>
      <c r="Q683" s="23"/>
      <c r="R683" s="19"/>
    </row>
    <row r="684" spans="1:18" ht="15.75" customHeight="1" x14ac:dyDescent="0.2">
      <c r="A684" s="16"/>
      <c r="B684" s="20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61"/>
      <c r="N684" s="61"/>
      <c r="O684" s="31"/>
      <c r="P684" s="19"/>
      <c r="Q684" s="23"/>
      <c r="R684" s="19"/>
    </row>
    <row r="685" spans="1:18" ht="15.75" customHeight="1" x14ac:dyDescent="0.2">
      <c r="A685" s="16"/>
      <c r="B685" s="20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61"/>
      <c r="N685" s="61"/>
      <c r="O685" s="31"/>
      <c r="P685" s="19"/>
      <c r="Q685" s="23"/>
      <c r="R685" s="19"/>
    </row>
    <row r="686" spans="1:18" ht="15.75" customHeight="1" x14ac:dyDescent="0.2">
      <c r="A686" s="16"/>
      <c r="B686" s="20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61"/>
      <c r="N686" s="61"/>
      <c r="O686" s="31"/>
      <c r="P686" s="19"/>
      <c r="Q686" s="23"/>
      <c r="R686" s="19"/>
    </row>
    <row r="687" spans="1:18" ht="15.75" customHeight="1" x14ac:dyDescent="0.2">
      <c r="A687" s="16"/>
      <c r="B687" s="20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61"/>
      <c r="N687" s="61"/>
      <c r="O687" s="31"/>
      <c r="P687" s="19"/>
      <c r="Q687" s="23"/>
      <c r="R687" s="19"/>
    </row>
    <row r="688" spans="1:18" ht="15.75" customHeight="1" x14ac:dyDescent="0.2">
      <c r="A688" s="16"/>
      <c r="B688" s="20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61"/>
      <c r="N688" s="61"/>
      <c r="O688" s="31"/>
      <c r="P688" s="19"/>
      <c r="Q688" s="23"/>
      <c r="R688" s="19"/>
    </row>
    <row r="689" spans="1:18" ht="15.75" customHeight="1" x14ac:dyDescent="0.2">
      <c r="A689" s="16"/>
      <c r="B689" s="20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61"/>
      <c r="N689" s="61"/>
      <c r="O689" s="31"/>
      <c r="P689" s="19"/>
      <c r="Q689" s="23"/>
      <c r="R689" s="19"/>
    </row>
    <row r="690" spans="1:18" ht="15.75" customHeight="1" x14ac:dyDescent="0.2">
      <c r="A690" s="16"/>
      <c r="B690" s="20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61"/>
      <c r="N690" s="61"/>
      <c r="O690" s="31"/>
      <c r="P690" s="19"/>
      <c r="Q690" s="23"/>
      <c r="R690" s="19"/>
    </row>
    <row r="691" spans="1:18" ht="15.75" customHeight="1" x14ac:dyDescent="0.2">
      <c r="A691" s="16"/>
      <c r="B691" s="20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61"/>
      <c r="N691" s="61"/>
      <c r="O691" s="31"/>
      <c r="P691" s="19"/>
      <c r="Q691" s="23"/>
      <c r="R691" s="19"/>
    </row>
    <row r="692" spans="1:18" ht="15.75" customHeight="1" x14ac:dyDescent="0.2">
      <c r="A692" s="16"/>
      <c r="B692" s="20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61"/>
      <c r="N692" s="61"/>
      <c r="O692" s="31"/>
      <c r="P692" s="19"/>
      <c r="Q692" s="23"/>
      <c r="R692" s="19"/>
    </row>
    <row r="693" spans="1:18" ht="15.75" customHeight="1" x14ac:dyDescent="0.2">
      <c r="A693" s="16"/>
      <c r="B693" s="20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61"/>
      <c r="N693" s="61"/>
      <c r="O693" s="31"/>
      <c r="P693" s="19"/>
      <c r="Q693" s="23"/>
      <c r="R693" s="19"/>
    </row>
    <row r="694" spans="1:18" ht="15.75" customHeight="1" x14ac:dyDescent="0.2">
      <c r="A694" s="16"/>
      <c r="B694" s="20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61"/>
      <c r="N694" s="61"/>
      <c r="O694" s="31"/>
      <c r="P694" s="19"/>
      <c r="Q694" s="23"/>
      <c r="R694" s="19"/>
    </row>
    <row r="695" spans="1:18" ht="15.75" customHeight="1" x14ac:dyDescent="0.2">
      <c r="A695" s="16"/>
      <c r="B695" s="20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61"/>
      <c r="N695" s="61"/>
      <c r="O695" s="31"/>
      <c r="P695" s="19"/>
      <c r="Q695" s="23"/>
      <c r="R695" s="19"/>
    </row>
    <row r="696" spans="1:18" ht="15.75" customHeight="1" x14ac:dyDescent="0.2">
      <c r="A696" s="16"/>
      <c r="B696" s="20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61"/>
      <c r="N696" s="61"/>
      <c r="O696" s="31"/>
      <c r="P696" s="19"/>
      <c r="Q696" s="23"/>
      <c r="R696" s="19"/>
    </row>
    <row r="697" spans="1:18" ht="15.75" customHeight="1" x14ac:dyDescent="0.2">
      <c r="A697" s="16"/>
      <c r="B697" s="20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61"/>
      <c r="N697" s="61"/>
      <c r="O697" s="31"/>
      <c r="P697" s="19"/>
      <c r="Q697" s="23"/>
      <c r="R697" s="19"/>
    </row>
    <row r="698" spans="1:18" ht="15.75" customHeight="1" x14ac:dyDescent="0.2">
      <c r="A698" s="16"/>
      <c r="B698" s="20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61"/>
      <c r="N698" s="61"/>
      <c r="O698" s="31"/>
      <c r="P698" s="19"/>
      <c r="Q698" s="23"/>
      <c r="R698" s="19"/>
    </row>
    <row r="699" spans="1:18" ht="15.75" customHeight="1" x14ac:dyDescent="0.2">
      <c r="A699" s="16"/>
      <c r="B699" s="20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61"/>
      <c r="N699" s="61"/>
      <c r="O699" s="31"/>
      <c r="P699" s="19"/>
      <c r="Q699" s="23"/>
      <c r="R699" s="19"/>
    </row>
    <row r="700" spans="1:18" ht="15.75" customHeight="1" x14ac:dyDescent="0.2">
      <c r="A700" s="16"/>
      <c r="B700" s="20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61"/>
      <c r="N700" s="61"/>
      <c r="O700" s="31"/>
      <c r="P700" s="19"/>
      <c r="Q700" s="23"/>
      <c r="R700" s="19"/>
    </row>
    <row r="701" spans="1:18" ht="15.75" customHeight="1" x14ac:dyDescent="0.2">
      <c r="A701" s="16"/>
      <c r="B701" s="20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61"/>
      <c r="N701" s="61"/>
      <c r="O701" s="31"/>
      <c r="P701" s="19"/>
      <c r="Q701" s="23"/>
      <c r="R701" s="19"/>
    </row>
    <row r="702" spans="1:18" ht="15.75" customHeight="1" x14ac:dyDescent="0.2">
      <c r="A702" s="16"/>
      <c r="B702" s="20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61"/>
      <c r="N702" s="61"/>
      <c r="O702" s="31"/>
      <c r="P702" s="19"/>
      <c r="Q702" s="23"/>
      <c r="R702" s="19"/>
    </row>
    <row r="703" spans="1:18" ht="15.75" customHeight="1" x14ac:dyDescent="0.2">
      <c r="A703" s="16"/>
      <c r="B703" s="20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61"/>
      <c r="N703" s="61"/>
      <c r="O703" s="31"/>
      <c r="P703" s="19"/>
      <c r="Q703" s="23"/>
      <c r="R703" s="19"/>
    </row>
    <row r="704" spans="1:18" ht="15.75" customHeight="1" x14ac:dyDescent="0.2">
      <c r="A704" s="16"/>
      <c r="B704" s="20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61"/>
      <c r="N704" s="61"/>
      <c r="O704" s="31"/>
      <c r="P704" s="19"/>
      <c r="Q704" s="23"/>
      <c r="R704" s="19"/>
    </row>
    <row r="705" spans="1:18" ht="15.75" customHeight="1" x14ac:dyDescent="0.2">
      <c r="A705" s="16"/>
      <c r="B705" s="20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61"/>
      <c r="N705" s="61"/>
      <c r="O705" s="31"/>
      <c r="P705" s="19"/>
      <c r="Q705" s="23"/>
      <c r="R705" s="19"/>
    </row>
    <row r="706" spans="1:18" ht="15.75" customHeight="1" x14ac:dyDescent="0.2">
      <c r="A706" s="16"/>
      <c r="B706" s="20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61"/>
      <c r="N706" s="61"/>
      <c r="O706" s="31"/>
      <c r="P706" s="19"/>
      <c r="Q706" s="23"/>
      <c r="R706" s="19"/>
    </row>
    <row r="707" spans="1:18" ht="15.75" customHeight="1" x14ac:dyDescent="0.2">
      <c r="A707" s="16"/>
      <c r="B707" s="20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61"/>
      <c r="N707" s="61"/>
      <c r="O707" s="31"/>
      <c r="P707" s="19"/>
      <c r="Q707" s="23"/>
      <c r="R707" s="19"/>
    </row>
    <row r="708" spans="1:18" ht="15.75" customHeight="1" x14ac:dyDescent="0.2">
      <c r="A708" s="16"/>
      <c r="B708" s="20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61"/>
      <c r="N708" s="61"/>
      <c r="O708" s="31"/>
      <c r="P708" s="19"/>
      <c r="Q708" s="23"/>
      <c r="R708" s="19"/>
    </row>
    <row r="709" spans="1:18" ht="15.75" customHeight="1" x14ac:dyDescent="0.2">
      <c r="A709" s="16"/>
      <c r="B709" s="20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61"/>
      <c r="N709" s="61"/>
      <c r="O709" s="31"/>
      <c r="P709" s="19"/>
      <c r="Q709" s="23"/>
      <c r="R709" s="19"/>
    </row>
    <row r="710" spans="1:18" ht="15.75" customHeight="1" x14ac:dyDescent="0.2">
      <c r="A710" s="16"/>
      <c r="B710" s="20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61"/>
      <c r="N710" s="61"/>
      <c r="O710" s="31"/>
      <c r="P710" s="19"/>
      <c r="Q710" s="23"/>
      <c r="R710" s="19"/>
    </row>
    <row r="711" spans="1:18" ht="15.75" customHeight="1" x14ac:dyDescent="0.2">
      <c r="A711" s="16"/>
      <c r="B711" s="20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61"/>
      <c r="N711" s="61"/>
      <c r="O711" s="31"/>
      <c r="P711" s="19"/>
      <c r="Q711" s="23"/>
      <c r="R711" s="19"/>
    </row>
    <row r="712" spans="1:18" ht="15.75" customHeight="1" x14ac:dyDescent="0.2">
      <c r="A712" s="16"/>
      <c r="B712" s="20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61"/>
      <c r="N712" s="61"/>
      <c r="O712" s="31"/>
      <c r="P712" s="19"/>
      <c r="Q712" s="23"/>
      <c r="R712" s="19"/>
    </row>
    <row r="713" spans="1:18" ht="15.75" customHeight="1" x14ac:dyDescent="0.2">
      <c r="A713" s="16"/>
      <c r="B713" s="20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61"/>
      <c r="N713" s="61"/>
      <c r="O713" s="31"/>
      <c r="P713" s="19"/>
      <c r="Q713" s="23"/>
      <c r="R713" s="19"/>
    </row>
    <row r="714" spans="1:18" ht="15.75" customHeight="1" x14ac:dyDescent="0.2">
      <c r="A714" s="16"/>
      <c r="B714" s="20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61"/>
      <c r="N714" s="61"/>
      <c r="O714" s="31"/>
      <c r="P714" s="19"/>
      <c r="Q714" s="23"/>
      <c r="R714" s="19"/>
    </row>
    <row r="715" spans="1:18" ht="15.75" customHeight="1" x14ac:dyDescent="0.2">
      <c r="A715" s="16"/>
      <c r="B715" s="20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61"/>
      <c r="N715" s="61"/>
      <c r="O715" s="31"/>
      <c r="P715" s="19"/>
      <c r="Q715" s="23"/>
      <c r="R715" s="19"/>
    </row>
    <row r="716" spans="1:18" ht="15.75" customHeight="1" x14ac:dyDescent="0.2">
      <c r="A716" s="16"/>
      <c r="B716" s="20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61"/>
      <c r="N716" s="61"/>
      <c r="O716" s="31"/>
      <c r="P716" s="19"/>
      <c r="Q716" s="23"/>
      <c r="R716" s="19"/>
    </row>
    <row r="717" spans="1:18" ht="15.75" customHeight="1" x14ac:dyDescent="0.2">
      <c r="A717" s="16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61"/>
      <c r="N717" s="61"/>
      <c r="O717" s="31"/>
      <c r="P717" s="19"/>
      <c r="Q717" s="23"/>
      <c r="R717" s="19"/>
    </row>
    <row r="718" spans="1:18" ht="15.75" customHeight="1" x14ac:dyDescent="0.2">
      <c r="A718" s="16"/>
      <c r="B718" s="20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61"/>
      <c r="N718" s="61"/>
      <c r="O718" s="31"/>
      <c r="P718" s="19"/>
      <c r="Q718" s="23"/>
      <c r="R718" s="19"/>
    </row>
    <row r="719" spans="1:18" ht="15.75" customHeight="1" x14ac:dyDescent="0.2">
      <c r="A719" s="16"/>
      <c r="B719" s="20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61"/>
      <c r="N719" s="61"/>
      <c r="O719" s="31"/>
      <c r="P719" s="19"/>
      <c r="Q719" s="23"/>
      <c r="R719" s="19"/>
    </row>
    <row r="720" spans="1:18" ht="15.75" customHeight="1" x14ac:dyDescent="0.2">
      <c r="A720" s="16"/>
      <c r="B720" s="20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61"/>
      <c r="N720" s="61"/>
      <c r="O720" s="31"/>
      <c r="P720" s="19"/>
      <c r="Q720" s="23"/>
      <c r="R720" s="19"/>
    </row>
    <row r="721" spans="1:18" ht="15.75" customHeight="1" x14ac:dyDescent="0.2">
      <c r="A721" s="16"/>
      <c r="B721" s="20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61"/>
      <c r="N721" s="61"/>
      <c r="O721" s="31"/>
      <c r="P721" s="19"/>
      <c r="Q721" s="23"/>
      <c r="R721" s="19"/>
    </row>
    <row r="722" spans="1:18" ht="15.75" customHeight="1" x14ac:dyDescent="0.2">
      <c r="A722" s="16"/>
      <c r="B722" s="20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61"/>
      <c r="N722" s="61"/>
      <c r="O722" s="31"/>
      <c r="P722" s="19"/>
      <c r="Q722" s="23"/>
      <c r="R722" s="19"/>
    </row>
    <row r="723" spans="1:18" ht="15.75" customHeight="1" x14ac:dyDescent="0.2">
      <c r="A723" s="16"/>
      <c r="B723" s="20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61"/>
      <c r="N723" s="61"/>
      <c r="O723" s="31"/>
      <c r="P723" s="19"/>
      <c r="Q723" s="23"/>
      <c r="R723" s="19"/>
    </row>
    <row r="724" spans="1:18" ht="15.75" customHeight="1" x14ac:dyDescent="0.2">
      <c r="A724" s="16"/>
      <c r="B724" s="20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61"/>
      <c r="N724" s="61"/>
      <c r="O724" s="31"/>
      <c r="P724" s="19"/>
      <c r="Q724" s="23"/>
      <c r="R724" s="19"/>
    </row>
    <row r="725" spans="1:18" ht="15.75" customHeight="1" x14ac:dyDescent="0.2">
      <c r="A725" s="16"/>
      <c r="B725" s="20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61"/>
      <c r="N725" s="61"/>
      <c r="O725" s="31"/>
      <c r="P725" s="19"/>
      <c r="Q725" s="23"/>
      <c r="R725" s="19"/>
    </row>
    <row r="726" spans="1:18" ht="15.75" customHeight="1" x14ac:dyDescent="0.2">
      <c r="A726" s="16"/>
      <c r="B726" s="20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61"/>
      <c r="N726" s="61"/>
      <c r="O726" s="31"/>
      <c r="P726" s="19"/>
      <c r="Q726" s="23"/>
      <c r="R726" s="19"/>
    </row>
    <row r="727" spans="1:18" ht="15.75" customHeight="1" x14ac:dyDescent="0.2">
      <c r="A727" s="16"/>
      <c r="B727" s="20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61"/>
      <c r="N727" s="61"/>
      <c r="O727" s="31"/>
      <c r="P727" s="19"/>
      <c r="Q727" s="23"/>
      <c r="R727" s="19"/>
    </row>
    <row r="728" spans="1:18" ht="15.75" customHeight="1" x14ac:dyDescent="0.2">
      <c r="A728" s="16"/>
      <c r="B728" s="20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61"/>
      <c r="N728" s="61"/>
      <c r="O728" s="31"/>
      <c r="P728" s="19"/>
      <c r="Q728" s="23"/>
      <c r="R728" s="19"/>
    </row>
    <row r="729" spans="1:18" ht="15.75" customHeight="1" x14ac:dyDescent="0.2">
      <c r="A729" s="16"/>
      <c r="B729" s="20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61"/>
      <c r="N729" s="61"/>
      <c r="O729" s="31"/>
      <c r="P729" s="19"/>
      <c r="Q729" s="23"/>
      <c r="R729" s="19"/>
    </row>
    <row r="730" spans="1:18" ht="15.75" customHeight="1" x14ac:dyDescent="0.2">
      <c r="A730" s="16"/>
      <c r="B730" s="20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61"/>
      <c r="N730" s="61"/>
      <c r="O730" s="31"/>
      <c r="P730" s="19"/>
      <c r="Q730" s="23"/>
      <c r="R730" s="19"/>
    </row>
    <row r="731" spans="1:18" ht="15.75" customHeight="1" x14ac:dyDescent="0.2">
      <c r="A731" s="16"/>
      <c r="B731" s="20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61"/>
      <c r="N731" s="61"/>
      <c r="O731" s="31"/>
      <c r="P731" s="19"/>
      <c r="Q731" s="23"/>
      <c r="R731" s="19"/>
    </row>
    <row r="732" spans="1:18" ht="15.75" customHeight="1" x14ac:dyDescent="0.2">
      <c r="A732" s="16"/>
      <c r="B732" s="20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61"/>
      <c r="N732" s="61"/>
      <c r="O732" s="31"/>
      <c r="P732" s="19"/>
      <c r="Q732" s="23"/>
      <c r="R732" s="19"/>
    </row>
    <row r="733" spans="1:18" ht="15.75" customHeight="1" x14ac:dyDescent="0.2">
      <c r="A733" s="16"/>
      <c r="B733" s="20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61"/>
      <c r="N733" s="61"/>
      <c r="O733" s="31"/>
      <c r="P733" s="19"/>
      <c r="Q733" s="23"/>
      <c r="R733" s="19"/>
    </row>
    <row r="734" spans="1:18" ht="15.75" customHeight="1" x14ac:dyDescent="0.2">
      <c r="A734" s="16"/>
      <c r="B734" s="20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61"/>
      <c r="N734" s="61"/>
      <c r="O734" s="31"/>
      <c r="P734" s="19"/>
      <c r="Q734" s="23"/>
      <c r="R734" s="19"/>
    </row>
    <row r="735" spans="1:18" ht="15.75" customHeight="1" x14ac:dyDescent="0.2">
      <c r="A735" s="16"/>
      <c r="B735" s="20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61"/>
      <c r="N735" s="61"/>
      <c r="O735" s="31"/>
      <c r="P735" s="19"/>
      <c r="Q735" s="23"/>
      <c r="R735" s="19"/>
    </row>
    <row r="736" spans="1:18" ht="15.75" customHeight="1" x14ac:dyDescent="0.2">
      <c r="A736" s="16"/>
      <c r="B736" s="20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61"/>
      <c r="N736" s="61"/>
      <c r="O736" s="31"/>
      <c r="P736" s="19"/>
      <c r="Q736" s="23"/>
      <c r="R736" s="19"/>
    </row>
    <row r="737" spans="1:18" ht="15.75" customHeight="1" x14ac:dyDescent="0.2">
      <c r="A737" s="16"/>
      <c r="B737" s="20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61"/>
      <c r="N737" s="61"/>
      <c r="O737" s="31"/>
      <c r="P737" s="19"/>
      <c r="Q737" s="23"/>
      <c r="R737" s="19"/>
    </row>
    <row r="738" spans="1:18" ht="15.75" customHeight="1" x14ac:dyDescent="0.2">
      <c r="A738" s="16"/>
      <c r="B738" s="20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61"/>
      <c r="N738" s="61"/>
      <c r="O738" s="31"/>
      <c r="P738" s="19"/>
      <c r="Q738" s="23"/>
      <c r="R738" s="19"/>
    </row>
    <row r="739" spans="1:18" ht="15.75" customHeight="1" x14ac:dyDescent="0.2">
      <c r="A739" s="16"/>
      <c r="B739" s="20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61"/>
      <c r="N739" s="61"/>
      <c r="O739" s="31"/>
      <c r="P739" s="19"/>
      <c r="Q739" s="23"/>
      <c r="R739" s="19"/>
    </row>
    <row r="740" spans="1:18" ht="15.75" customHeight="1" x14ac:dyDescent="0.2">
      <c r="A740" s="16"/>
      <c r="B740" s="20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61"/>
      <c r="N740" s="61"/>
      <c r="O740" s="31"/>
      <c r="P740" s="19"/>
      <c r="Q740" s="23"/>
      <c r="R740" s="19"/>
    </row>
    <row r="741" spans="1:18" ht="15.75" customHeight="1" x14ac:dyDescent="0.2">
      <c r="A741" s="16"/>
      <c r="B741" s="20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61"/>
      <c r="N741" s="61"/>
      <c r="O741" s="31"/>
      <c r="P741" s="19"/>
      <c r="Q741" s="23"/>
      <c r="R741" s="19"/>
    </row>
    <row r="742" spans="1:18" ht="15.75" customHeight="1" x14ac:dyDescent="0.2">
      <c r="A742" s="16"/>
      <c r="B742" s="20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61"/>
      <c r="N742" s="61"/>
      <c r="O742" s="31"/>
      <c r="P742" s="19"/>
      <c r="Q742" s="23"/>
      <c r="R742" s="19"/>
    </row>
    <row r="743" spans="1:18" ht="15.75" customHeight="1" x14ac:dyDescent="0.2">
      <c r="A743" s="16"/>
      <c r="B743" s="20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61"/>
      <c r="N743" s="61"/>
      <c r="O743" s="31"/>
      <c r="P743" s="19"/>
      <c r="Q743" s="23"/>
      <c r="R743" s="19"/>
    </row>
    <row r="744" spans="1:18" ht="15.75" customHeight="1" x14ac:dyDescent="0.2">
      <c r="A744" s="16"/>
      <c r="B744" s="20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61"/>
      <c r="N744" s="61"/>
      <c r="O744" s="31"/>
      <c r="P744" s="19"/>
      <c r="Q744" s="23"/>
      <c r="R744" s="19"/>
    </row>
    <row r="745" spans="1:18" ht="15.75" customHeight="1" x14ac:dyDescent="0.2">
      <c r="A745" s="16"/>
      <c r="B745" s="20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61"/>
      <c r="N745" s="61"/>
      <c r="O745" s="31"/>
      <c r="P745" s="19"/>
      <c r="Q745" s="23"/>
      <c r="R745" s="19"/>
    </row>
    <row r="746" spans="1:18" ht="15.75" customHeight="1" x14ac:dyDescent="0.2">
      <c r="A746" s="16"/>
      <c r="B746" s="20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61"/>
      <c r="N746" s="61"/>
      <c r="O746" s="31"/>
      <c r="P746" s="19"/>
      <c r="Q746" s="23"/>
      <c r="R746" s="19"/>
    </row>
    <row r="747" spans="1:18" ht="15.75" customHeight="1" x14ac:dyDescent="0.2">
      <c r="A747" s="16"/>
      <c r="B747" s="20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61"/>
      <c r="N747" s="61"/>
      <c r="O747" s="31"/>
      <c r="P747" s="19"/>
      <c r="Q747" s="23"/>
      <c r="R747" s="19"/>
    </row>
    <row r="748" spans="1:18" ht="15.75" customHeight="1" x14ac:dyDescent="0.2">
      <c r="A748" s="16"/>
      <c r="B748" s="20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61"/>
      <c r="N748" s="61"/>
      <c r="O748" s="31"/>
      <c r="P748" s="19"/>
      <c r="Q748" s="23"/>
      <c r="R748" s="19"/>
    </row>
    <row r="749" spans="1:18" ht="15.75" customHeight="1" x14ac:dyDescent="0.2">
      <c r="A749" s="16"/>
      <c r="B749" s="20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61"/>
      <c r="N749" s="61"/>
      <c r="O749" s="31"/>
      <c r="P749" s="19"/>
      <c r="Q749" s="23"/>
      <c r="R749" s="19"/>
    </row>
    <row r="750" spans="1:18" ht="15.75" customHeight="1" x14ac:dyDescent="0.2">
      <c r="A750" s="16"/>
      <c r="B750" s="20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61"/>
      <c r="N750" s="61"/>
      <c r="O750" s="31"/>
      <c r="P750" s="19"/>
      <c r="Q750" s="23"/>
      <c r="R750" s="19"/>
    </row>
    <row r="751" spans="1:18" ht="15.75" customHeight="1" x14ac:dyDescent="0.2">
      <c r="A751" s="16"/>
      <c r="B751" s="20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61"/>
      <c r="N751" s="61"/>
      <c r="O751" s="31"/>
      <c r="P751" s="19"/>
      <c r="Q751" s="23"/>
      <c r="R751" s="19"/>
    </row>
    <row r="752" spans="1:18" ht="15.75" customHeight="1" x14ac:dyDescent="0.2">
      <c r="A752" s="16"/>
      <c r="B752" s="20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61"/>
      <c r="N752" s="61"/>
      <c r="O752" s="31"/>
      <c r="P752" s="19"/>
      <c r="Q752" s="23"/>
      <c r="R752" s="19"/>
    </row>
    <row r="753" spans="1:18" ht="15.75" customHeight="1" x14ac:dyDescent="0.2">
      <c r="A753" s="16"/>
      <c r="B753" s="20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61"/>
      <c r="N753" s="61"/>
      <c r="O753" s="31"/>
      <c r="P753" s="19"/>
      <c r="Q753" s="23"/>
      <c r="R753" s="19"/>
    </row>
    <row r="754" spans="1:18" ht="15.75" customHeight="1" x14ac:dyDescent="0.2">
      <c r="A754" s="16"/>
      <c r="B754" s="20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61"/>
      <c r="N754" s="61"/>
      <c r="O754" s="31"/>
      <c r="P754" s="19"/>
      <c r="Q754" s="23"/>
      <c r="R754" s="19"/>
    </row>
    <row r="755" spans="1:18" ht="15.75" customHeight="1" x14ac:dyDescent="0.2">
      <c r="A755" s="16"/>
      <c r="B755" s="20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61"/>
      <c r="N755" s="61"/>
      <c r="O755" s="31"/>
      <c r="P755" s="19"/>
      <c r="Q755" s="23"/>
      <c r="R755" s="19"/>
    </row>
    <row r="756" spans="1:18" ht="15.75" customHeight="1" x14ac:dyDescent="0.2">
      <c r="A756" s="16"/>
      <c r="B756" s="20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61"/>
      <c r="N756" s="61"/>
      <c r="O756" s="31"/>
      <c r="P756" s="19"/>
      <c r="Q756" s="23"/>
      <c r="R756" s="19"/>
    </row>
    <row r="757" spans="1:18" ht="15.75" customHeight="1" x14ac:dyDescent="0.2">
      <c r="A757" s="16"/>
      <c r="B757" s="20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61"/>
      <c r="N757" s="61"/>
      <c r="O757" s="31"/>
      <c r="P757" s="19"/>
      <c r="Q757" s="23"/>
      <c r="R757" s="19"/>
    </row>
    <row r="758" spans="1:18" ht="15.75" customHeight="1" x14ac:dyDescent="0.2">
      <c r="A758" s="16"/>
      <c r="B758" s="20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61"/>
      <c r="N758" s="61"/>
      <c r="O758" s="31"/>
      <c r="P758" s="19"/>
      <c r="Q758" s="23"/>
      <c r="R758" s="19"/>
    </row>
    <row r="759" spans="1:18" ht="15.75" customHeight="1" x14ac:dyDescent="0.2">
      <c r="A759" s="16"/>
      <c r="B759" s="20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61"/>
      <c r="N759" s="61"/>
      <c r="O759" s="31"/>
      <c r="P759" s="19"/>
      <c r="Q759" s="23"/>
      <c r="R759" s="19"/>
    </row>
    <row r="760" spans="1:18" ht="15.75" customHeight="1" x14ac:dyDescent="0.2">
      <c r="A760" s="16"/>
      <c r="B760" s="20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61"/>
      <c r="N760" s="61"/>
      <c r="O760" s="31"/>
      <c r="P760" s="19"/>
      <c r="Q760" s="23"/>
      <c r="R760" s="19"/>
    </row>
    <row r="761" spans="1:18" ht="15.75" customHeight="1" x14ac:dyDescent="0.2">
      <c r="A761" s="16"/>
      <c r="B761" s="20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61"/>
      <c r="N761" s="61"/>
      <c r="O761" s="31"/>
      <c r="P761" s="19"/>
      <c r="Q761" s="23"/>
      <c r="R761" s="19"/>
    </row>
    <row r="762" spans="1:18" ht="15.75" customHeight="1" x14ac:dyDescent="0.2">
      <c r="A762" s="16"/>
      <c r="B762" s="20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61"/>
      <c r="N762" s="61"/>
      <c r="O762" s="31"/>
      <c r="P762" s="19"/>
      <c r="Q762" s="23"/>
      <c r="R762" s="19"/>
    </row>
    <row r="763" spans="1:18" ht="15.75" customHeight="1" x14ac:dyDescent="0.2">
      <c r="A763" s="16"/>
      <c r="B763" s="20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61"/>
      <c r="N763" s="61"/>
      <c r="O763" s="31"/>
      <c r="P763" s="19"/>
      <c r="Q763" s="23"/>
      <c r="R763" s="19"/>
    </row>
    <row r="764" spans="1:18" ht="15.75" customHeight="1" x14ac:dyDescent="0.2">
      <c r="A764" s="16"/>
      <c r="B764" s="20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61"/>
      <c r="N764" s="61"/>
      <c r="O764" s="31"/>
      <c r="P764" s="19"/>
      <c r="Q764" s="23"/>
      <c r="R764" s="19"/>
    </row>
    <row r="765" spans="1:18" ht="15.75" customHeight="1" x14ac:dyDescent="0.2">
      <c r="A765" s="16"/>
      <c r="B765" s="20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61"/>
      <c r="N765" s="61"/>
      <c r="O765" s="31"/>
      <c r="P765" s="19"/>
      <c r="Q765" s="23"/>
      <c r="R765" s="19"/>
    </row>
    <row r="766" spans="1:18" ht="15.75" customHeight="1" x14ac:dyDescent="0.2">
      <c r="A766" s="16"/>
      <c r="B766" s="20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61"/>
      <c r="N766" s="61"/>
      <c r="O766" s="31"/>
      <c r="P766" s="19"/>
      <c r="Q766" s="23"/>
      <c r="R766" s="19"/>
    </row>
    <row r="767" spans="1:18" ht="15.75" customHeight="1" x14ac:dyDescent="0.2">
      <c r="A767" s="16"/>
      <c r="B767" s="20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61"/>
      <c r="N767" s="61"/>
      <c r="O767" s="31"/>
      <c r="P767" s="19"/>
      <c r="Q767" s="23"/>
      <c r="R767" s="19"/>
    </row>
    <row r="768" spans="1:18" ht="15.75" customHeight="1" x14ac:dyDescent="0.2">
      <c r="A768" s="16"/>
      <c r="B768" s="20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61"/>
      <c r="N768" s="61"/>
      <c r="O768" s="31"/>
      <c r="P768" s="19"/>
      <c r="Q768" s="23"/>
      <c r="R768" s="19"/>
    </row>
    <row r="769" spans="1:18" ht="15.75" customHeight="1" x14ac:dyDescent="0.2">
      <c r="A769" s="16"/>
      <c r="B769" s="20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61"/>
      <c r="N769" s="61"/>
      <c r="O769" s="31"/>
      <c r="P769" s="19"/>
      <c r="Q769" s="23"/>
      <c r="R769" s="19"/>
    </row>
    <row r="770" spans="1:18" ht="15.75" customHeight="1" x14ac:dyDescent="0.2">
      <c r="A770" s="16"/>
      <c r="B770" s="20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61"/>
      <c r="N770" s="61"/>
      <c r="O770" s="31"/>
      <c r="P770" s="19"/>
      <c r="Q770" s="23"/>
      <c r="R770" s="19"/>
    </row>
    <row r="771" spans="1:18" ht="15.75" customHeight="1" x14ac:dyDescent="0.2">
      <c r="A771" s="16"/>
      <c r="B771" s="20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61"/>
      <c r="N771" s="61"/>
      <c r="O771" s="31"/>
      <c r="P771" s="19"/>
      <c r="Q771" s="23"/>
      <c r="R771" s="19"/>
    </row>
    <row r="772" spans="1:18" ht="15.75" customHeight="1" x14ac:dyDescent="0.2">
      <c r="A772" s="16"/>
      <c r="B772" s="20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61"/>
      <c r="N772" s="61"/>
      <c r="O772" s="31"/>
      <c r="P772" s="19"/>
      <c r="Q772" s="23"/>
      <c r="R772" s="19"/>
    </row>
    <row r="773" spans="1:18" ht="15.75" customHeight="1" x14ac:dyDescent="0.2">
      <c r="A773" s="16"/>
      <c r="B773" s="20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61"/>
      <c r="N773" s="61"/>
      <c r="O773" s="31"/>
      <c r="P773" s="19"/>
      <c r="Q773" s="23"/>
      <c r="R773" s="19"/>
    </row>
    <row r="774" spans="1:18" ht="15.75" customHeight="1" x14ac:dyDescent="0.2">
      <c r="A774" s="16"/>
      <c r="B774" s="20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61"/>
      <c r="N774" s="61"/>
      <c r="O774" s="31"/>
      <c r="P774" s="19"/>
      <c r="Q774" s="23"/>
      <c r="R774" s="19"/>
    </row>
    <row r="775" spans="1:18" ht="15.75" customHeight="1" x14ac:dyDescent="0.2">
      <c r="A775" s="16"/>
      <c r="B775" s="20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61"/>
      <c r="N775" s="61"/>
      <c r="O775" s="31"/>
      <c r="P775" s="19"/>
      <c r="Q775" s="23"/>
      <c r="R775" s="19"/>
    </row>
    <row r="776" spans="1:18" ht="15.75" customHeight="1" x14ac:dyDescent="0.2">
      <c r="A776" s="16"/>
      <c r="B776" s="20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61"/>
      <c r="N776" s="61"/>
      <c r="O776" s="31"/>
      <c r="P776" s="19"/>
      <c r="Q776" s="23"/>
      <c r="R776" s="19"/>
    </row>
    <row r="777" spans="1:18" ht="15.75" customHeight="1" x14ac:dyDescent="0.2">
      <c r="A777" s="16"/>
      <c r="B777" s="20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61"/>
      <c r="N777" s="61"/>
      <c r="O777" s="31"/>
      <c r="P777" s="19"/>
      <c r="Q777" s="23"/>
      <c r="R777" s="19"/>
    </row>
    <row r="778" spans="1:18" ht="15.75" customHeight="1" x14ac:dyDescent="0.2">
      <c r="A778" s="16"/>
      <c r="B778" s="20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61"/>
      <c r="N778" s="61"/>
      <c r="O778" s="31"/>
      <c r="P778" s="19"/>
      <c r="Q778" s="23"/>
      <c r="R778" s="19"/>
    </row>
    <row r="779" spans="1:18" ht="15.75" customHeight="1" x14ac:dyDescent="0.2">
      <c r="A779" s="16"/>
      <c r="B779" s="20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61"/>
      <c r="N779" s="61"/>
      <c r="O779" s="31"/>
      <c r="P779" s="19"/>
      <c r="Q779" s="23"/>
      <c r="R779" s="19"/>
    </row>
    <row r="780" spans="1:18" ht="15.75" customHeight="1" x14ac:dyDescent="0.2">
      <c r="A780" s="16"/>
      <c r="B780" s="20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61"/>
      <c r="N780" s="61"/>
      <c r="O780" s="31"/>
      <c r="P780" s="19"/>
      <c r="Q780" s="23"/>
      <c r="R780" s="19"/>
    </row>
    <row r="781" spans="1:18" ht="15.75" customHeight="1" x14ac:dyDescent="0.2">
      <c r="A781" s="16"/>
      <c r="B781" s="20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61"/>
      <c r="N781" s="61"/>
      <c r="O781" s="31"/>
      <c r="P781" s="19"/>
      <c r="Q781" s="23"/>
      <c r="R781" s="19"/>
    </row>
    <row r="782" spans="1:18" ht="15.75" customHeight="1" x14ac:dyDescent="0.2">
      <c r="A782" s="16"/>
      <c r="B782" s="20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61"/>
      <c r="N782" s="61"/>
      <c r="O782" s="31"/>
      <c r="P782" s="19"/>
      <c r="Q782" s="23"/>
      <c r="R782" s="19"/>
    </row>
    <row r="783" spans="1:18" ht="15.75" customHeight="1" x14ac:dyDescent="0.2">
      <c r="A783" s="16"/>
      <c r="B783" s="20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61"/>
      <c r="N783" s="61"/>
      <c r="O783" s="31"/>
      <c r="P783" s="19"/>
      <c r="Q783" s="23"/>
      <c r="R783" s="19"/>
    </row>
    <row r="784" spans="1:18" ht="15.75" customHeight="1" x14ac:dyDescent="0.2">
      <c r="A784" s="16"/>
      <c r="B784" s="20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61"/>
      <c r="N784" s="61"/>
      <c r="O784" s="31"/>
      <c r="P784" s="19"/>
      <c r="Q784" s="23"/>
      <c r="R784" s="19"/>
    </row>
    <row r="785" spans="1:18" ht="15.75" customHeight="1" x14ac:dyDescent="0.2">
      <c r="A785" s="16"/>
      <c r="B785" s="20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61"/>
      <c r="N785" s="61"/>
      <c r="O785" s="31"/>
      <c r="P785" s="19"/>
      <c r="Q785" s="23"/>
      <c r="R785" s="19"/>
    </row>
    <row r="786" spans="1:18" ht="15.75" customHeight="1" x14ac:dyDescent="0.2">
      <c r="A786" s="16"/>
      <c r="B786" s="20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61"/>
      <c r="N786" s="61"/>
      <c r="O786" s="31"/>
      <c r="P786" s="19"/>
      <c r="Q786" s="23"/>
      <c r="R786" s="19"/>
    </row>
    <row r="787" spans="1:18" ht="15.75" customHeight="1" x14ac:dyDescent="0.2">
      <c r="A787" s="16"/>
      <c r="B787" s="20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61"/>
      <c r="N787" s="61"/>
      <c r="O787" s="31"/>
      <c r="P787" s="19"/>
      <c r="Q787" s="23"/>
      <c r="R787" s="19"/>
    </row>
    <row r="788" spans="1:18" ht="15.75" customHeight="1" x14ac:dyDescent="0.2">
      <c r="A788" s="16"/>
      <c r="B788" s="20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61"/>
      <c r="N788" s="61"/>
      <c r="O788" s="31"/>
      <c r="P788" s="19"/>
      <c r="Q788" s="23"/>
      <c r="R788" s="19"/>
    </row>
    <row r="789" spans="1:18" ht="15.75" customHeight="1" x14ac:dyDescent="0.2">
      <c r="A789" s="16"/>
      <c r="B789" s="20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61"/>
      <c r="N789" s="61"/>
      <c r="O789" s="31"/>
      <c r="P789" s="19"/>
      <c r="Q789" s="23"/>
      <c r="R789" s="19"/>
    </row>
    <row r="790" spans="1:18" ht="15.75" customHeight="1" x14ac:dyDescent="0.2">
      <c r="A790" s="16"/>
      <c r="B790" s="20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61"/>
      <c r="N790" s="61"/>
      <c r="O790" s="31"/>
      <c r="P790" s="19"/>
      <c r="Q790" s="23"/>
      <c r="R790" s="19"/>
    </row>
    <row r="791" spans="1:18" ht="15.75" customHeight="1" x14ac:dyDescent="0.2">
      <c r="A791" s="16"/>
      <c r="B791" s="20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61"/>
      <c r="N791" s="61"/>
      <c r="O791" s="31"/>
      <c r="P791" s="19"/>
      <c r="Q791" s="23"/>
      <c r="R791" s="19"/>
    </row>
    <row r="792" spans="1:18" ht="15.75" customHeight="1" x14ac:dyDescent="0.2">
      <c r="A792" s="16"/>
      <c r="B792" s="20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61"/>
      <c r="N792" s="61"/>
      <c r="O792" s="31"/>
      <c r="P792" s="19"/>
      <c r="Q792" s="23"/>
      <c r="R792" s="19"/>
    </row>
    <row r="793" spans="1:18" ht="15.75" customHeight="1" x14ac:dyDescent="0.2">
      <c r="A793" s="16"/>
      <c r="B793" s="20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61"/>
      <c r="N793" s="61"/>
      <c r="O793" s="31"/>
      <c r="P793" s="19"/>
      <c r="Q793" s="23"/>
      <c r="R793" s="19"/>
    </row>
    <row r="794" spans="1:18" ht="15.75" customHeight="1" x14ac:dyDescent="0.2">
      <c r="A794" s="16"/>
      <c r="B794" s="20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61"/>
      <c r="N794" s="61"/>
      <c r="O794" s="31"/>
      <c r="P794" s="19"/>
      <c r="Q794" s="23"/>
      <c r="R794" s="19"/>
    </row>
    <row r="795" spans="1:18" ht="15.75" customHeight="1" x14ac:dyDescent="0.2">
      <c r="A795" s="16"/>
      <c r="B795" s="20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61"/>
      <c r="N795" s="61"/>
      <c r="O795" s="31"/>
      <c r="P795" s="19"/>
      <c r="Q795" s="23"/>
      <c r="R795" s="19"/>
    </row>
    <row r="796" spans="1:18" ht="15.75" customHeight="1" x14ac:dyDescent="0.2">
      <c r="A796" s="16"/>
      <c r="B796" s="20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61"/>
      <c r="N796" s="61"/>
      <c r="O796" s="31"/>
      <c r="P796" s="19"/>
      <c r="Q796" s="23"/>
      <c r="R796" s="19"/>
    </row>
    <row r="797" spans="1:18" ht="15.75" customHeight="1" x14ac:dyDescent="0.2">
      <c r="A797" s="16"/>
      <c r="B797" s="20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61"/>
      <c r="N797" s="61"/>
      <c r="O797" s="31"/>
      <c r="P797" s="19"/>
      <c r="Q797" s="23"/>
      <c r="R797" s="19"/>
    </row>
    <row r="798" spans="1:18" ht="15.75" customHeight="1" x14ac:dyDescent="0.2">
      <c r="A798" s="16"/>
      <c r="B798" s="20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61"/>
      <c r="N798" s="61"/>
      <c r="O798" s="31"/>
      <c r="P798" s="19"/>
      <c r="Q798" s="23"/>
      <c r="R798" s="19"/>
    </row>
    <row r="799" spans="1:18" ht="15.75" customHeight="1" x14ac:dyDescent="0.2">
      <c r="A799" s="16"/>
      <c r="B799" s="20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61"/>
      <c r="N799" s="61"/>
      <c r="O799" s="31"/>
      <c r="P799" s="19"/>
      <c r="Q799" s="23"/>
      <c r="R799" s="19"/>
    </row>
    <row r="800" spans="1:18" ht="15.75" customHeight="1" x14ac:dyDescent="0.2">
      <c r="A800" s="16"/>
      <c r="B800" s="20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61"/>
      <c r="N800" s="61"/>
      <c r="O800" s="31"/>
      <c r="P800" s="19"/>
      <c r="Q800" s="23"/>
      <c r="R800" s="19"/>
    </row>
    <row r="801" spans="1:18" ht="15.75" customHeight="1" x14ac:dyDescent="0.2">
      <c r="A801" s="16"/>
      <c r="B801" s="20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61"/>
      <c r="N801" s="61"/>
      <c r="O801" s="31"/>
      <c r="P801" s="19"/>
      <c r="Q801" s="23"/>
      <c r="R801" s="19"/>
    </row>
    <row r="802" spans="1:18" ht="15.75" customHeight="1" x14ac:dyDescent="0.2">
      <c r="A802" s="16"/>
      <c r="B802" s="20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61"/>
      <c r="N802" s="61"/>
      <c r="O802" s="31"/>
      <c r="P802" s="19"/>
      <c r="Q802" s="23"/>
      <c r="R802" s="19"/>
    </row>
    <row r="803" spans="1:18" ht="15.75" customHeight="1" x14ac:dyDescent="0.2">
      <c r="A803" s="16"/>
      <c r="B803" s="20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61"/>
      <c r="N803" s="61"/>
      <c r="O803" s="31"/>
      <c r="P803" s="19"/>
      <c r="Q803" s="23"/>
      <c r="R803" s="19"/>
    </row>
    <row r="804" spans="1:18" ht="15.75" customHeight="1" x14ac:dyDescent="0.2">
      <c r="A804" s="16"/>
      <c r="B804" s="20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61"/>
      <c r="N804" s="61"/>
      <c r="O804" s="31"/>
      <c r="P804" s="19"/>
      <c r="Q804" s="23"/>
      <c r="R804" s="19"/>
    </row>
    <row r="805" spans="1:18" ht="15.75" customHeight="1" x14ac:dyDescent="0.2">
      <c r="A805" s="16"/>
      <c r="B805" s="20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61"/>
      <c r="N805" s="61"/>
      <c r="O805" s="31"/>
      <c r="P805" s="19"/>
      <c r="Q805" s="23"/>
      <c r="R805" s="19"/>
    </row>
    <row r="806" spans="1:18" ht="15.75" customHeight="1" x14ac:dyDescent="0.2">
      <c r="A806" s="16"/>
      <c r="B806" s="20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61"/>
      <c r="N806" s="61"/>
      <c r="O806" s="31"/>
      <c r="P806" s="19"/>
      <c r="Q806" s="23"/>
      <c r="R806" s="19"/>
    </row>
    <row r="807" spans="1:18" ht="15.75" customHeight="1" x14ac:dyDescent="0.2">
      <c r="A807" s="16"/>
      <c r="B807" s="20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61"/>
      <c r="N807" s="61"/>
      <c r="O807" s="31"/>
      <c r="P807" s="19"/>
      <c r="Q807" s="23"/>
      <c r="R807" s="19"/>
    </row>
    <row r="808" spans="1:18" ht="15.75" customHeight="1" x14ac:dyDescent="0.2">
      <c r="A808" s="16"/>
      <c r="B808" s="20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61"/>
      <c r="N808" s="61"/>
      <c r="O808" s="31"/>
      <c r="P808" s="19"/>
      <c r="Q808" s="23"/>
      <c r="R808" s="19"/>
    </row>
    <row r="809" spans="1:18" ht="15.75" customHeight="1" x14ac:dyDescent="0.2">
      <c r="A809" s="16"/>
      <c r="B809" s="20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61"/>
      <c r="N809" s="61"/>
      <c r="O809" s="31"/>
      <c r="P809" s="19"/>
      <c r="Q809" s="23"/>
      <c r="R809" s="19"/>
    </row>
    <row r="810" spans="1:18" ht="15.75" customHeight="1" x14ac:dyDescent="0.2">
      <c r="A810" s="16"/>
      <c r="B810" s="20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61"/>
      <c r="N810" s="61"/>
      <c r="O810" s="31"/>
      <c r="P810" s="19"/>
      <c r="Q810" s="23"/>
      <c r="R810" s="19"/>
    </row>
    <row r="811" spans="1:18" ht="15.75" customHeight="1" x14ac:dyDescent="0.2">
      <c r="A811" s="16"/>
      <c r="B811" s="20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61"/>
      <c r="N811" s="61"/>
      <c r="O811" s="31"/>
      <c r="P811" s="19"/>
      <c r="Q811" s="23"/>
      <c r="R811" s="19"/>
    </row>
    <row r="812" spans="1:18" ht="15.75" customHeight="1" x14ac:dyDescent="0.2">
      <c r="A812" s="16"/>
      <c r="B812" s="20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61"/>
      <c r="N812" s="61"/>
      <c r="O812" s="31"/>
      <c r="P812" s="19"/>
      <c r="Q812" s="23"/>
      <c r="R812" s="19"/>
    </row>
    <row r="813" spans="1:18" ht="15.75" customHeight="1" x14ac:dyDescent="0.2">
      <c r="A813" s="16"/>
      <c r="B813" s="20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61"/>
      <c r="N813" s="61"/>
      <c r="O813" s="31"/>
      <c r="P813" s="19"/>
      <c r="Q813" s="23"/>
      <c r="R813" s="19"/>
    </row>
    <row r="814" spans="1:18" ht="15.75" customHeight="1" x14ac:dyDescent="0.2">
      <c r="A814" s="16"/>
      <c r="B814" s="20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61"/>
      <c r="N814" s="61"/>
      <c r="O814" s="31"/>
      <c r="P814" s="19"/>
      <c r="Q814" s="23"/>
      <c r="R814" s="19"/>
    </row>
    <row r="815" spans="1:18" ht="15.75" customHeight="1" x14ac:dyDescent="0.2">
      <c r="A815" s="16"/>
      <c r="B815" s="20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61"/>
      <c r="N815" s="61"/>
      <c r="O815" s="31"/>
      <c r="P815" s="19"/>
      <c r="Q815" s="23"/>
      <c r="R815" s="19"/>
    </row>
    <row r="816" spans="1:18" ht="15.75" customHeight="1" x14ac:dyDescent="0.2">
      <c r="A816" s="16"/>
      <c r="B816" s="20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61"/>
      <c r="N816" s="61"/>
      <c r="O816" s="31"/>
      <c r="P816" s="19"/>
      <c r="Q816" s="23"/>
      <c r="R816" s="19"/>
    </row>
    <row r="817" spans="1:18" ht="15.75" customHeight="1" x14ac:dyDescent="0.2">
      <c r="A817" s="16"/>
      <c r="B817" s="20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61"/>
      <c r="N817" s="61"/>
      <c r="O817" s="31"/>
      <c r="P817" s="19"/>
      <c r="Q817" s="23"/>
      <c r="R817" s="19"/>
    </row>
    <row r="818" spans="1:18" ht="15.75" customHeight="1" x14ac:dyDescent="0.2">
      <c r="A818" s="16"/>
      <c r="B818" s="20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61"/>
      <c r="N818" s="61"/>
      <c r="O818" s="31"/>
      <c r="P818" s="19"/>
      <c r="Q818" s="23"/>
      <c r="R818" s="19"/>
    </row>
    <row r="819" spans="1:18" ht="15.75" customHeight="1" x14ac:dyDescent="0.2">
      <c r="A819" s="16"/>
      <c r="B819" s="20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61"/>
      <c r="N819" s="61"/>
      <c r="O819" s="31"/>
      <c r="P819" s="19"/>
      <c r="Q819" s="23"/>
      <c r="R819" s="19"/>
    </row>
    <row r="820" spans="1:18" ht="15.75" customHeight="1" x14ac:dyDescent="0.2">
      <c r="A820" s="16"/>
      <c r="B820" s="20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61"/>
      <c r="N820" s="61"/>
      <c r="O820" s="31"/>
      <c r="P820" s="19"/>
      <c r="Q820" s="23"/>
      <c r="R820" s="19"/>
    </row>
    <row r="821" spans="1:18" ht="15.75" customHeight="1" x14ac:dyDescent="0.2">
      <c r="A821" s="16"/>
      <c r="B821" s="20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61"/>
      <c r="N821" s="61"/>
      <c r="O821" s="31"/>
      <c r="P821" s="19"/>
      <c r="Q821" s="23"/>
      <c r="R821" s="19"/>
    </row>
    <row r="822" spans="1:18" ht="15.75" customHeight="1" x14ac:dyDescent="0.2">
      <c r="A822" s="16"/>
      <c r="B822" s="20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61"/>
      <c r="N822" s="61"/>
      <c r="O822" s="31"/>
      <c r="P822" s="19"/>
      <c r="Q822" s="23"/>
      <c r="R822" s="19"/>
    </row>
    <row r="823" spans="1:18" ht="15.75" customHeight="1" x14ac:dyDescent="0.2">
      <c r="A823" s="16"/>
      <c r="B823" s="20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61"/>
      <c r="N823" s="61"/>
      <c r="O823" s="31"/>
      <c r="P823" s="19"/>
      <c r="Q823" s="23"/>
      <c r="R823" s="19"/>
    </row>
    <row r="824" spans="1:18" ht="15.75" customHeight="1" x14ac:dyDescent="0.2">
      <c r="A824" s="16"/>
      <c r="B824" s="20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61"/>
      <c r="N824" s="61"/>
      <c r="O824" s="31"/>
      <c r="P824" s="19"/>
      <c r="Q824" s="23"/>
      <c r="R824" s="19"/>
    </row>
    <row r="825" spans="1:18" ht="15.75" customHeight="1" x14ac:dyDescent="0.2">
      <c r="A825" s="16"/>
      <c r="B825" s="20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61"/>
      <c r="N825" s="61"/>
      <c r="O825" s="31"/>
      <c r="P825" s="19"/>
      <c r="Q825" s="23"/>
      <c r="R825" s="19"/>
    </row>
    <row r="826" spans="1:18" ht="15.75" customHeight="1" x14ac:dyDescent="0.2">
      <c r="A826" s="16"/>
      <c r="B826" s="20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61"/>
      <c r="N826" s="61"/>
      <c r="O826" s="31"/>
      <c r="P826" s="19"/>
      <c r="Q826" s="23"/>
      <c r="R826" s="19"/>
    </row>
    <row r="827" spans="1:18" ht="15.75" customHeight="1" x14ac:dyDescent="0.2">
      <c r="A827" s="16"/>
      <c r="B827" s="20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61"/>
      <c r="N827" s="61"/>
      <c r="O827" s="31"/>
      <c r="P827" s="19"/>
      <c r="Q827" s="23"/>
      <c r="R827" s="19"/>
    </row>
    <row r="828" spans="1:18" ht="15.75" customHeight="1" x14ac:dyDescent="0.2">
      <c r="A828" s="16"/>
      <c r="B828" s="20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61"/>
      <c r="N828" s="61"/>
      <c r="O828" s="31"/>
      <c r="P828" s="19"/>
      <c r="Q828" s="23"/>
      <c r="R828" s="19"/>
    </row>
    <row r="829" spans="1:18" ht="15.75" customHeight="1" x14ac:dyDescent="0.2">
      <c r="A829" s="16"/>
      <c r="B829" s="20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61"/>
      <c r="N829" s="61"/>
      <c r="O829" s="31"/>
      <c r="P829" s="19"/>
      <c r="Q829" s="23"/>
      <c r="R829" s="19"/>
    </row>
    <row r="830" spans="1:18" ht="15.75" customHeight="1" x14ac:dyDescent="0.2">
      <c r="A830" s="16"/>
      <c r="B830" s="20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61"/>
      <c r="N830" s="61"/>
      <c r="O830" s="31"/>
      <c r="P830" s="19"/>
      <c r="Q830" s="23"/>
      <c r="R830" s="19"/>
    </row>
    <row r="831" spans="1:18" ht="15.75" customHeight="1" x14ac:dyDescent="0.2">
      <c r="A831" s="16"/>
      <c r="B831" s="20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61"/>
      <c r="N831" s="61"/>
      <c r="O831" s="31"/>
      <c r="P831" s="19"/>
      <c r="Q831" s="23"/>
      <c r="R831" s="19"/>
    </row>
    <row r="832" spans="1:18" ht="15.75" customHeight="1" x14ac:dyDescent="0.2">
      <c r="A832" s="16"/>
      <c r="B832" s="20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61"/>
      <c r="N832" s="61"/>
      <c r="O832" s="31"/>
      <c r="P832" s="19"/>
      <c r="Q832" s="23"/>
      <c r="R832" s="19"/>
    </row>
    <row r="833" spans="1:18" ht="15.75" customHeight="1" x14ac:dyDescent="0.2">
      <c r="A833" s="16"/>
      <c r="B833" s="20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61"/>
      <c r="N833" s="61"/>
      <c r="O833" s="31"/>
      <c r="P833" s="19"/>
      <c r="Q833" s="23"/>
      <c r="R833" s="19"/>
    </row>
    <row r="834" spans="1:18" ht="15.75" customHeight="1" x14ac:dyDescent="0.2">
      <c r="A834" s="16"/>
      <c r="B834" s="20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61"/>
      <c r="N834" s="61"/>
      <c r="O834" s="31"/>
      <c r="P834" s="19"/>
      <c r="Q834" s="23"/>
      <c r="R834" s="19"/>
    </row>
    <row r="835" spans="1:18" ht="15.75" customHeight="1" x14ac:dyDescent="0.2">
      <c r="A835" s="16"/>
      <c r="B835" s="20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61"/>
      <c r="N835" s="61"/>
      <c r="O835" s="31"/>
      <c r="P835" s="19"/>
      <c r="Q835" s="23"/>
      <c r="R835" s="19"/>
    </row>
    <row r="836" spans="1:18" ht="15.75" customHeight="1" x14ac:dyDescent="0.2">
      <c r="A836" s="16"/>
      <c r="B836" s="20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61"/>
      <c r="N836" s="61"/>
      <c r="O836" s="31"/>
      <c r="P836" s="19"/>
      <c r="Q836" s="23"/>
      <c r="R836" s="19"/>
    </row>
    <row r="837" spans="1:18" ht="15.75" customHeight="1" x14ac:dyDescent="0.2">
      <c r="A837" s="16"/>
      <c r="B837" s="20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61"/>
      <c r="N837" s="61"/>
      <c r="O837" s="31"/>
      <c r="P837" s="19"/>
      <c r="Q837" s="23"/>
      <c r="R837" s="19"/>
    </row>
    <row r="838" spans="1:18" ht="15.75" customHeight="1" x14ac:dyDescent="0.2">
      <c r="A838" s="16"/>
      <c r="B838" s="20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61"/>
      <c r="N838" s="61"/>
      <c r="O838" s="31"/>
      <c r="P838" s="19"/>
      <c r="Q838" s="23"/>
      <c r="R838" s="19"/>
    </row>
    <row r="839" spans="1:18" ht="15.75" customHeight="1" x14ac:dyDescent="0.2">
      <c r="A839" s="16"/>
      <c r="B839" s="20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61"/>
      <c r="N839" s="61"/>
      <c r="O839" s="31"/>
      <c r="P839" s="19"/>
      <c r="Q839" s="23"/>
      <c r="R839" s="19"/>
    </row>
    <row r="840" spans="1:18" ht="15.75" customHeight="1" x14ac:dyDescent="0.2">
      <c r="A840" s="16"/>
      <c r="B840" s="20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61"/>
      <c r="N840" s="61"/>
      <c r="O840" s="31"/>
      <c r="P840" s="19"/>
      <c r="Q840" s="23"/>
      <c r="R840" s="19"/>
    </row>
    <row r="841" spans="1:18" ht="15.75" customHeight="1" x14ac:dyDescent="0.2">
      <c r="A841" s="16"/>
      <c r="B841" s="20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61"/>
      <c r="N841" s="61"/>
      <c r="O841" s="31"/>
      <c r="P841" s="19"/>
      <c r="Q841" s="23"/>
      <c r="R841" s="19"/>
    </row>
    <row r="842" spans="1:18" ht="15.75" customHeight="1" x14ac:dyDescent="0.2">
      <c r="A842" s="16"/>
      <c r="B842" s="20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61"/>
      <c r="N842" s="61"/>
      <c r="O842" s="31"/>
      <c r="P842" s="19"/>
      <c r="Q842" s="23"/>
      <c r="R842" s="19"/>
    </row>
    <row r="843" spans="1:18" ht="15.75" customHeight="1" x14ac:dyDescent="0.2">
      <c r="A843" s="16"/>
      <c r="B843" s="20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61"/>
      <c r="N843" s="61"/>
      <c r="O843" s="31"/>
      <c r="P843" s="19"/>
      <c r="Q843" s="23"/>
      <c r="R843" s="19"/>
    </row>
    <row r="844" spans="1:18" ht="15.75" customHeight="1" x14ac:dyDescent="0.2">
      <c r="A844" s="16"/>
      <c r="B844" s="20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61"/>
      <c r="N844" s="61"/>
      <c r="O844" s="31"/>
      <c r="P844" s="19"/>
      <c r="Q844" s="23"/>
      <c r="R844" s="19"/>
    </row>
    <row r="845" spans="1:18" ht="15.75" customHeight="1" x14ac:dyDescent="0.2">
      <c r="A845" s="16"/>
      <c r="B845" s="20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61"/>
      <c r="N845" s="61"/>
      <c r="O845" s="31"/>
      <c r="P845" s="19"/>
      <c r="Q845" s="23"/>
      <c r="R845" s="19"/>
    </row>
    <row r="846" spans="1:18" ht="15.75" customHeight="1" x14ac:dyDescent="0.2">
      <c r="A846" s="16"/>
      <c r="B846" s="20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61"/>
      <c r="N846" s="61"/>
      <c r="O846" s="31"/>
      <c r="P846" s="19"/>
      <c r="Q846" s="23"/>
      <c r="R846" s="19"/>
    </row>
    <row r="847" spans="1:18" ht="15.75" customHeight="1" x14ac:dyDescent="0.2">
      <c r="A847" s="16"/>
      <c r="B847" s="20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61"/>
      <c r="N847" s="61"/>
      <c r="O847" s="31"/>
      <c r="P847" s="19"/>
      <c r="Q847" s="23"/>
      <c r="R847" s="19"/>
    </row>
    <row r="848" spans="1:18" ht="15.75" customHeight="1" x14ac:dyDescent="0.2">
      <c r="A848" s="16"/>
      <c r="B848" s="20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61"/>
      <c r="N848" s="61"/>
      <c r="O848" s="31"/>
      <c r="P848" s="19"/>
      <c r="Q848" s="23"/>
      <c r="R848" s="19"/>
    </row>
    <row r="849" spans="1:18" ht="15.75" customHeight="1" x14ac:dyDescent="0.2">
      <c r="A849" s="16"/>
      <c r="B849" s="20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61"/>
      <c r="N849" s="61"/>
      <c r="O849" s="31"/>
      <c r="P849" s="19"/>
      <c r="Q849" s="23"/>
      <c r="R849" s="19"/>
    </row>
    <row r="850" spans="1:18" ht="15.75" customHeight="1" x14ac:dyDescent="0.2">
      <c r="A850" s="16"/>
      <c r="B850" s="20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61"/>
      <c r="N850" s="61"/>
      <c r="O850" s="31"/>
      <c r="P850" s="19"/>
      <c r="Q850" s="23"/>
      <c r="R850" s="19"/>
    </row>
    <row r="851" spans="1:18" ht="15.75" customHeight="1" x14ac:dyDescent="0.2">
      <c r="A851" s="16"/>
      <c r="B851" s="20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61"/>
      <c r="N851" s="61"/>
      <c r="O851" s="31"/>
      <c r="P851" s="19"/>
      <c r="Q851" s="23"/>
      <c r="R851" s="19"/>
    </row>
    <row r="852" spans="1:18" ht="15.75" customHeight="1" x14ac:dyDescent="0.2">
      <c r="A852" s="16"/>
      <c r="B852" s="20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61"/>
      <c r="N852" s="61"/>
      <c r="O852" s="31"/>
      <c r="P852" s="19"/>
      <c r="Q852" s="23"/>
      <c r="R852" s="19"/>
    </row>
    <row r="853" spans="1:18" ht="15.75" customHeight="1" x14ac:dyDescent="0.2">
      <c r="A853" s="16"/>
      <c r="B853" s="20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61"/>
      <c r="N853" s="61"/>
      <c r="O853" s="31"/>
      <c r="P853" s="19"/>
      <c r="Q853" s="23"/>
      <c r="R853" s="19"/>
    </row>
    <row r="854" spans="1:18" ht="15.75" customHeight="1" x14ac:dyDescent="0.2">
      <c r="A854" s="16"/>
      <c r="B854" s="20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61"/>
      <c r="N854" s="61"/>
      <c r="O854" s="31"/>
      <c r="P854" s="19"/>
      <c r="Q854" s="23"/>
      <c r="R854" s="19"/>
    </row>
    <row r="855" spans="1:18" ht="15.75" customHeight="1" x14ac:dyDescent="0.2">
      <c r="A855" s="16"/>
      <c r="B855" s="20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61"/>
      <c r="N855" s="61"/>
      <c r="O855" s="31"/>
      <c r="P855" s="19"/>
      <c r="Q855" s="23"/>
      <c r="R855" s="19"/>
    </row>
    <row r="856" spans="1:18" ht="15.75" customHeight="1" x14ac:dyDescent="0.2">
      <c r="A856" s="16"/>
      <c r="B856" s="20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61"/>
      <c r="N856" s="61"/>
      <c r="O856" s="31"/>
      <c r="P856" s="19"/>
      <c r="Q856" s="23"/>
      <c r="R856" s="19"/>
    </row>
    <row r="857" spans="1:18" ht="15.75" customHeight="1" x14ac:dyDescent="0.2">
      <c r="A857" s="16"/>
      <c r="B857" s="20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61"/>
      <c r="N857" s="61"/>
      <c r="O857" s="31"/>
      <c r="P857" s="19"/>
      <c r="Q857" s="23"/>
      <c r="R857" s="19"/>
    </row>
    <row r="858" spans="1:18" ht="15.75" customHeight="1" x14ac:dyDescent="0.2">
      <c r="A858" s="16"/>
      <c r="B858" s="20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61"/>
      <c r="N858" s="61"/>
      <c r="O858" s="31"/>
      <c r="P858" s="19"/>
      <c r="Q858" s="23"/>
      <c r="R858" s="19"/>
    </row>
    <row r="859" spans="1:18" ht="15.75" customHeight="1" x14ac:dyDescent="0.2">
      <c r="A859" s="16"/>
      <c r="B859" s="20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61"/>
      <c r="N859" s="61"/>
      <c r="O859" s="31"/>
      <c r="P859" s="19"/>
      <c r="Q859" s="23"/>
      <c r="R859" s="19"/>
    </row>
    <row r="860" spans="1:18" ht="15.75" customHeight="1" x14ac:dyDescent="0.2">
      <c r="A860" s="16"/>
      <c r="B860" s="20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61"/>
      <c r="N860" s="61"/>
      <c r="O860" s="31"/>
      <c r="P860" s="19"/>
      <c r="Q860" s="23"/>
      <c r="R860" s="19"/>
    </row>
    <row r="861" spans="1:18" ht="15.75" customHeight="1" x14ac:dyDescent="0.2">
      <c r="A861" s="16"/>
      <c r="B861" s="20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61"/>
      <c r="N861" s="61"/>
      <c r="O861" s="31"/>
      <c r="P861" s="19"/>
      <c r="Q861" s="23"/>
      <c r="R861" s="19"/>
    </row>
    <row r="862" spans="1:18" ht="15.75" customHeight="1" x14ac:dyDescent="0.2">
      <c r="A862" s="16"/>
      <c r="B862" s="20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61"/>
      <c r="N862" s="61"/>
      <c r="O862" s="31"/>
      <c r="P862" s="19"/>
      <c r="Q862" s="23"/>
      <c r="R862" s="19"/>
    </row>
    <row r="863" spans="1:18" ht="15.75" customHeight="1" x14ac:dyDescent="0.2">
      <c r="A863" s="16"/>
      <c r="B863" s="20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61"/>
      <c r="N863" s="61"/>
      <c r="O863" s="31"/>
      <c r="P863" s="19"/>
      <c r="Q863" s="23"/>
      <c r="R863" s="19"/>
    </row>
    <row r="864" spans="1:18" ht="15.75" customHeight="1" x14ac:dyDescent="0.2">
      <c r="A864" s="16"/>
      <c r="B864" s="20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61"/>
      <c r="N864" s="61"/>
      <c r="O864" s="31"/>
      <c r="P864" s="19"/>
      <c r="Q864" s="23"/>
      <c r="R864" s="19"/>
    </row>
    <row r="865" spans="1:18" ht="15.75" customHeight="1" x14ac:dyDescent="0.2">
      <c r="A865" s="16"/>
      <c r="B865" s="20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61"/>
      <c r="N865" s="61"/>
      <c r="O865" s="31"/>
      <c r="P865" s="19"/>
      <c r="Q865" s="23"/>
      <c r="R865" s="19"/>
    </row>
    <row r="866" spans="1:18" ht="15.75" customHeight="1" x14ac:dyDescent="0.2">
      <c r="A866" s="16"/>
      <c r="B866" s="20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61"/>
      <c r="N866" s="61"/>
      <c r="O866" s="31"/>
      <c r="P866" s="19"/>
      <c r="Q866" s="23"/>
      <c r="R866" s="19"/>
    </row>
    <row r="867" spans="1:18" ht="15.75" customHeight="1" x14ac:dyDescent="0.2">
      <c r="A867" s="16"/>
      <c r="B867" s="20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61"/>
      <c r="N867" s="61"/>
      <c r="O867" s="31"/>
      <c r="P867" s="19"/>
      <c r="Q867" s="23"/>
      <c r="R867" s="19"/>
    </row>
    <row r="868" spans="1:18" ht="15.75" customHeight="1" x14ac:dyDescent="0.2">
      <c r="A868" s="16"/>
      <c r="B868" s="20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61"/>
      <c r="N868" s="61"/>
      <c r="O868" s="31"/>
      <c r="P868" s="19"/>
      <c r="Q868" s="23"/>
      <c r="R868" s="19"/>
    </row>
    <row r="869" spans="1:18" ht="15.75" customHeight="1" x14ac:dyDescent="0.2">
      <c r="A869" s="16"/>
      <c r="B869" s="20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61"/>
      <c r="N869" s="61"/>
      <c r="O869" s="31"/>
      <c r="P869" s="19"/>
      <c r="Q869" s="23"/>
      <c r="R869" s="19"/>
    </row>
    <row r="870" spans="1:18" ht="15.75" customHeight="1" x14ac:dyDescent="0.2">
      <c r="A870" s="16"/>
      <c r="B870" s="20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61"/>
      <c r="N870" s="61"/>
      <c r="O870" s="31"/>
      <c r="P870" s="19"/>
      <c r="Q870" s="23"/>
      <c r="R870" s="19"/>
    </row>
    <row r="871" spans="1:18" ht="15.75" customHeight="1" x14ac:dyDescent="0.2">
      <c r="A871" s="16"/>
      <c r="B871" s="20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61"/>
      <c r="N871" s="61"/>
      <c r="O871" s="31"/>
      <c r="P871" s="19"/>
      <c r="Q871" s="23"/>
      <c r="R871" s="19"/>
    </row>
    <row r="872" spans="1:18" ht="15.75" customHeight="1" x14ac:dyDescent="0.2">
      <c r="A872" s="16"/>
      <c r="B872" s="20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61"/>
      <c r="N872" s="61"/>
      <c r="O872" s="31"/>
      <c r="P872" s="19"/>
      <c r="Q872" s="23"/>
      <c r="R872" s="19"/>
    </row>
    <row r="873" spans="1:18" ht="15.75" customHeight="1" x14ac:dyDescent="0.2">
      <c r="A873" s="16"/>
      <c r="B873" s="20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61"/>
      <c r="N873" s="61"/>
      <c r="O873" s="31"/>
      <c r="P873" s="19"/>
      <c r="Q873" s="23"/>
      <c r="R873" s="19"/>
    </row>
    <row r="874" spans="1:18" ht="15.75" customHeight="1" x14ac:dyDescent="0.2">
      <c r="A874" s="16"/>
      <c r="B874" s="20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61"/>
      <c r="N874" s="61"/>
      <c r="O874" s="31"/>
      <c r="P874" s="19"/>
      <c r="Q874" s="23"/>
      <c r="R874" s="19"/>
    </row>
    <row r="875" spans="1:18" ht="15.75" customHeight="1" x14ac:dyDescent="0.2">
      <c r="A875" s="16"/>
      <c r="B875" s="20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61"/>
      <c r="N875" s="61"/>
      <c r="O875" s="31"/>
      <c r="P875" s="19"/>
      <c r="Q875" s="23"/>
      <c r="R875" s="19"/>
    </row>
    <row r="876" spans="1:18" ht="15.75" customHeight="1" x14ac:dyDescent="0.2">
      <c r="A876" s="16"/>
      <c r="B876" s="20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61"/>
      <c r="N876" s="61"/>
      <c r="O876" s="31"/>
      <c r="P876" s="19"/>
      <c r="Q876" s="23"/>
      <c r="R876" s="19"/>
    </row>
    <row r="877" spans="1:18" ht="15.75" customHeight="1" x14ac:dyDescent="0.2">
      <c r="A877" s="16"/>
      <c r="B877" s="20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61"/>
      <c r="N877" s="61"/>
      <c r="O877" s="31"/>
      <c r="P877" s="19"/>
      <c r="Q877" s="23"/>
      <c r="R877" s="19"/>
    </row>
    <row r="878" spans="1:18" ht="15.75" customHeight="1" x14ac:dyDescent="0.2">
      <c r="A878" s="16"/>
      <c r="B878" s="20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61"/>
      <c r="N878" s="61"/>
      <c r="O878" s="31"/>
      <c r="P878" s="19"/>
      <c r="Q878" s="23"/>
      <c r="R878" s="19"/>
    </row>
    <row r="879" spans="1:18" ht="15.75" customHeight="1" x14ac:dyDescent="0.2">
      <c r="A879" s="16"/>
      <c r="B879" s="20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61"/>
      <c r="N879" s="61"/>
      <c r="O879" s="31"/>
      <c r="P879" s="19"/>
      <c r="Q879" s="23"/>
      <c r="R879" s="19"/>
    </row>
    <row r="880" spans="1:18" ht="15.75" customHeight="1" x14ac:dyDescent="0.2">
      <c r="A880" s="16"/>
      <c r="B880" s="20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61"/>
      <c r="N880" s="61"/>
      <c r="O880" s="31"/>
      <c r="P880" s="19"/>
      <c r="Q880" s="23"/>
      <c r="R880" s="19"/>
    </row>
    <row r="881" spans="1:18" ht="15.75" customHeight="1" x14ac:dyDescent="0.2">
      <c r="A881" s="16"/>
      <c r="B881" s="20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61"/>
      <c r="N881" s="61"/>
      <c r="O881" s="31"/>
      <c r="P881" s="19"/>
      <c r="Q881" s="23"/>
      <c r="R881" s="19"/>
    </row>
    <row r="882" spans="1:18" ht="15.75" customHeight="1" x14ac:dyDescent="0.2">
      <c r="A882" s="16"/>
      <c r="B882" s="20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61"/>
      <c r="N882" s="61"/>
      <c r="O882" s="31"/>
      <c r="P882" s="19"/>
      <c r="Q882" s="23"/>
      <c r="R882" s="19"/>
    </row>
    <row r="883" spans="1:18" ht="15.75" customHeight="1" x14ac:dyDescent="0.2">
      <c r="A883" s="16"/>
      <c r="B883" s="20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61"/>
      <c r="N883" s="61"/>
      <c r="O883" s="31"/>
      <c r="P883" s="19"/>
      <c r="Q883" s="23"/>
      <c r="R883" s="19"/>
    </row>
    <row r="884" spans="1:18" ht="15.75" customHeight="1" x14ac:dyDescent="0.2">
      <c r="A884" s="16"/>
      <c r="B884" s="20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61"/>
      <c r="N884" s="61"/>
      <c r="O884" s="31"/>
      <c r="P884" s="19"/>
      <c r="Q884" s="23"/>
      <c r="R884" s="19"/>
    </row>
    <row r="885" spans="1:18" ht="15.75" customHeight="1" x14ac:dyDescent="0.2">
      <c r="A885" s="16"/>
      <c r="B885" s="20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61"/>
      <c r="N885" s="61"/>
      <c r="O885" s="31"/>
      <c r="P885" s="19"/>
      <c r="Q885" s="23"/>
      <c r="R885" s="19"/>
    </row>
    <row r="886" spans="1:18" ht="15.75" customHeight="1" x14ac:dyDescent="0.2">
      <c r="A886" s="16"/>
      <c r="B886" s="20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61"/>
      <c r="N886" s="61"/>
      <c r="O886" s="31"/>
      <c r="P886" s="19"/>
      <c r="Q886" s="23"/>
      <c r="R886" s="19"/>
    </row>
    <row r="887" spans="1:18" ht="15.75" customHeight="1" x14ac:dyDescent="0.2">
      <c r="A887" s="16"/>
      <c r="B887" s="20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61"/>
      <c r="N887" s="61"/>
      <c r="O887" s="31"/>
      <c r="P887" s="19"/>
      <c r="Q887" s="23"/>
      <c r="R887" s="19"/>
    </row>
    <row r="888" spans="1:18" ht="15.75" customHeight="1" x14ac:dyDescent="0.2">
      <c r="A888" s="16"/>
      <c r="B888" s="20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61"/>
      <c r="N888" s="61"/>
      <c r="O888" s="31"/>
      <c r="P888" s="19"/>
      <c r="Q888" s="23"/>
      <c r="R888" s="19"/>
    </row>
    <row r="889" spans="1:18" ht="15.75" customHeight="1" x14ac:dyDescent="0.2">
      <c r="A889" s="16"/>
      <c r="B889" s="20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61"/>
      <c r="N889" s="61"/>
      <c r="O889" s="31"/>
      <c r="P889" s="19"/>
      <c r="Q889" s="23"/>
      <c r="R889" s="19"/>
    </row>
    <row r="890" spans="1:18" ht="15.75" customHeight="1" x14ac:dyDescent="0.2">
      <c r="A890" s="16"/>
      <c r="B890" s="20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61"/>
      <c r="N890" s="61"/>
      <c r="O890" s="31"/>
      <c r="P890" s="19"/>
      <c r="Q890" s="23"/>
      <c r="R890" s="19"/>
    </row>
    <row r="891" spans="1:18" ht="15.75" customHeight="1" x14ac:dyDescent="0.2">
      <c r="A891" s="16"/>
      <c r="B891" s="20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61"/>
      <c r="N891" s="61"/>
      <c r="O891" s="31"/>
      <c r="P891" s="19"/>
      <c r="Q891" s="23"/>
      <c r="R891" s="19"/>
    </row>
    <row r="892" spans="1:18" ht="15.75" customHeight="1" x14ac:dyDescent="0.2">
      <c r="A892" s="16"/>
      <c r="B892" s="20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61"/>
      <c r="N892" s="61"/>
      <c r="O892" s="31"/>
      <c r="P892" s="19"/>
      <c r="Q892" s="23"/>
      <c r="R892" s="19"/>
    </row>
    <row r="893" spans="1:18" ht="15.75" customHeight="1" x14ac:dyDescent="0.2">
      <c r="A893" s="16"/>
      <c r="B893" s="20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61"/>
      <c r="N893" s="61"/>
      <c r="O893" s="31"/>
      <c r="P893" s="19"/>
      <c r="Q893" s="23"/>
      <c r="R893" s="19"/>
    </row>
    <row r="894" spans="1:18" ht="15.75" customHeight="1" x14ac:dyDescent="0.2">
      <c r="A894" s="16"/>
      <c r="B894" s="20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61"/>
      <c r="N894" s="61"/>
      <c r="O894" s="31"/>
      <c r="P894" s="19"/>
      <c r="Q894" s="23"/>
      <c r="R894" s="19"/>
    </row>
    <row r="895" spans="1:18" ht="15.75" customHeight="1" x14ac:dyDescent="0.2">
      <c r="A895" s="16"/>
      <c r="B895" s="20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61"/>
      <c r="N895" s="61"/>
      <c r="O895" s="31"/>
      <c r="P895" s="19"/>
      <c r="Q895" s="23"/>
      <c r="R895" s="19"/>
    </row>
    <row r="896" spans="1:18" ht="15.75" customHeight="1" x14ac:dyDescent="0.2">
      <c r="A896" s="16"/>
      <c r="B896" s="20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61"/>
      <c r="N896" s="61"/>
      <c r="O896" s="31"/>
      <c r="P896" s="19"/>
      <c r="Q896" s="23"/>
      <c r="R896" s="19"/>
    </row>
    <row r="897" spans="1:18" ht="15.75" customHeight="1" x14ac:dyDescent="0.2">
      <c r="A897" s="16"/>
      <c r="B897" s="20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61"/>
      <c r="N897" s="61"/>
      <c r="O897" s="31"/>
      <c r="P897" s="19"/>
      <c r="Q897" s="23"/>
      <c r="R897" s="19"/>
    </row>
    <row r="898" spans="1:18" ht="15.75" customHeight="1" x14ac:dyDescent="0.2">
      <c r="A898" s="16"/>
      <c r="B898" s="20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61"/>
      <c r="N898" s="61"/>
      <c r="O898" s="31"/>
      <c r="P898" s="19"/>
      <c r="Q898" s="23"/>
      <c r="R898" s="19"/>
    </row>
    <row r="899" spans="1:18" ht="15.75" customHeight="1" x14ac:dyDescent="0.2">
      <c r="A899" s="16"/>
      <c r="B899" s="20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61"/>
      <c r="N899" s="61"/>
      <c r="O899" s="31"/>
      <c r="P899" s="19"/>
      <c r="Q899" s="23"/>
      <c r="R899" s="19"/>
    </row>
    <row r="900" spans="1:18" ht="15.75" customHeight="1" x14ac:dyDescent="0.2">
      <c r="A900" s="16"/>
      <c r="B900" s="20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61"/>
      <c r="N900" s="61"/>
      <c r="O900" s="31"/>
      <c r="P900" s="19"/>
      <c r="Q900" s="23"/>
      <c r="R900" s="19"/>
    </row>
    <row r="901" spans="1:18" ht="15.75" customHeight="1" x14ac:dyDescent="0.2">
      <c r="A901" s="16"/>
      <c r="B901" s="20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61"/>
      <c r="N901" s="61"/>
      <c r="O901" s="31"/>
      <c r="P901" s="19"/>
      <c r="Q901" s="23"/>
      <c r="R901" s="19"/>
    </row>
    <row r="902" spans="1:18" ht="15.75" customHeight="1" x14ac:dyDescent="0.2">
      <c r="A902" s="16"/>
      <c r="B902" s="20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61"/>
      <c r="N902" s="61"/>
      <c r="O902" s="31"/>
      <c r="P902" s="19"/>
      <c r="Q902" s="23"/>
      <c r="R902" s="19"/>
    </row>
    <row r="903" spans="1:18" ht="15.75" customHeight="1" x14ac:dyDescent="0.2">
      <c r="A903" s="16"/>
      <c r="B903" s="20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61"/>
      <c r="N903" s="61"/>
      <c r="O903" s="31"/>
      <c r="P903" s="19"/>
      <c r="Q903" s="23"/>
      <c r="R903" s="19"/>
    </row>
    <row r="904" spans="1:18" ht="15.75" customHeight="1" x14ac:dyDescent="0.2">
      <c r="A904" s="16"/>
      <c r="B904" s="20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61"/>
      <c r="N904" s="61"/>
      <c r="O904" s="31"/>
      <c r="P904" s="19"/>
      <c r="Q904" s="23"/>
      <c r="R904" s="19"/>
    </row>
    <row r="905" spans="1:18" ht="15.75" customHeight="1" x14ac:dyDescent="0.2">
      <c r="A905" s="16"/>
      <c r="B905" s="20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61"/>
      <c r="N905" s="61"/>
      <c r="O905" s="31"/>
      <c r="P905" s="19"/>
      <c r="Q905" s="23"/>
      <c r="R905" s="19"/>
    </row>
    <row r="906" spans="1:18" ht="15.75" customHeight="1" x14ac:dyDescent="0.2">
      <c r="A906" s="16"/>
      <c r="B906" s="20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61"/>
      <c r="N906" s="61"/>
      <c r="O906" s="31"/>
      <c r="P906" s="19"/>
      <c r="Q906" s="23"/>
      <c r="R906" s="19"/>
    </row>
    <row r="907" spans="1:18" ht="15.75" customHeight="1" x14ac:dyDescent="0.2">
      <c r="A907" s="16"/>
      <c r="B907" s="20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61"/>
      <c r="N907" s="61"/>
      <c r="O907" s="31"/>
      <c r="P907" s="19"/>
      <c r="Q907" s="23"/>
      <c r="R907" s="19"/>
    </row>
    <row r="908" spans="1:18" ht="15.75" customHeight="1" x14ac:dyDescent="0.2">
      <c r="A908" s="16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61"/>
      <c r="N908" s="61"/>
      <c r="O908" s="31"/>
      <c r="P908" s="19"/>
      <c r="Q908" s="23"/>
      <c r="R908" s="19"/>
    </row>
    <row r="909" spans="1:18" ht="15.75" customHeight="1" x14ac:dyDescent="0.2">
      <c r="A909" s="16"/>
      <c r="B909" s="20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61"/>
      <c r="N909" s="61"/>
      <c r="O909" s="31"/>
      <c r="P909" s="19"/>
      <c r="Q909" s="23"/>
      <c r="R909" s="19"/>
    </row>
    <row r="910" spans="1:18" ht="15.75" customHeight="1" x14ac:dyDescent="0.2">
      <c r="A910" s="16"/>
      <c r="B910" s="20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61"/>
      <c r="N910" s="61"/>
      <c r="O910" s="31"/>
      <c r="P910" s="19"/>
      <c r="Q910" s="23"/>
      <c r="R910" s="19"/>
    </row>
    <row r="911" spans="1:18" ht="15.75" customHeight="1" x14ac:dyDescent="0.2">
      <c r="A911" s="16"/>
      <c r="B911" s="20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61"/>
      <c r="N911" s="61"/>
      <c r="O911" s="31"/>
      <c r="P911" s="19"/>
      <c r="Q911" s="23"/>
      <c r="R911" s="19"/>
    </row>
    <row r="912" spans="1:18" ht="15.75" customHeight="1" x14ac:dyDescent="0.2">
      <c r="A912" s="16"/>
      <c r="B912" s="20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61"/>
      <c r="N912" s="61"/>
      <c r="O912" s="31"/>
      <c r="P912" s="19"/>
      <c r="Q912" s="23"/>
      <c r="R912" s="19"/>
    </row>
    <row r="913" spans="1:18" ht="15.75" customHeight="1" x14ac:dyDescent="0.2">
      <c r="A913" s="16"/>
      <c r="B913" s="20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61"/>
      <c r="N913" s="61"/>
      <c r="O913" s="31"/>
      <c r="P913" s="19"/>
      <c r="Q913" s="23"/>
      <c r="R913" s="19"/>
    </row>
    <row r="914" spans="1:18" ht="15.75" customHeight="1" x14ac:dyDescent="0.2">
      <c r="A914" s="16"/>
      <c r="B914" s="20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61"/>
      <c r="N914" s="61"/>
      <c r="O914" s="31"/>
      <c r="P914" s="19"/>
      <c r="Q914" s="23"/>
      <c r="R914" s="19"/>
    </row>
    <row r="915" spans="1:18" ht="15.75" customHeight="1" x14ac:dyDescent="0.2">
      <c r="A915" s="16"/>
      <c r="B915" s="20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61"/>
      <c r="N915" s="61"/>
      <c r="O915" s="31"/>
      <c r="P915" s="19"/>
      <c r="Q915" s="23"/>
      <c r="R915" s="19"/>
    </row>
    <row r="916" spans="1:18" ht="15.75" customHeight="1" x14ac:dyDescent="0.2">
      <c r="A916" s="16"/>
      <c r="B916" s="20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61"/>
      <c r="N916" s="61"/>
      <c r="O916" s="31"/>
      <c r="P916" s="19"/>
      <c r="Q916" s="23"/>
      <c r="R916" s="19"/>
    </row>
    <row r="917" spans="1:18" ht="15.75" customHeight="1" x14ac:dyDescent="0.2">
      <c r="A917" s="16"/>
      <c r="B917" s="20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61"/>
      <c r="N917" s="61"/>
      <c r="O917" s="31"/>
      <c r="P917" s="19"/>
      <c r="Q917" s="23"/>
      <c r="R917" s="19"/>
    </row>
    <row r="918" spans="1:18" ht="15.75" customHeight="1" x14ac:dyDescent="0.2">
      <c r="A918" s="16"/>
      <c r="B918" s="20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61"/>
      <c r="N918" s="61"/>
      <c r="O918" s="31"/>
      <c r="P918" s="19"/>
      <c r="Q918" s="23"/>
      <c r="R918" s="19"/>
    </row>
    <row r="919" spans="1:18" ht="15.75" customHeight="1" x14ac:dyDescent="0.2">
      <c r="A919" s="16"/>
      <c r="B919" s="20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61"/>
      <c r="N919" s="61"/>
      <c r="O919" s="31"/>
      <c r="P919" s="19"/>
      <c r="Q919" s="23"/>
      <c r="R919" s="19"/>
    </row>
    <row r="920" spans="1:18" ht="15.75" customHeight="1" x14ac:dyDescent="0.2">
      <c r="A920" s="16"/>
      <c r="B920" s="20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61"/>
      <c r="N920" s="61"/>
      <c r="O920" s="31"/>
      <c r="P920" s="19"/>
      <c r="Q920" s="23"/>
      <c r="R920" s="19"/>
    </row>
    <row r="921" spans="1:18" ht="15.75" customHeight="1" x14ac:dyDescent="0.2">
      <c r="A921" s="16"/>
      <c r="B921" s="20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61"/>
      <c r="N921" s="61"/>
      <c r="O921" s="31"/>
      <c r="P921" s="19"/>
      <c r="Q921" s="23"/>
      <c r="R921" s="19"/>
    </row>
    <row r="922" spans="1:18" ht="15.75" customHeight="1" x14ac:dyDescent="0.2">
      <c r="A922" s="16"/>
      <c r="B922" s="20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61"/>
      <c r="N922" s="61"/>
      <c r="O922" s="31"/>
      <c r="P922" s="19"/>
      <c r="Q922" s="23"/>
      <c r="R922" s="19"/>
    </row>
    <row r="923" spans="1:18" ht="15.75" customHeight="1" x14ac:dyDescent="0.2">
      <c r="A923" s="16"/>
      <c r="B923" s="20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61"/>
      <c r="N923" s="61"/>
      <c r="O923" s="31"/>
      <c r="P923" s="19"/>
      <c r="Q923" s="23"/>
      <c r="R923" s="19"/>
    </row>
    <row r="924" spans="1:18" ht="15.75" customHeight="1" x14ac:dyDescent="0.2">
      <c r="A924" s="16"/>
      <c r="B924" s="20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61"/>
      <c r="N924" s="61"/>
      <c r="O924" s="31"/>
      <c r="P924" s="19"/>
      <c r="Q924" s="23"/>
      <c r="R924" s="19"/>
    </row>
    <row r="925" spans="1:18" ht="15.75" customHeight="1" x14ac:dyDescent="0.2">
      <c r="A925" s="16"/>
      <c r="B925" s="20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61"/>
      <c r="N925" s="61"/>
      <c r="O925" s="31"/>
      <c r="P925" s="19"/>
      <c r="Q925" s="23"/>
      <c r="R925" s="19"/>
    </row>
    <row r="926" spans="1:18" ht="15.75" customHeight="1" x14ac:dyDescent="0.2">
      <c r="A926" s="16"/>
      <c r="B926" s="20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61"/>
      <c r="N926" s="61"/>
      <c r="O926" s="31"/>
      <c r="P926" s="19"/>
      <c r="Q926" s="23"/>
      <c r="R926" s="19"/>
    </row>
    <row r="927" spans="1:18" ht="15.75" customHeight="1" x14ac:dyDescent="0.2">
      <c r="A927" s="16"/>
      <c r="B927" s="20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61"/>
      <c r="N927" s="61"/>
      <c r="O927" s="31"/>
      <c r="P927" s="19"/>
      <c r="Q927" s="23"/>
      <c r="R927" s="19"/>
    </row>
    <row r="928" spans="1:18" ht="15.75" customHeight="1" x14ac:dyDescent="0.2">
      <c r="A928" s="16"/>
      <c r="B928" s="20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61"/>
      <c r="N928" s="61"/>
      <c r="O928" s="31"/>
      <c r="P928" s="19"/>
      <c r="Q928" s="23"/>
      <c r="R928" s="19"/>
    </row>
    <row r="929" spans="1:18" ht="15.75" customHeight="1" x14ac:dyDescent="0.2">
      <c r="A929" s="16"/>
      <c r="B929" s="20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61"/>
      <c r="N929" s="61"/>
      <c r="O929" s="31"/>
      <c r="P929" s="19"/>
      <c r="Q929" s="23"/>
      <c r="R929" s="19"/>
    </row>
    <row r="930" spans="1:18" ht="15.75" customHeight="1" x14ac:dyDescent="0.2">
      <c r="A930" s="16"/>
      <c r="B930" s="20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61"/>
      <c r="N930" s="61"/>
      <c r="O930" s="31"/>
      <c r="P930" s="19"/>
      <c r="Q930" s="23"/>
      <c r="R930" s="19"/>
    </row>
    <row r="931" spans="1:18" ht="15.75" customHeight="1" x14ac:dyDescent="0.2">
      <c r="A931" s="16"/>
      <c r="B931" s="20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61"/>
      <c r="N931" s="61"/>
      <c r="O931" s="31"/>
      <c r="P931" s="19"/>
      <c r="Q931" s="23"/>
      <c r="R931" s="19"/>
    </row>
    <row r="932" spans="1:18" ht="15.75" customHeight="1" x14ac:dyDescent="0.2">
      <c r="A932" s="16"/>
      <c r="B932" s="20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61"/>
      <c r="N932" s="61"/>
      <c r="O932" s="31"/>
      <c r="P932" s="19"/>
      <c r="Q932" s="23"/>
      <c r="R932" s="19"/>
    </row>
    <row r="933" spans="1:18" ht="15.75" customHeight="1" x14ac:dyDescent="0.2">
      <c r="A933" s="16"/>
      <c r="B933" s="20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61"/>
      <c r="N933" s="61"/>
      <c r="O933" s="31"/>
      <c r="P933" s="19"/>
      <c r="Q933" s="23"/>
      <c r="R933" s="19"/>
    </row>
    <row r="934" spans="1:18" ht="15.75" customHeight="1" x14ac:dyDescent="0.2">
      <c r="A934" s="16"/>
      <c r="B934" s="20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61"/>
      <c r="N934" s="61"/>
      <c r="O934" s="31"/>
      <c r="P934" s="19"/>
      <c r="Q934" s="23"/>
      <c r="R934" s="19"/>
    </row>
    <row r="935" spans="1:18" ht="15.75" customHeight="1" x14ac:dyDescent="0.2">
      <c r="A935" s="16"/>
      <c r="B935" s="20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61"/>
      <c r="N935" s="61"/>
      <c r="O935" s="31"/>
      <c r="P935" s="19"/>
      <c r="Q935" s="23"/>
      <c r="R935" s="19"/>
    </row>
    <row r="936" spans="1:18" ht="15.75" customHeight="1" x14ac:dyDescent="0.2">
      <c r="A936" s="16"/>
      <c r="B936" s="20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61"/>
      <c r="N936" s="61"/>
      <c r="O936" s="31"/>
      <c r="P936" s="19"/>
      <c r="Q936" s="23"/>
      <c r="R936" s="19"/>
    </row>
    <row r="937" spans="1:18" ht="15.75" customHeight="1" x14ac:dyDescent="0.2">
      <c r="A937" s="16"/>
      <c r="B937" s="20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61"/>
      <c r="N937" s="61"/>
      <c r="O937" s="31"/>
      <c r="P937" s="19"/>
      <c r="Q937" s="23"/>
      <c r="R937" s="19"/>
    </row>
    <row r="938" spans="1:18" ht="15.75" customHeight="1" x14ac:dyDescent="0.2">
      <c r="A938" s="16"/>
      <c r="B938" s="20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61"/>
      <c r="N938" s="61"/>
      <c r="O938" s="31"/>
      <c r="P938" s="19"/>
      <c r="Q938" s="23"/>
      <c r="R938" s="19"/>
    </row>
    <row r="939" spans="1:18" ht="15.75" customHeight="1" x14ac:dyDescent="0.2">
      <c r="A939" s="16"/>
      <c r="B939" s="20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61"/>
      <c r="N939" s="61"/>
      <c r="O939" s="31"/>
      <c r="P939" s="19"/>
      <c r="Q939" s="23"/>
      <c r="R939" s="19"/>
    </row>
    <row r="940" spans="1:18" ht="15.75" customHeight="1" x14ac:dyDescent="0.2">
      <c r="A940" s="16"/>
      <c r="B940" s="20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61"/>
      <c r="N940" s="61"/>
      <c r="O940" s="31"/>
      <c r="P940" s="19"/>
      <c r="Q940" s="23"/>
      <c r="R940" s="19"/>
    </row>
    <row r="941" spans="1:18" ht="15.75" customHeight="1" x14ac:dyDescent="0.2">
      <c r="A941" s="16"/>
      <c r="B941" s="20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61"/>
      <c r="N941" s="61"/>
      <c r="O941" s="31"/>
      <c r="P941" s="19"/>
      <c r="Q941" s="23"/>
      <c r="R941" s="19"/>
    </row>
    <row r="942" spans="1:18" ht="15.75" customHeight="1" x14ac:dyDescent="0.2">
      <c r="A942" s="16"/>
      <c r="B942" s="20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61"/>
      <c r="N942" s="61"/>
      <c r="O942" s="31"/>
      <c r="P942" s="19"/>
      <c r="Q942" s="23"/>
      <c r="R942" s="19"/>
    </row>
    <row r="943" spans="1:18" ht="15.75" customHeight="1" x14ac:dyDescent="0.2">
      <c r="A943" s="16"/>
      <c r="B943" s="20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61"/>
      <c r="N943" s="61"/>
      <c r="O943" s="31"/>
      <c r="P943" s="19"/>
      <c r="Q943" s="23"/>
      <c r="R943" s="19"/>
    </row>
    <row r="944" spans="1:18" ht="15.75" customHeight="1" x14ac:dyDescent="0.2">
      <c r="A944" s="16"/>
      <c r="B944" s="20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61"/>
      <c r="N944" s="61"/>
      <c r="O944" s="31"/>
      <c r="P944" s="19"/>
      <c r="Q944" s="23"/>
      <c r="R944" s="19"/>
    </row>
    <row r="945" spans="1:18" ht="15.75" customHeight="1" x14ac:dyDescent="0.2">
      <c r="A945" s="16"/>
      <c r="B945" s="20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61"/>
      <c r="N945" s="61"/>
      <c r="O945" s="31"/>
      <c r="P945" s="19"/>
      <c r="Q945" s="23"/>
      <c r="R945" s="19"/>
    </row>
    <row r="946" spans="1:18" ht="15.75" customHeight="1" x14ac:dyDescent="0.2">
      <c r="A946" s="16"/>
      <c r="B946" s="20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61"/>
      <c r="N946" s="61"/>
      <c r="O946" s="31"/>
      <c r="P946" s="19"/>
      <c r="Q946" s="23"/>
      <c r="R946" s="19"/>
    </row>
    <row r="947" spans="1:18" ht="15.75" customHeight="1" x14ac:dyDescent="0.2">
      <c r="A947" s="16"/>
      <c r="B947" s="20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61"/>
      <c r="N947" s="61"/>
      <c r="O947" s="31"/>
      <c r="P947" s="19"/>
      <c r="Q947" s="23"/>
      <c r="R947" s="19"/>
    </row>
    <row r="948" spans="1:18" ht="15.75" customHeight="1" x14ac:dyDescent="0.2">
      <c r="A948" s="16"/>
      <c r="B948" s="20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61"/>
      <c r="N948" s="61"/>
      <c r="O948" s="31"/>
      <c r="P948" s="19"/>
      <c r="Q948" s="23"/>
      <c r="R948" s="19"/>
    </row>
    <row r="949" spans="1:18" ht="15.75" customHeight="1" x14ac:dyDescent="0.2">
      <c r="A949" s="16"/>
      <c r="B949" s="20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61"/>
      <c r="N949" s="61"/>
      <c r="O949" s="31"/>
      <c r="P949" s="19"/>
      <c r="Q949" s="23"/>
      <c r="R949" s="19"/>
    </row>
    <row r="950" spans="1:18" ht="15.75" customHeight="1" x14ac:dyDescent="0.2">
      <c r="A950" s="16"/>
      <c r="B950" s="20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61"/>
      <c r="N950" s="61"/>
      <c r="O950" s="31"/>
      <c r="P950" s="19"/>
      <c r="Q950" s="23"/>
      <c r="R950" s="19"/>
    </row>
    <row r="951" spans="1:18" ht="15.75" customHeight="1" x14ac:dyDescent="0.2">
      <c r="A951" s="16"/>
      <c r="B951" s="20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61"/>
      <c r="N951" s="61"/>
      <c r="O951" s="31"/>
      <c r="P951" s="19"/>
      <c r="Q951" s="23"/>
      <c r="R951" s="19"/>
    </row>
    <row r="952" spans="1:18" ht="15.75" customHeight="1" x14ac:dyDescent="0.2">
      <c r="A952" s="16"/>
      <c r="B952" s="20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61"/>
      <c r="N952" s="61"/>
      <c r="O952" s="31"/>
      <c r="P952" s="19"/>
      <c r="Q952" s="23"/>
      <c r="R952" s="19"/>
    </row>
    <row r="953" spans="1:18" ht="15.75" customHeight="1" x14ac:dyDescent="0.2">
      <c r="A953" s="16"/>
      <c r="B953" s="20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61"/>
      <c r="N953" s="61"/>
      <c r="O953" s="31"/>
      <c r="P953" s="19"/>
      <c r="Q953" s="23"/>
      <c r="R953" s="19"/>
    </row>
    <row r="954" spans="1:18" ht="15.75" customHeight="1" x14ac:dyDescent="0.2">
      <c r="A954" s="16"/>
      <c r="B954" s="20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61"/>
      <c r="N954" s="61"/>
      <c r="O954" s="31"/>
      <c r="P954" s="19"/>
      <c r="Q954" s="23"/>
      <c r="R954" s="19"/>
    </row>
    <row r="955" spans="1:18" ht="15.75" customHeight="1" x14ac:dyDescent="0.2">
      <c r="A955" s="16"/>
      <c r="B955" s="20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61"/>
      <c r="N955" s="61"/>
      <c r="O955" s="31"/>
      <c r="P955" s="19"/>
      <c r="Q955" s="23"/>
      <c r="R955" s="19"/>
    </row>
    <row r="956" spans="1:18" ht="15.75" customHeight="1" x14ac:dyDescent="0.2">
      <c r="A956" s="16"/>
      <c r="B956" s="20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61"/>
      <c r="N956" s="61"/>
      <c r="O956" s="31"/>
      <c r="P956" s="19"/>
      <c r="Q956" s="23"/>
      <c r="R956" s="19"/>
    </row>
    <row r="957" spans="1:18" ht="15.75" customHeight="1" x14ac:dyDescent="0.2">
      <c r="A957" s="16"/>
      <c r="B957" s="20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61"/>
      <c r="N957" s="61"/>
      <c r="O957" s="31"/>
      <c r="P957" s="19"/>
      <c r="Q957" s="23"/>
      <c r="R957" s="19"/>
    </row>
    <row r="958" spans="1:18" ht="15.75" customHeight="1" x14ac:dyDescent="0.2">
      <c r="A958" s="16"/>
      <c r="B958" s="20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61"/>
      <c r="N958" s="61"/>
      <c r="O958" s="31"/>
      <c r="P958" s="19"/>
      <c r="Q958" s="23"/>
      <c r="R958" s="19"/>
    </row>
    <row r="959" spans="1:18" ht="15.75" customHeight="1" x14ac:dyDescent="0.2">
      <c r="A959" s="16"/>
      <c r="B959" s="20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61"/>
      <c r="N959" s="61"/>
      <c r="O959" s="31"/>
      <c r="P959" s="19"/>
      <c r="Q959" s="23"/>
      <c r="R959" s="19"/>
    </row>
    <row r="960" spans="1:18" ht="15.75" customHeight="1" x14ac:dyDescent="0.2">
      <c r="A960" s="16"/>
      <c r="B960" s="20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61"/>
      <c r="N960" s="61"/>
      <c r="O960" s="31"/>
      <c r="P960" s="19"/>
      <c r="Q960" s="23"/>
      <c r="R960" s="19"/>
    </row>
    <row r="961" spans="1:18" ht="15.75" customHeight="1" x14ac:dyDescent="0.2">
      <c r="A961" s="16"/>
      <c r="B961" s="20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61"/>
      <c r="N961" s="61"/>
      <c r="O961" s="31"/>
      <c r="P961" s="19"/>
      <c r="Q961" s="23"/>
      <c r="R961" s="19"/>
    </row>
    <row r="962" spans="1:18" ht="15.75" customHeight="1" x14ac:dyDescent="0.2">
      <c r="A962" s="16"/>
      <c r="B962" s="20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61"/>
      <c r="N962" s="61"/>
      <c r="O962" s="31"/>
      <c r="P962" s="19"/>
      <c r="Q962" s="23"/>
      <c r="R962" s="19"/>
    </row>
    <row r="963" spans="1:18" ht="15.75" customHeight="1" x14ac:dyDescent="0.2">
      <c r="A963" s="16"/>
      <c r="B963" s="20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61"/>
      <c r="N963" s="61"/>
      <c r="O963" s="31"/>
      <c r="P963" s="19"/>
      <c r="Q963" s="23"/>
      <c r="R963" s="19"/>
    </row>
    <row r="964" spans="1:18" ht="15.75" customHeight="1" x14ac:dyDescent="0.2">
      <c r="A964" s="16"/>
      <c r="B964" s="20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61"/>
      <c r="N964" s="61"/>
      <c r="O964" s="31"/>
      <c r="P964" s="19"/>
      <c r="Q964" s="23"/>
      <c r="R964" s="19"/>
    </row>
    <row r="965" spans="1:18" ht="15.75" customHeight="1" x14ac:dyDescent="0.2">
      <c r="A965" s="16"/>
      <c r="B965" s="20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61"/>
      <c r="N965" s="61"/>
      <c r="O965" s="31"/>
      <c r="P965" s="19"/>
      <c r="Q965" s="23"/>
      <c r="R965" s="19"/>
    </row>
    <row r="966" spans="1:18" ht="15.75" customHeight="1" x14ac:dyDescent="0.2">
      <c r="A966" s="16"/>
      <c r="B966" s="20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61"/>
      <c r="N966" s="61"/>
      <c r="O966" s="31"/>
      <c r="P966" s="19"/>
      <c r="Q966" s="23"/>
      <c r="R966" s="19"/>
    </row>
    <row r="967" spans="1:18" ht="15.75" customHeight="1" x14ac:dyDescent="0.2">
      <c r="A967" s="16"/>
      <c r="B967" s="20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61"/>
      <c r="N967" s="61"/>
      <c r="O967" s="31"/>
      <c r="P967" s="19"/>
      <c r="Q967" s="23"/>
      <c r="R967" s="19"/>
    </row>
    <row r="968" spans="1:18" ht="15.75" customHeight="1" x14ac:dyDescent="0.2">
      <c r="A968" s="16"/>
      <c r="B968" s="20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61"/>
      <c r="N968" s="61"/>
      <c r="O968" s="31"/>
      <c r="P968" s="19"/>
      <c r="Q968" s="23"/>
      <c r="R968" s="19"/>
    </row>
    <row r="969" spans="1:18" ht="15.75" customHeight="1" x14ac:dyDescent="0.2">
      <c r="A969" s="16"/>
      <c r="B969" s="20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61"/>
      <c r="N969" s="61"/>
      <c r="O969" s="31"/>
      <c r="P969" s="19"/>
      <c r="Q969" s="23"/>
      <c r="R969" s="19"/>
    </row>
    <row r="970" spans="1:18" ht="15.75" customHeight="1" x14ac:dyDescent="0.2">
      <c r="A970" s="16"/>
      <c r="B970" s="20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61"/>
      <c r="N970" s="61"/>
      <c r="O970" s="31"/>
      <c r="P970" s="19"/>
      <c r="Q970" s="23"/>
      <c r="R970" s="19"/>
    </row>
    <row r="971" spans="1:18" ht="15.75" customHeight="1" x14ac:dyDescent="0.2">
      <c r="A971" s="16"/>
      <c r="B971" s="20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61"/>
      <c r="N971" s="61"/>
      <c r="O971" s="31"/>
      <c r="P971" s="19"/>
      <c r="Q971" s="23"/>
      <c r="R971" s="19"/>
    </row>
    <row r="972" spans="1:18" ht="15.75" customHeight="1" x14ac:dyDescent="0.2">
      <c r="A972" s="16"/>
      <c r="B972" s="20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61"/>
      <c r="N972" s="61"/>
      <c r="O972" s="31"/>
      <c r="P972" s="19"/>
      <c r="Q972" s="23"/>
      <c r="R972" s="19"/>
    </row>
    <row r="973" spans="1:18" ht="15.75" customHeight="1" x14ac:dyDescent="0.2">
      <c r="A973" s="16"/>
      <c r="B973" s="20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61"/>
      <c r="N973" s="61"/>
      <c r="O973" s="31"/>
      <c r="P973" s="19"/>
      <c r="Q973" s="23"/>
      <c r="R973" s="19"/>
    </row>
    <row r="974" spans="1:18" ht="15.75" customHeight="1" x14ac:dyDescent="0.2">
      <c r="A974" s="16"/>
      <c r="B974" s="20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61"/>
      <c r="N974" s="61"/>
      <c r="O974" s="31"/>
      <c r="P974" s="19"/>
      <c r="Q974" s="23"/>
      <c r="R974" s="19"/>
    </row>
    <row r="975" spans="1:18" ht="15.75" customHeight="1" x14ac:dyDescent="0.2">
      <c r="A975" s="16"/>
      <c r="B975" s="20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61"/>
      <c r="N975" s="61"/>
      <c r="O975" s="31"/>
      <c r="P975" s="19"/>
      <c r="Q975" s="23"/>
      <c r="R975" s="19"/>
    </row>
    <row r="976" spans="1:18" ht="15.75" customHeight="1" x14ac:dyDescent="0.2">
      <c r="A976" s="16"/>
      <c r="B976" s="20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61"/>
      <c r="N976" s="61"/>
      <c r="O976" s="31"/>
      <c r="P976" s="19"/>
      <c r="Q976" s="23"/>
      <c r="R976" s="19"/>
    </row>
    <row r="977" spans="1:18" ht="15.75" customHeight="1" x14ac:dyDescent="0.2">
      <c r="A977" s="16"/>
      <c r="B977" s="20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61"/>
      <c r="N977" s="61"/>
      <c r="O977" s="31"/>
      <c r="P977" s="19"/>
      <c r="Q977" s="23"/>
      <c r="R977" s="19"/>
    </row>
    <row r="978" spans="1:18" ht="15.75" customHeight="1" x14ac:dyDescent="0.2">
      <c r="A978" s="16"/>
      <c r="B978" s="20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61"/>
      <c r="N978" s="61"/>
      <c r="O978" s="31"/>
      <c r="P978" s="19"/>
      <c r="Q978" s="23"/>
      <c r="R978" s="19"/>
    </row>
    <row r="979" spans="1:18" ht="15.75" customHeight="1" x14ac:dyDescent="0.2">
      <c r="A979" s="16"/>
      <c r="B979" s="20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61"/>
      <c r="N979" s="61"/>
      <c r="O979" s="31"/>
      <c r="P979" s="19"/>
      <c r="Q979" s="23"/>
      <c r="R979" s="19"/>
    </row>
    <row r="980" spans="1:18" ht="15.75" customHeight="1" x14ac:dyDescent="0.2">
      <c r="A980" s="16"/>
      <c r="B980" s="20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61"/>
      <c r="N980" s="61"/>
      <c r="O980" s="31"/>
      <c r="P980" s="19"/>
      <c r="Q980" s="23"/>
      <c r="R980" s="19"/>
    </row>
    <row r="981" spans="1:18" ht="15.75" customHeight="1" x14ac:dyDescent="0.2">
      <c r="A981" s="16"/>
      <c r="B981" s="20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61"/>
      <c r="N981" s="61"/>
      <c r="O981" s="31"/>
      <c r="P981" s="19"/>
      <c r="Q981" s="23"/>
      <c r="R981" s="19"/>
    </row>
    <row r="982" spans="1:18" ht="15.75" customHeight="1" x14ac:dyDescent="0.2">
      <c r="A982" s="16"/>
      <c r="B982" s="20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61"/>
      <c r="N982" s="61"/>
      <c r="O982" s="31"/>
      <c r="P982" s="19"/>
      <c r="Q982" s="23"/>
      <c r="R982" s="19"/>
    </row>
    <row r="983" spans="1:18" ht="15.75" customHeight="1" x14ac:dyDescent="0.2">
      <c r="A983" s="16"/>
      <c r="B983" s="20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61"/>
      <c r="N983" s="61"/>
      <c r="O983" s="31"/>
      <c r="P983" s="19"/>
      <c r="Q983" s="23"/>
      <c r="R983" s="19"/>
    </row>
    <row r="984" spans="1:18" ht="15.75" customHeight="1" x14ac:dyDescent="0.2">
      <c r="A984" s="16"/>
      <c r="B984" s="20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61"/>
      <c r="N984" s="61"/>
      <c r="O984" s="31"/>
      <c r="P984" s="19"/>
      <c r="Q984" s="23"/>
      <c r="R984" s="19"/>
    </row>
    <row r="985" spans="1:18" ht="15.75" customHeight="1" x14ac:dyDescent="0.2">
      <c r="A985" s="16"/>
      <c r="B985" s="20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61"/>
      <c r="N985" s="61"/>
      <c r="O985" s="31"/>
      <c r="P985" s="19"/>
      <c r="Q985" s="23"/>
      <c r="R985" s="19"/>
    </row>
    <row r="986" spans="1:18" ht="15.75" customHeight="1" x14ac:dyDescent="0.2">
      <c r="A986" s="16"/>
      <c r="B986" s="20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61"/>
      <c r="N986" s="61"/>
      <c r="O986" s="31"/>
      <c r="P986" s="19"/>
      <c r="Q986" s="23"/>
      <c r="R986" s="19"/>
    </row>
    <row r="987" spans="1:18" ht="15.75" customHeight="1" x14ac:dyDescent="0.2">
      <c r="A987" s="16"/>
      <c r="B987" s="20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61"/>
      <c r="N987" s="61"/>
      <c r="O987" s="31"/>
      <c r="P987" s="19"/>
      <c r="Q987" s="23"/>
      <c r="R987" s="19"/>
    </row>
    <row r="988" spans="1:18" ht="15.75" customHeight="1" x14ac:dyDescent="0.2">
      <c r="A988" s="16"/>
      <c r="B988" s="20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61"/>
      <c r="N988" s="61"/>
      <c r="O988" s="31"/>
      <c r="P988" s="19"/>
      <c r="Q988" s="23"/>
      <c r="R988" s="19"/>
    </row>
    <row r="989" spans="1:18" ht="15.75" customHeight="1" x14ac:dyDescent="0.2">
      <c r="A989" s="16"/>
      <c r="B989" s="20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61"/>
      <c r="N989" s="61"/>
      <c r="O989" s="31"/>
      <c r="P989" s="19"/>
      <c r="Q989" s="23"/>
      <c r="R989" s="19"/>
    </row>
    <row r="990" spans="1:18" ht="15.75" customHeight="1" x14ac:dyDescent="0.2">
      <c r="A990" s="16"/>
      <c r="B990" s="20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61"/>
      <c r="N990" s="61"/>
      <c r="O990" s="31"/>
      <c r="P990" s="19"/>
      <c r="Q990" s="23"/>
      <c r="R990" s="19"/>
    </row>
    <row r="991" spans="1:18" ht="15.75" customHeight="1" x14ac:dyDescent="0.2">
      <c r="A991" s="16"/>
      <c r="B991" s="20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61"/>
      <c r="N991" s="61"/>
      <c r="O991" s="31"/>
      <c r="P991" s="19"/>
      <c r="Q991" s="23"/>
      <c r="R991" s="19"/>
    </row>
    <row r="992" spans="1:18" ht="15.75" customHeight="1" x14ac:dyDescent="0.2">
      <c r="A992" s="16"/>
      <c r="B992" s="20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61"/>
      <c r="N992" s="61"/>
      <c r="O992" s="31"/>
      <c r="P992" s="19"/>
      <c r="Q992" s="23"/>
      <c r="R992" s="19"/>
    </row>
    <row r="993" spans="1:18" ht="15.75" customHeight="1" x14ac:dyDescent="0.2">
      <c r="A993" s="16"/>
      <c r="B993" s="20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61"/>
      <c r="N993" s="61"/>
      <c r="O993" s="31"/>
      <c r="P993" s="19"/>
      <c r="Q993" s="23"/>
      <c r="R993" s="19"/>
    </row>
    <row r="994" spans="1:18" ht="15.75" customHeight="1" x14ac:dyDescent="0.2">
      <c r="A994" s="16"/>
      <c r="B994" s="20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61"/>
      <c r="N994" s="61"/>
      <c r="O994" s="31"/>
      <c r="P994" s="19"/>
      <c r="Q994" s="23"/>
      <c r="R994" s="19"/>
    </row>
    <row r="995" spans="1:18" ht="15.75" customHeight="1" x14ac:dyDescent="0.2">
      <c r="A995" s="16"/>
      <c r="B995" s="20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61"/>
      <c r="N995" s="61"/>
      <c r="O995" s="31"/>
      <c r="P995" s="19"/>
      <c r="Q995" s="23"/>
      <c r="R995" s="19"/>
    </row>
    <row r="996" spans="1:18" ht="15.75" customHeight="1" x14ac:dyDescent="0.2">
      <c r="A996" s="16"/>
      <c r="B996" s="20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61"/>
      <c r="N996" s="61"/>
      <c r="O996" s="31"/>
      <c r="P996" s="19"/>
      <c r="Q996" s="23"/>
      <c r="R996" s="19"/>
    </row>
    <row r="997" spans="1:18" ht="15.75" customHeight="1" x14ac:dyDescent="0.2">
      <c r="A997" s="16"/>
      <c r="B997" s="20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61"/>
      <c r="N997" s="61"/>
      <c r="O997" s="31"/>
      <c r="P997" s="19"/>
      <c r="Q997" s="23"/>
      <c r="R997" s="19"/>
    </row>
    <row r="998" spans="1:18" ht="15.75" customHeight="1" x14ac:dyDescent="0.2">
      <c r="A998" s="16"/>
      <c r="B998" s="20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61"/>
      <c r="N998" s="61"/>
      <c r="O998" s="31"/>
      <c r="P998" s="19"/>
      <c r="Q998" s="23"/>
      <c r="R998" s="19"/>
    </row>
    <row r="999" spans="1:18" ht="15.75" customHeight="1" x14ac:dyDescent="0.2">
      <c r="A999" s="16"/>
      <c r="B999" s="20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61"/>
      <c r="N999" s="61"/>
      <c r="O999" s="31"/>
      <c r="P999" s="19"/>
      <c r="Q999" s="23"/>
      <c r="R999" s="19"/>
    </row>
    <row r="1000" spans="1:18" ht="15.75" customHeight="1" x14ac:dyDescent="0.2">
      <c r="A1000" s="16"/>
      <c r="B1000" s="20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61"/>
      <c r="N1000" s="61"/>
      <c r="O1000" s="31"/>
      <c r="P1000" s="19"/>
      <c r="Q1000" s="23"/>
      <c r="R1000" s="19"/>
    </row>
    <row r="1001" spans="1:18" ht="15.75" customHeight="1" x14ac:dyDescent="0.2">
      <c r="A1001" s="16"/>
      <c r="B1001" s="20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61"/>
      <c r="N1001" s="61"/>
      <c r="O1001" s="31"/>
      <c r="P1001" s="19"/>
      <c r="Q1001" s="23"/>
      <c r="R1001" s="19"/>
    </row>
    <row r="1002" spans="1:18" ht="15.75" customHeight="1" x14ac:dyDescent="0.2">
      <c r="A1002" s="16"/>
      <c r="B1002" s="20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61"/>
      <c r="N1002" s="61"/>
      <c r="O1002" s="31"/>
      <c r="P1002" s="19"/>
      <c r="Q1002" s="23"/>
      <c r="R1002" s="19"/>
    </row>
  </sheetData>
  <mergeCells count="29">
    <mergeCell ref="E11:E12"/>
    <mergeCell ref="H11:H12"/>
    <mergeCell ref="M11:M12"/>
    <mergeCell ref="G4:I4"/>
    <mergeCell ref="J4:L4"/>
    <mergeCell ref="J8:L8"/>
    <mergeCell ref="G8:I8"/>
    <mergeCell ref="G5:I5"/>
    <mergeCell ref="J5:L5"/>
    <mergeCell ref="G6:I6"/>
    <mergeCell ref="J6:L6"/>
    <mergeCell ref="G7:I7"/>
    <mergeCell ref="J7:L7"/>
    <mergeCell ref="O11:P11"/>
    <mergeCell ref="B4:C4"/>
    <mergeCell ref="B1:C1"/>
    <mergeCell ref="D1:L1"/>
    <mergeCell ref="B2:L2"/>
    <mergeCell ref="B3:D3"/>
    <mergeCell ref="F3:L3"/>
    <mergeCell ref="B5:C5"/>
    <mergeCell ref="B6:C6"/>
    <mergeCell ref="B7:C8"/>
    <mergeCell ref="D7:D8"/>
    <mergeCell ref="B11:B12"/>
    <mergeCell ref="C11:C12"/>
    <mergeCell ref="D11:D12"/>
    <mergeCell ref="B10:Q10"/>
    <mergeCell ref="Q11:Q12"/>
  </mergeCells>
  <phoneticPr fontId="38" type="noConversion"/>
  <conditionalFormatting sqref="C28 B13:B28 C13:C24 D27:N28 D13:E26 G13:N26">
    <cfRule type="expression" dxfId="49" priority="6">
      <formula>$O13&lt;&gt;""</formula>
    </cfRule>
  </conditionalFormatting>
  <conditionalFormatting sqref="C25:C27">
    <cfRule type="expression" dxfId="48" priority="7">
      <formula>COUNTIF($N$7:$N$80,$C25)</formula>
    </cfRule>
    <cfRule type="expression" dxfId="47" priority="8">
      <formula>$H25="Discontinued"</formula>
    </cfRule>
    <cfRule type="expression" dxfId="46" priority="9">
      <formula>$H25="Lost Follow Up"</formula>
    </cfRule>
    <cfRule type="expression" dxfId="45" priority="10">
      <formula>$H25="Deceased"</formula>
    </cfRule>
    <cfRule type="expression" dxfId="44" priority="11">
      <formula>COUNTIF($I25,"SAC")</formula>
    </cfRule>
  </conditionalFormatting>
  <conditionalFormatting sqref="B27:P28 B13:E26 G13:P26 P29:Q29">
    <cfRule type="expression" dxfId="43" priority="21">
      <formula>$P13&lt;&gt;""</formula>
    </cfRule>
  </conditionalFormatting>
  <conditionalFormatting sqref="F13:F26">
    <cfRule type="expression" dxfId="42" priority="3">
      <formula>$O13&lt;&gt;""</formula>
    </cfRule>
  </conditionalFormatting>
  <conditionalFormatting sqref="F13:F26">
    <cfRule type="expression" dxfId="41" priority="4">
      <formula>$P13&lt;&gt;""</formula>
    </cfRule>
  </conditionalFormatting>
  <conditionalFormatting sqref="Q13:Q28">
    <cfRule type="expression" dxfId="40" priority="1">
      <formula>$O13&lt;&gt;""</formula>
    </cfRule>
  </conditionalFormatting>
  <conditionalFormatting sqref="Q13:Q28">
    <cfRule type="expression" dxfId="39" priority="2">
      <formula>$P13&lt;&gt;""</formula>
    </cfRule>
  </conditionalFormatting>
  <dataValidations count="4">
    <dataValidation type="list" allowBlank="1" showErrorMessage="1" sqref="E13:E28" xr:uid="{00000000-0002-0000-0000-000000000000}">
      <formula1>"M,F"</formula1>
    </dataValidation>
    <dataValidation type="list" allowBlank="1" showErrorMessage="1" sqref="L12" xr:uid="{00000000-0002-0000-0000-000002000000}">
      <formula1>"mg/dL,mmol/L"</formula1>
    </dataValidation>
    <dataValidation type="list" allowBlank="1" showErrorMessage="1" sqref="I13:I28" xr:uid="{00000000-0002-0000-0000-000004000000}">
      <formula1>"Y,N"</formula1>
    </dataValidation>
    <dataValidation type="list" allowBlank="1" showInputMessage="1" showErrorMessage="1" sqref="Q13:Q28" xr:uid="{6E4EBA36-406A-1A49-B3D0-2609B9FF0A62}">
      <formula1>"Y"</formula1>
    </dataValidation>
  </dataValidations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3000000}">
          <x14:formula1>
            <xm:f>'Look Up List'!$E$35:$E$50</xm:f>
          </x14:formula1>
          <xm:sqref>D13:D28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000"/>
  <sheetViews>
    <sheetView showGridLines="0" zoomScale="80" zoomScaleNormal="80" workbookViewId="0">
      <selection activeCell="D7" sqref="D6:D7"/>
    </sheetView>
  </sheetViews>
  <sheetFormatPr baseColWidth="10" defaultColWidth="11.28515625" defaultRowHeight="15" customHeight="1" x14ac:dyDescent="0.2"/>
  <cols>
    <col min="1" max="1" width="4" customWidth="1"/>
    <col min="2" max="2" width="23" customWidth="1"/>
    <col min="3" max="3" width="0.85546875" customWidth="1"/>
    <col min="4" max="4" width="5.140625" customWidth="1"/>
    <col min="5" max="5" width="0.85546875" customWidth="1"/>
    <col min="6" max="6" width="4.42578125" customWidth="1"/>
    <col min="7" max="9" width="4.28515625" customWidth="1"/>
    <col min="10" max="10" width="0.7109375" customWidth="1"/>
    <col min="11" max="11" width="0.85546875" customWidth="1"/>
    <col min="12" max="13" width="3.7109375" customWidth="1"/>
    <col min="14" max="14" width="4.42578125" customWidth="1"/>
    <col min="15" max="15" width="0.85546875" customWidth="1"/>
    <col min="16" max="17" width="3.7109375" customWidth="1"/>
    <col min="18" max="18" width="4.42578125" customWidth="1"/>
    <col min="19" max="19" width="0.85546875" customWidth="1"/>
    <col min="20" max="21" width="3.7109375" customWidth="1"/>
    <col min="22" max="22" width="4.42578125" customWidth="1"/>
    <col min="23" max="23" width="0.85546875" customWidth="1"/>
    <col min="24" max="24" width="4" customWidth="1"/>
    <col min="25" max="25" width="3.7109375" customWidth="1"/>
    <col min="26" max="26" width="4.42578125" customWidth="1"/>
    <col min="27" max="27" width="0.85546875" customWidth="1"/>
    <col min="28" max="29" width="3.7109375" customWidth="1"/>
    <col min="30" max="30" width="4.42578125" customWidth="1"/>
    <col min="31" max="31" width="0.85546875" customWidth="1"/>
    <col min="32" max="33" width="3.7109375" customWidth="1"/>
    <col min="34" max="34" width="4.42578125" customWidth="1"/>
    <col min="35" max="35" width="0.85546875" customWidth="1"/>
    <col min="36" max="37" width="3.7109375" customWidth="1"/>
    <col min="38" max="38" width="4.42578125" customWidth="1"/>
    <col min="39" max="39" width="0.85546875" customWidth="1"/>
    <col min="40" max="41" width="3.7109375" customWidth="1"/>
    <col min="42" max="42" width="4.42578125" customWidth="1"/>
    <col min="43" max="43" width="0.85546875" customWidth="1"/>
    <col min="44" max="45" width="3.7109375" customWidth="1"/>
    <col min="46" max="46" width="4.42578125" customWidth="1"/>
    <col min="47" max="47" width="0.85546875" customWidth="1"/>
    <col min="48" max="49" width="3.7109375" customWidth="1"/>
    <col min="50" max="50" width="4.42578125" customWidth="1"/>
    <col min="51" max="51" width="0.85546875" customWidth="1"/>
    <col min="52" max="53" width="3.7109375" customWidth="1"/>
    <col min="54" max="54" width="4.42578125" customWidth="1"/>
    <col min="55" max="55" width="0.85546875" customWidth="1"/>
    <col min="56" max="57" width="3.7109375" customWidth="1"/>
    <col min="58" max="58" width="4.42578125" customWidth="1"/>
    <col min="59" max="59" width="0.85546875" customWidth="1"/>
  </cols>
  <sheetData>
    <row r="1" spans="1:59" ht="6" customHeight="1" x14ac:dyDescent="0.2">
      <c r="A1" s="19"/>
      <c r="B1" s="19"/>
      <c r="C1" s="19"/>
      <c r="D1" s="19"/>
      <c r="E1" s="19"/>
      <c r="F1" s="20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ht="15.75" customHeight="1" x14ac:dyDescent="0.2">
      <c r="A2" s="145"/>
      <c r="B2" s="145"/>
      <c r="C2" s="145"/>
      <c r="D2" s="145"/>
      <c r="E2" s="145"/>
      <c r="F2" s="146"/>
      <c r="G2" s="145"/>
      <c r="H2" s="145"/>
      <c r="I2" s="145"/>
      <c r="J2" s="145"/>
      <c r="K2" s="147"/>
      <c r="L2" s="268">
        <v>44562</v>
      </c>
      <c r="M2" s="269"/>
      <c r="N2" s="270"/>
      <c r="O2" s="148"/>
      <c r="P2" s="268">
        <v>44593</v>
      </c>
      <c r="Q2" s="269"/>
      <c r="R2" s="270"/>
      <c r="S2" s="148"/>
      <c r="T2" s="268">
        <v>44621</v>
      </c>
      <c r="U2" s="269"/>
      <c r="V2" s="270"/>
      <c r="W2" s="148"/>
      <c r="X2" s="268">
        <v>44652</v>
      </c>
      <c r="Y2" s="269"/>
      <c r="Z2" s="270"/>
      <c r="AA2" s="148"/>
      <c r="AB2" s="268">
        <v>44682</v>
      </c>
      <c r="AC2" s="269"/>
      <c r="AD2" s="270"/>
      <c r="AE2" s="148"/>
      <c r="AF2" s="268">
        <v>44713</v>
      </c>
      <c r="AG2" s="269"/>
      <c r="AH2" s="270"/>
      <c r="AI2" s="145"/>
      <c r="AJ2" s="268">
        <v>44743</v>
      </c>
      <c r="AK2" s="269"/>
      <c r="AL2" s="270"/>
      <c r="AM2" s="148"/>
      <c r="AN2" s="268">
        <v>44774</v>
      </c>
      <c r="AO2" s="269"/>
      <c r="AP2" s="270"/>
      <c r="AQ2" s="148"/>
      <c r="AR2" s="268">
        <v>44805</v>
      </c>
      <c r="AS2" s="269"/>
      <c r="AT2" s="270"/>
      <c r="AU2" s="147"/>
      <c r="AV2" s="268">
        <v>44835</v>
      </c>
      <c r="AW2" s="269"/>
      <c r="AX2" s="270"/>
      <c r="AY2" s="148"/>
      <c r="AZ2" s="268">
        <v>44866</v>
      </c>
      <c r="BA2" s="269"/>
      <c r="BB2" s="270"/>
      <c r="BC2" s="148"/>
      <c r="BD2" s="268">
        <v>44896</v>
      </c>
      <c r="BE2" s="269"/>
      <c r="BF2" s="270"/>
      <c r="BG2" s="148"/>
    </row>
    <row r="3" spans="1:59" ht="69" customHeight="1" x14ac:dyDescent="0.2">
      <c r="A3" s="149"/>
      <c r="B3" s="150" t="s">
        <v>43</v>
      </c>
      <c r="C3" s="151"/>
      <c r="D3" s="152" t="s">
        <v>197</v>
      </c>
      <c r="E3" s="151"/>
      <c r="F3" s="153" t="s">
        <v>117</v>
      </c>
      <c r="G3" s="153" t="s">
        <v>118</v>
      </c>
      <c r="H3" s="153" t="s">
        <v>119</v>
      </c>
      <c r="I3" s="153" t="s">
        <v>120</v>
      </c>
      <c r="J3" s="149"/>
      <c r="K3" s="149"/>
      <c r="L3" s="154" t="s">
        <v>121</v>
      </c>
      <c r="M3" s="154" t="s">
        <v>122</v>
      </c>
      <c r="N3" s="154" t="s">
        <v>45</v>
      </c>
      <c r="O3" s="155"/>
      <c r="P3" s="156" t="s">
        <v>121</v>
      </c>
      <c r="Q3" s="156" t="s">
        <v>122</v>
      </c>
      <c r="R3" s="156" t="s">
        <v>45</v>
      </c>
      <c r="S3" s="155"/>
      <c r="T3" s="157" t="s">
        <v>121</v>
      </c>
      <c r="U3" s="157" t="s">
        <v>122</v>
      </c>
      <c r="V3" s="157" t="s">
        <v>45</v>
      </c>
      <c r="W3" s="155"/>
      <c r="X3" s="157" t="s">
        <v>121</v>
      </c>
      <c r="Y3" s="157" t="s">
        <v>122</v>
      </c>
      <c r="Z3" s="157" t="s">
        <v>45</v>
      </c>
      <c r="AA3" s="155"/>
      <c r="AB3" s="157" t="s">
        <v>121</v>
      </c>
      <c r="AC3" s="157" t="s">
        <v>122</v>
      </c>
      <c r="AD3" s="157" t="s">
        <v>45</v>
      </c>
      <c r="AE3" s="155"/>
      <c r="AF3" s="157" t="s">
        <v>121</v>
      </c>
      <c r="AG3" s="157" t="s">
        <v>122</v>
      </c>
      <c r="AH3" s="157" t="s">
        <v>45</v>
      </c>
      <c r="AI3" s="25"/>
      <c r="AJ3" s="157" t="s">
        <v>121</v>
      </c>
      <c r="AK3" s="157" t="s">
        <v>122</v>
      </c>
      <c r="AL3" s="157" t="s">
        <v>45</v>
      </c>
      <c r="AM3" s="155"/>
      <c r="AN3" s="157" t="s">
        <v>121</v>
      </c>
      <c r="AO3" s="157" t="s">
        <v>122</v>
      </c>
      <c r="AP3" s="157" t="s">
        <v>45</v>
      </c>
      <c r="AQ3" s="155"/>
      <c r="AR3" s="157" t="s">
        <v>121</v>
      </c>
      <c r="AS3" s="157" t="s">
        <v>122</v>
      </c>
      <c r="AT3" s="157" t="s">
        <v>45</v>
      </c>
      <c r="AU3" s="25"/>
      <c r="AV3" s="157" t="s">
        <v>121</v>
      </c>
      <c r="AW3" s="157" t="s">
        <v>122</v>
      </c>
      <c r="AX3" s="157" t="s">
        <v>45</v>
      </c>
      <c r="AY3" s="155"/>
      <c r="AZ3" s="157" t="s">
        <v>121</v>
      </c>
      <c r="BA3" s="157" t="s">
        <v>122</v>
      </c>
      <c r="BB3" s="157" t="s">
        <v>45</v>
      </c>
      <c r="BC3" s="155"/>
      <c r="BD3" s="157" t="s">
        <v>121</v>
      </c>
      <c r="BE3" s="157" t="s">
        <v>122</v>
      </c>
      <c r="BF3" s="157" t="s">
        <v>45</v>
      </c>
      <c r="BG3" s="158"/>
    </row>
    <row r="4" spans="1:59" ht="36" customHeight="1" x14ac:dyDescent="0.2">
      <c r="A4" s="159">
        <v>1</v>
      </c>
      <c r="B4" s="160" t="s">
        <v>51</v>
      </c>
      <c r="C4" s="20"/>
      <c r="D4" s="209">
        <f t="shared" ref="D4:D7" si="0">AVERAGE(M4,Q4,U4,Y4,AC4,AG4,AK4,AO4,AS4,AW4,BA4,BE4)</f>
        <v>0.33333333333333331</v>
      </c>
      <c r="E4" s="20"/>
      <c r="F4" s="160">
        <v>7</v>
      </c>
      <c r="G4" s="160">
        <f t="shared" ref="G4:H4" si="1">SUM(L4+P4+T4+X4+AB4+AF4+AJ4+AN4+AR4+AV4+AZ4+BD4)</f>
        <v>0</v>
      </c>
      <c r="H4" s="160">
        <f t="shared" si="1"/>
        <v>4</v>
      </c>
      <c r="I4" s="162">
        <f t="shared" ref="I4:I8" si="2">F4+G4-H4</f>
        <v>3</v>
      </c>
      <c r="J4" s="19"/>
      <c r="K4" s="19"/>
      <c r="L4" s="160">
        <v>0</v>
      </c>
      <c r="M4" s="160">
        <v>0</v>
      </c>
      <c r="N4" s="163">
        <f t="shared" ref="N4:N8" si="3">F4+L4-M4</f>
        <v>7</v>
      </c>
      <c r="O4" s="25"/>
      <c r="P4" s="160">
        <v>0</v>
      </c>
      <c r="Q4" s="160">
        <v>0</v>
      </c>
      <c r="R4" s="163">
        <f t="shared" ref="R4:R8" si="4">N4+P4-Q4</f>
        <v>7</v>
      </c>
      <c r="S4" s="25"/>
      <c r="T4" s="160">
        <v>0</v>
      </c>
      <c r="U4" s="160">
        <v>0</v>
      </c>
      <c r="V4" s="163">
        <f t="shared" ref="V4:V8" si="5">R4+T4-U4</f>
        <v>7</v>
      </c>
      <c r="W4" s="25"/>
      <c r="X4" s="160">
        <v>0</v>
      </c>
      <c r="Y4" s="160">
        <v>0</v>
      </c>
      <c r="Z4" s="163">
        <f t="shared" ref="Z4:Z8" si="6">V4+X4-Y4</f>
        <v>7</v>
      </c>
      <c r="AA4" s="25"/>
      <c r="AB4" s="160">
        <v>0</v>
      </c>
      <c r="AC4" s="160">
        <v>0</v>
      </c>
      <c r="AD4" s="163">
        <f t="shared" ref="AD4:AD8" si="7">Z4+AB4-AC4</f>
        <v>7</v>
      </c>
      <c r="AE4" s="25"/>
      <c r="AF4" s="160">
        <v>0</v>
      </c>
      <c r="AG4" s="160">
        <v>1</v>
      </c>
      <c r="AH4" s="163">
        <f t="shared" ref="AH4:AH8" si="8">AD4+AF4-AG4</f>
        <v>6</v>
      </c>
      <c r="AI4" s="25"/>
      <c r="AJ4" s="160">
        <v>0</v>
      </c>
      <c r="AK4" s="160">
        <v>0</v>
      </c>
      <c r="AL4" s="163">
        <f t="shared" ref="AL4:AL8" si="9">AH4+AJ4-AK4</f>
        <v>6</v>
      </c>
      <c r="AM4" s="25"/>
      <c r="AN4" s="160">
        <v>0</v>
      </c>
      <c r="AO4" s="160">
        <v>1</v>
      </c>
      <c r="AP4" s="163">
        <f t="shared" ref="AP4:AP8" si="10">AL4+AN4-AO4</f>
        <v>5</v>
      </c>
      <c r="AQ4" s="25"/>
      <c r="AR4" s="160">
        <v>0</v>
      </c>
      <c r="AS4" s="160">
        <v>2</v>
      </c>
      <c r="AT4" s="163">
        <f t="shared" ref="AT4:AT8" si="11">AP4+AR4-AS4</f>
        <v>3</v>
      </c>
      <c r="AU4" s="25"/>
      <c r="AV4" s="160">
        <v>0</v>
      </c>
      <c r="AW4" s="160">
        <v>0</v>
      </c>
      <c r="AX4" s="163">
        <f t="shared" ref="AX4:AX8" si="12">AT4+AV4-AW4</f>
        <v>3</v>
      </c>
      <c r="AY4" s="25"/>
      <c r="AZ4" s="160">
        <v>0</v>
      </c>
      <c r="BA4" s="160">
        <v>0</v>
      </c>
      <c r="BB4" s="163">
        <f t="shared" ref="BB4:BB8" si="13">AX4+AZ4-BA4</f>
        <v>3</v>
      </c>
      <c r="BC4" s="25"/>
      <c r="BD4" s="160">
        <v>0</v>
      </c>
      <c r="BE4" s="160">
        <v>0</v>
      </c>
      <c r="BF4" s="163">
        <f t="shared" ref="BF4:BF8" si="14">BB4+BD4-BE4</f>
        <v>3</v>
      </c>
      <c r="BG4" s="25"/>
    </row>
    <row r="5" spans="1:59" ht="36" customHeight="1" x14ac:dyDescent="0.2">
      <c r="A5" s="159">
        <v>2</v>
      </c>
      <c r="B5" s="160" t="s">
        <v>58</v>
      </c>
      <c r="C5" s="20"/>
      <c r="D5" s="209">
        <f t="shared" si="0"/>
        <v>20.916666666666668</v>
      </c>
      <c r="E5" s="20"/>
      <c r="F5" s="160">
        <v>32</v>
      </c>
      <c r="G5" s="160">
        <f t="shared" ref="G5:H5" si="15">SUM(L5+P5+T5+X5+AB5+AF5+AJ5+AN5+AR5+AV5+AZ5+BD5)</f>
        <v>230</v>
      </c>
      <c r="H5" s="160">
        <f t="shared" si="15"/>
        <v>251</v>
      </c>
      <c r="I5" s="162">
        <f t="shared" si="2"/>
        <v>11</v>
      </c>
      <c r="J5" s="19"/>
      <c r="K5" s="19"/>
      <c r="L5" s="160">
        <v>0</v>
      </c>
      <c r="M5" s="160">
        <v>30</v>
      </c>
      <c r="N5" s="163">
        <f t="shared" si="3"/>
        <v>2</v>
      </c>
      <c r="O5" s="25"/>
      <c r="P5" s="160">
        <v>0</v>
      </c>
      <c r="Q5" s="160">
        <v>0</v>
      </c>
      <c r="R5" s="163">
        <f t="shared" si="4"/>
        <v>2</v>
      </c>
      <c r="S5" s="25"/>
      <c r="T5" s="160">
        <v>0</v>
      </c>
      <c r="U5" s="160">
        <v>2</v>
      </c>
      <c r="V5" s="163">
        <f t="shared" si="5"/>
        <v>0</v>
      </c>
      <c r="W5" s="25"/>
      <c r="X5" s="160">
        <v>150</v>
      </c>
      <c r="Y5" s="160">
        <v>0</v>
      </c>
      <c r="Z5" s="163">
        <f t="shared" si="6"/>
        <v>150</v>
      </c>
      <c r="AA5" s="25"/>
      <c r="AB5" s="160">
        <v>0</v>
      </c>
      <c r="AC5" s="160">
        <v>0</v>
      </c>
      <c r="AD5" s="163">
        <f t="shared" si="7"/>
        <v>150</v>
      </c>
      <c r="AE5" s="25"/>
      <c r="AF5" s="160">
        <v>0</v>
      </c>
      <c r="AG5" s="160">
        <v>9</v>
      </c>
      <c r="AH5" s="163">
        <f t="shared" si="8"/>
        <v>141</v>
      </c>
      <c r="AI5" s="25"/>
      <c r="AJ5" s="160">
        <v>0</v>
      </c>
      <c r="AK5" s="160">
        <v>23</v>
      </c>
      <c r="AL5" s="163">
        <f t="shared" si="9"/>
        <v>118</v>
      </c>
      <c r="AM5" s="25"/>
      <c r="AN5" s="160">
        <v>0</v>
      </c>
      <c r="AO5" s="160">
        <v>49</v>
      </c>
      <c r="AP5" s="163">
        <f t="shared" si="10"/>
        <v>69</v>
      </c>
      <c r="AQ5" s="25"/>
      <c r="AR5" s="160">
        <v>0</v>
      </c>
      <c r="AS5" s="160">
        <v>47</v>
      </c>
      <c r="AT5" s="163">
        <f t="shared" si="11"/>
        <v>22</v>
      </c>
      <c r="AU5" s="25"/>
      <c r="AV5" s="160">
        <v>80</v>
      </c>
      <c r="AW5" s="160">
        <v>22</v>
      </c>
      <c r="AX5" s="163">
        <f t="shared" si="12"/>
        <v>80</v>
      </c>
      <c r="AY5" s="25"/>
      <c r="AZ5" s="160">
        <v>0</v>
      </c>
      <c r="BA5" s="160">
        <v>23</v>
      </c>
      <c r="BB5" s="163">
        <f t="shared" si="13"/>
        <v>57</v>
      </c>
      <c r="BC5" s="25"/>
      <c r="BD5" s="160">
        <v>0</v>
      </c>
      <c r="BE5" s="160">
        <v>46</v>
      </c>
      <c r="BF5" s="163">
        <f t="shared" si="14"/>
        <v>11</v>
      </c>
      <c r="BG5" s="25"/>
    </row>
    <row r="6" spans="1:59" ht="36" customHeight="1" x14ac:dyDescent="0.2">
      <c r="A6" s="159">
        <v>3</v>
      </c>
      <c r="B6" s="160" t="s">
        <v>61</v>
      </c>
      <c r="C6" s="20"/>
      <c r="D6" s="209">
        <f t="shared" si="0"/>
        <v>26.333333333333332</v>
      </c>
      <c r="E6" s="20"/>
      <c r="F6" s="160">
        <v>102</v>
      </c>
      <c r="G6" s="160">
        <f t="shared" ref="G6:H6" si="16">SUM(L6+P6+T6+X6+AB6+AF6+AJ6+AN6+AR6+AV6+AZ6+BD6)</f>
        <v>230</v>
      </c>
      <c r="H6" s="160">
        <f t="shared" si="16"/>
        <v>316</v>
      </c>
      <c r="I6" s="162">
        <f t="shared" si="2"/>
        <v>16</v>
      </c>
      <c r="J6" s="19"/>
      <c r="K6" s="19"/>
      <c r="L6" s="160">
        <v>0</v>
      </c>
      <c r="M6" s="160">
        <v>40</v>
      </c>
      <c r="N6" s="163">
        <f t="shared" si="3"/>
        <v>62</v>
      </c>
      <c r="O6" s="25"/>
      <c r="P6" s="160">
        <v>0</v>
      </c>
      <c r="Q6" s="160">
        <v>4</v>
      </c>
      <c r="R6" s="163">
        <f t="shared" si="4"/>
        <v>58</v>
      </c>
      <c r="S6" s="25"/>
      <c r="T6" s="160">
        <v>0</v>
      </c>
      <c r="U6" s="160">
        <v>35</v>
      </c>
      <c r="V6" s="163">
        <f t="shared" si="5"/>
        <v>23</v>
      </c>
      <c r="W6" s="25"/>
      <c r="X6" s="160">
        <v>150</v>
      </c>
      <c r="Y6" s="160">
        <v>14</v>
      </c>
      <c r="Z6" s="163">
        <f t="shared" si="6"/>
        <v>159</v>
      </c>
      <c r="AA6" s="25"/>
      <c r="AB6" s="160">
        <v>0</v>
      </c>
      <c r="AC6" s="160">
        <v>18</v>
      </c>
      <c r="AD6" s="163">
        <f t="shared" si="7"/>
        <v>141</v>
      </c>
      <c r="AE6" s="25"/>
      <c r="AF6" s="160">
        <v>0</v>
      </c>
      <c r="AG6" s="160">
        <v>19</v>
      </c>
      <c r="AH6" s="163">
        <f t="shared" si="8"/>
        <v>122</v>
      </c>
      <c r="AI6" s="25"/>
      <c r="AJ6" s="160">
        <v>0</v>
      </c>
      <c r="AK6" s="160">
        <v>23</v>
      </c>
      <c r="AL6" s="163">
        <f t="shared" si="9"/>
        <v>99</v>
      </c>
      <c r="AM6" s="25"/>
      <c r="AN6" s="160">
        <v>0</v>
      </c>
      <c r="AO6" s="160">
        <v>30</v>
      </c>
      <c r="AP6" s="163">
        <f t="shared" si="10"/>
        <v>69</v>
      </c>
      <c r="AQ6" s="25"/>
      <c r="AR6" s="160">
        <v>0</v>
      </c>
      <c r="AS6" s="160">
        <v>42</v>
      </c>
      <c r="AT6" s="163">
        <f t="shared" si="11"/>
        <v>27</v>
      </c>
      <c r="AU6" s="25"/>
      <c r="AV6" s="160">
        <v>80</v>
      </c>
      <c r="AW6" s="160">
        <v>22</v>
      </c>
      <c r="AX6" s="163">
        <f t="shared" si="12"/>
        <v>85</v>
      </c>
      <c r="AY6" s="25"/>
      <c r="AZ6" s="160">
        <v>0</v>
      </c>
      <c r="BA6" s="160">
        <v>23</v>
      </c>
      <c r="BB6" s="163">
        <f t="shared" si="13"/>
        <v>62</v>
      </c>
      <c r="BC6" s="25"/>
      <c r="BD6" s="160">
        <v>0</v>
      </c>
      <c r="BE6" s="160">
        <v>46</v>
      </c>
      <c r="BF6" s="163">
        <f t="shared" si="14"/>
        <v>16</v>
      </c>
      <c r="BG6" s="25"/>
    </row>
    <row r="7" spans="1:59" ht="36" customHeight="1" x14ac:dyDescent="0.2">
      <c r="A7" s="159">
        <v>4</v>
      </c>
      <c r="B7" s="160" t="s">
        <v>62</v>
      </c>
      <c r="C7" s="20"/>
      <c r="D7" s="209">
        <f t="shared" si="0"/>
        <v>26.75</v>
      </c>
      <c r="E7" s="20"/>
      <c r="F7" s="160">
        <v>102</v>
      </c>
      <c r="G7" s="160">
        <f t="shared" ref="G7:H7" si="17">SUM(L7+P7+T7+X7+AB7+AF7+AJ7+AN7+AR7+AV7+AZ7+BD7)</f>
        <v>230</v>
      </c>
      <c r="H7" s="160">
        <f t="shared" si="17"/>
        <v>321</v>
      </c>
      <c r="I7" s="162">
        <f t="shared" si="2"/>
        <v>11</v>
      </c>
      <c r="J7" s="19"/>
      <c r="K7" s="19"/>
      <c r="L7" s="160">
        <v>0</v>
      </c>
      <c r="M7" s="160">
        <v>40</v>
      </c>
      <c r="N7" s="163">
        <f t="shared" si="3"/>
        <v>62</v>
      </c>
      <c r="O7" s="25"/>
      <c r="P7" s="160">
        <v>0</v>
      </c>
      <c r="Q7" s="160">
        <v>4</v>
      </c>
      <c r="R7" s="163">
        <f t="shared" si="4"/>
        <v>58</v>
      </c>
      <c r="S7" s="25"/>
      <c r="T7" s="160">
        <v>0</v>
      </c>
      <c r="U7" s="160">
        <v>35</v>
      </c>
      <c r="V7" s="163">
        <f t="shared" si="5"/>
        <v>23</v>
      </c>
      <c r="W7" s="25"/>
      <c r="X7" s="160">
        <v>150</v>
      </c>
      <c r="Y7" s="160">
        <v>14</v>
      </c>
      <c r="Z7" s="163">
        <f t="shared" si="6"/>
        <v>159</v>
      </c>
      <c r="AA7" s="25"/>
      <c r="AB7" s="160">
        <v>0</v>
      </c>
      <c r="AC7" s="160">
        <v>18</v>
      </c>
      <c r="AD7" s="163">
        <f t="shared" si="7"/>
        <v>141</v>
      </c>
      <c r="AE7" s="25"/>
      <c r="AF7" s="160">
        <v>0</v>
      </c>
      <c r="AG7" s="160">
        <v>23</v>
      </c>
      <c r="AH7" s="163">
        <f t="shared" si="8"/>
        <v>118</v>
      </c>
      <c r="AI7" s="25"/>
      <c r="AJ7" s="160">
        <v>0</v>
      </c>
      <c r="AK7" s="160">
        <v>23</v>
      </c>
      <c r="AL7" s="163">
        <f t="shared" si="9"/>
        <v>95</v>
      </c>
      <c r="AM7" s="25"/>
      <c r="AN7" s="160">
        <v>0</v>
      </c>
      <c r="AO7" s="160">
        <v>28</v>
      </c>
      <c r="AP7" s="163">
        <f t="shared" si="10"/>
        <v>67</v>
      </c>
      <c r="AQ7" s="25"/>
      <c r="AR7" s="160">
        <v>0</v>
      </c>
      <c r="AS7" s="160">
        <v>47</v>
      </c>
      <c r="AT7" s="163">
        <f t="shared" si="11"/>
        <v>20</v>
      </c>
      <c r="AU7" s="25"/>
      <c r="AV7" s="160">
        <v>80</v>
      </c>
      <c r="AW7" s="160">
        <v>22</v>
      </c>
      <c r="AX7" s="163">
        <f t="shared" si="12"/>
        <v>78</v>
      </c>
      <c r="AY7" s="25"/>
      <c r="AZ7" s="160">
        <v>0</v>
      </c>
      <c r="BA7" s="160">
        <v>23</v>
      </c>
      <c r="BB7" s="163">
        <f t="shared" si="13"/>
        <v>55</v>
      </c>
      <c r="BC7" s="25"/>
      <c r="BD7" s="160">
        <v>0</v>
      </c>
      <c r="BE7" s="160">
        <v>44</v>
      </c>
      <c r="BF7" s="163">
        <f t="shared" si="14"/>
        <v>11</v>
      </c>
      <c r="BG7" s="25"/>
    </row>
    <row r="8" spans="1:59" ht="36" customHeight="1" x14ac:dyDescent="0.2">
      <c r="A8" s="159"/>
      <c r="B8" s="164" t="s">
        <v>123</v>
      </c>
      <c r="C8" s="165"/>
      <c r="D8" s="210">
        <f>AVERAGE(M8,Q8,U8,Y8,AC8,AG8)</f>
        <v>29.166666666666668</v>
      </c>
      <c r="E8" s="165"/>
      <c r="F8" s="164">
        <v>175</v>
      </c>
      <c r="G8" s="164">
        <f t="shared" ref="G8:H8" si="18">SUM(L8+P8+T8+X8+AB8+AF8+AJ8+AN8+AR8+AV8+AZ8+BD8)</f>
        <v>0</v>
      </c>
      <c r="H8" s="164">
        <f t="shared" si="18"/>
        <v>175</v>
      </c>
      <c r="I8" s="166">
        <f t="shared" si="2"/>
        <v>0</v>
      </c>
      <c r="J8" s="167"/>
      <c r="K8" s="167"/>
      <c r="L8" s="164">
        <v>0</v>
      </c>
      <c r="M8" s="164">
        <v>10</v>
      </c>
      <c r="N8" s="166">
        <f t="shared" si="3"/>
        <v>165</v>
      </c>
      <c r="O8" s="168"/>
      <c r="P8" s="164">
        <v>0</v>
      </c>
      <c r="Q8" s="164">
        <v>10</v>
      </c>
      <c r="R8" s="166">
        <f t="shared" si="4"/>
        <v>155</v>
      </c>
      <c r="S8" s="168"/>
      <c r="T8" s="164">
        <v>0</v>
      </c>
      <c r="U8" s="164">
        <v>32</v>
      </c>
      <c r="V8" s="166">
        <f t="shared" si="5"/>
        <v>123</v>
      </c>
      <c r="W8" s="168"/>
      <c r="X8" s="164">
        <v>0</v>
      </c>
      <c r="Y8" s="164">
        <v>32</v>
      </c>
      <c r="Z8" s="166">
        <f t="shared" si="6"/>
        <v>91</v>
      </c>
      <c r="AA8" s="168"/>
      <c r="AB8" s="164">
        <v>0</v>
      </c>
      <c r="AC8" s="164">
        <v>57</v>
      </c>
      <c r="AD8" s="166">
        <f t="shared" si="7"/>
        <v>34</v>
      </c>
      <c r="AE8" s="168"/>
      <c r="AF8" s="164">
        <v>0</v>
      </c>
      <c r="AG8" s="164">
        <v>34</v>
      </c>
      <c r="AH8" s="166">
        <f t="shared" si="8"/>
        <v>0</v>
      </c>
      <c r="AI8" s="168"/>
      <c r="AJ8" s="164">
        <v>0</v>
      </c>
      <c r="AK8" s="164">
        <v>0</v>
      </c>
      <c r="AL8" s="166">
        <f t="shared" si="9"/>
        <v>0</v>
      </c>
      <c r="AM8" s="168"/>
      <c r="AN8" s="164">
        <v>0</v>
      </c>
      <c r="AO8" s="164">
        <v>0</v>
      </c>
      <c r="AP8" s="166">
        <f t="shared" si="10"/>
        <v>0</v>
      </c>
      <c r="AQ8" s="168"/>
      <c r="AR8" s="164">
        <v>0</v>
      </c>
      <c r="AS8" s="164">
        <v>0</v>
      </c>
      <c r="AT8" s="166">
        <f t="shared" si="11"/>
        <v>0</v>
      </c>
      <c r="AU8" s="168"/>
      <c r="AV8" s="164">
        <v>0</v>
      </c>
      <c r="AW8" s="164">
        <v>0</v>
      </c>
      <c r="AX8" s="166">
        <f t="shared" si="12"/>
        <v>0</v>
      </c>
      <c r="AY8" s="168"/>
      <c r="AZ8" s="164">
        <v>0</v>
      </c>
      <c r="BA8" s="164">
        <v>0</v>
      </c>
      <c r="BB8" s="166">
        <f t="shared" si="13"/>
        <v>0</v>
      </c>
      <c r="BC8" s="168"/>
      <c r="BD8" s="164">
        <v>0</v>
      </c>
      <c r="BE8" s="164">
        <v>0</v>
      </c>
      <c r="BF8" s="166">
        <f t="shared" si="14"/>
        <v>0</v>
      </c>
      <c r="BG8" s="25"/>
    </row>
    <row r="9" spans="1:59" ht="36" customHeight="1" x14ac:dyDescent="0.2">
      <c r="A9" s="159"/>
      <c r="B9" s="160"/>
      <c r="C9" s="20"/>
      <c r="D9" s="161"/>
      <c r="E9" s="20"/>
      <c r="F9" s="160"/>
      <c r="G9" s="160"/>
      <c r="H9" s="160"/>
      <c r="I9" s="162"/>
      <c r="J9" s="19"/>
      <c r="K9" s="19"/>
      <c r="L9" s="160"/>
      <c r="M9" s="160"/>
      <c r="N9" s="163"/>
      <c r="O9" s="25"/>
      <c r="P9" s="160"/>
      <c r="Q9" s="160"/>
      <c r="R9" s="163"/>
      <c r="S9" s="25"/>
      <c r="T9" s="160"/>
      <c r="U9" s="160"/>
      <c r="V9" s="163"/>
      <c r="W9" s="25"/>
      <c r="X9" s="160"/>
      <c r="Y9" s="160"/>
      <c r="Z9" s="163"/>
      <c r="AA9" s="25"/>
      <c r="AB9" s="160"/>
      <c r="AC9" s="160"/>
      <c r="AD9" s="163"/>
      <c r="AE9" s="25"/>
      <c r="AF9" s="160"/>
      <c r="AG9" s="160"/>
      <c r="AH9" s="163"/>
      <c r="AI9" s="25"/>
      <c r="AJ9" s="160"/>
      <c r="AK9" s="160"/>
      <c r="AL9" s="163"/>
      <c r="AM9" s="25"/>
      <c r="AN9" s="160"/>
      <c r="AO9" s="160"/>
      <c r="AP9" s="163"/>
      <c r="AQ9" s="25"/>
      <c r="AR9" s="160"/>
      <c r="AS9" s="160"/>
      <c r="AT9" s="163"/>
      <c r="AU9" s="25"/>
      <c r="AV9" s="160"/>
      <c r="AW9" s="160"/>
      <c r="AX9" s="163"/>
      <c r="AY9" s="25"/>
      <c r="AZ9" s="160"/>
      <c r="BA9" s="160"/>
      <c r="BB9" s="163"/>
      <c r="BC9" s="25"/>
      <c r="BD9" s="160"/>
      <c r="BE9" s="160"/>
      <c r="BF9" s="163"/>
      <c r="BG9" s="25"/>
    </row>
    <row r="10" spans="1:59" ht="4.5" customHeight="1" x14ac:dyDescent="0.2">
      <c r="A10" s="19"/>
      <c r="B10" s="19"/>
      <c r="C10" s="19"/>
      <c r="D10" s="19"/>
      <c r="E10" s="19"/>
      <c r="F10" s="20"/>
      <c r="G10" s="19"/>
      <c r="H10" s="19"/>
      <c r="I10" s="19"/>
      <c r="J10" s="19"/>
      <c r="K10" s="19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</row>
    <row r="11" spans="1:59" ht="18.75" customHeight="1" x14ac:dyDescent="0.2">
      <c r="A11" s="169"/>
      <c r="B11" s="170"/>
      <c r="C11" s="170"/>
      <c r="D11" s="170"/>
      <c r="E11" s="170"/>
      <c r="F11" s="279" t="s">
        <v>124</v>
      </c>
      <c r="G11" s="272"/>
      <c r="H11" s="272"/>
      <c r="I11" s="272"/>
      <c r="J11" s="273"/>
      <c r="K11" s="169"/>
      <c r="L11" s="271"/>
      <c r="M11" s="272"/>
      <c r="N11" s="273"/>
      <c r="O11" s="171"/>
      <c r="P11" s="271"/>
      <c r="Q11" s="272"/>
      <c r="R11" s="273"/>
      <c r="S11" s="171"/>
      <c r="T11" s="271"/>
      <c r="U11" s="272"/>
      <c r="V11" s="273"/>
      <c r="W11" s="171"/>
      <c r="X11" s="271"/>
      <c r="Y11" s="272"/>
      <c r="Z11" s="273"/>
      <c r="AA11" s="171"/>
      <c r="AB11" s="271"/>
      <c r="AC11" s="272"/>
      <c r="AD11" s="273"/>
      <c r="AE11" s="171"/>
      <c r="AF11" s="271"/>
      <c r="AG11" s="272"/>
      <c r="AH11" s="273"/>
      <c r="AI11" s="171"/>
      <c r="AJ11" s="271"/>
      <c r="AK11" s="272"/>
      <c r="AL11" s="273"/>
      <c r="AM11" s="171"/>
      <c r="AN11" s="271"/>
      <c r="AO11" s="272"/>
      <c r="AP11" s="273"/>
      <c r="AQ11" s="171"/>
      <c r="AR11" s="271"/>
      <c r="AS11" s="272"/>
      <c r="AT11" s="273"/>
      <c r="AU11" s="171"/>
      <c r="AV11" s="271"/>
      <c r="AW11" s="272"/>
      <c r="AX11" s="273"/>
      <c r="AY11" s="171"/>
      <c r="AZ11" s="271"/>
      <c r="BA11" s="272"/>
      <c r="BB11" s="273"/>
      <c r="BC11" s="171"/>
      <c r="BD11" s="271"/>
      <c r="BE11" s="272"/>
      <c r="BF11" s="273"/>
      <c r="BG11" s="171"/>
    </row>
    <row r="12" spans="1:59" ht="18.75" customHeight="1" x14ac:dyDescent="0.2">
      <c r="A12" s="169"/>
      <c r="B12" s="169"/>
      <c r="C12" s="169"/>
      <c r="D12" s="169"/>
      <c r="E12" s="169"/>
      <c r="F12" s="274"/>
      <c r="G12" s="243"/>
      <c r="H12" s="243"/>
      <c r="I12" s="243"/>
      <c r="J12" s="275"/>
      <c r="K12" s="169"/>
      <c r="L12" s="274"/>
      <c r="M12" s="243"/>
      <c r="N12" s="275"/>
      <c r="O12" s="169"/>
      <c r="P12" s="274"/>
      <c r="Q12" s="243"/>
      <c r="R12" s="275"/>
      <c r="S12" s="169"/>
      <c r="T12" s="274"/>
      <c r="U12" s="243"/>
      <c r="V12" s="275"/>
      <c r="W12" s="169"/>
      <c r="X12" s="274"/>
      <c r="Y12" s="243"/>
      <c r="Z12" s="275"/>
      <c r="AA12" s="169"/>
      <c r="AB12" s="274"/>
      <c r="AC12" s="243"/>
      <c r="AD12" s="275"/>
      <c r="AE12" s="169"/>
      <c r="AF12" s="274"/>
      <c r="AG12" s="243"/>
      <c r="AH12" s="275"/>
      <c r="AI12" s="169"/>
      <c r="AJ12" s="274"/>
      <c r="AK12" s="243"/>
      <c r="AL12" s="275"/>
      <c r="AM12" s="169"/>
      <c r="AN12" s="274"/>
      <c r="AO12" s="243"/>
      <c r="AP12" s="275"/>
      <c r="AQ12" s="169"/>
      <c r="AR12" s="274"/>
      <c r="AS12" s="243"/>
      <c r="AT12" s="275"/>
      <c r="AU12" s="169"/>
      <c r="AV12" s="274"/>
      <c r="AW12" s="243"/>
      <c r="AX12" s="275"/>
      <c r="AY12" s="169"/>
      <c r="AZ12" s="274"/>
      <c r="BA12" s="243"/>
      <c r="BB12" s="275"/>
      <c r="BC12" s="169"/>
      <c r="BD12" s="274"/>
      <c r="BE12" s="243"/>
      <c r="BF12" s="275"/>
      <c r="BG12" s="169"/>
    </row>
    <row r="13" spans="1:59" ht="18.75" customHeight="1" x14ac:dyDescent="0.2">
      <c r="A13" s="169"/>
      <c r="B13" s="169"/>
      <c r="C13" s="169"/>
      <c r="D13" s="169"/>
      <c r="E13" s="169"/>
      <c r="F13" s="276"/>
      <c r="G13" s="277"/>
      <c r="H13" s="277"/>
      <c r="I13" s="277"/>
      <c r="J13" s="278"/>
      <c r="K13" s="169"/>
      <c r="L13" s="276"/>
      <c r="M13" s="277"/>
      <c r="N13" s="278"/>
      <c r="O13" s="169"/>
      <c r="P13" s="276"/>
      <c r="Q13" s="277"/>
      <c r="R13" s="278"/>
      <c r="S13" s="169"/>
      <c r="T13" s="276"/>
      <c r="U13" s="277"/>
      <c r="V13" s="278"/>
      <c r="W13" s="169"/>
      <c r="X13" s="276"/>
      <c r="Y13" s="277"/>
      <c r="Z13" s="278"/>
      <c r="AA13" s="169"/>
      <c r="AB13" s="276"/>
      <c r="AC13" s="277"/>
      <c r="AD13" s="278"/>
      <c r="AE13" s="169"/>
      <c r="AF13" s="276"/>
      <c r="AG13" s="277"/>
      <c r="AH13" s="278"/>
      <c r="AI13" s="169"/>
      <c r="AJ13" s="276"/>
      <c r="AK13" s="277"/>
      <c r="AL13" s="278"/>
      <c r="AM13" s="169"/>
      <c r="AN13" s="276"/>
      <c r="AO13" s="277"/>
      <c r="AP13" s="278"/>
      <c r="AQ13" s="169"/>
      <c r="AR13" s="276"/>
      <c r="AS13" s="277"/>
      <c r="AT13" s="278"/>
      <c r="AU13" s="169"/>
      <c r="AV13" s="276"/>
      <c r="AW13" s="277"/>
      <c r="AX13" s="278"/>
      <c r="AY13" s="169"/>
      <c r="AZ13" s="276"/>
      <c r="BA13" s="277"/>
      <c r="BB13" s="278"/>
      <c r="BC13" s="169"/>
      <c r="BD13" s="276"/>
      <c r="BE13" s="277"/>
      <c r="BF13" s="278"/>
      <c r="BG13" s="169"/>
    </row>
    <row r="14" spans="1:59" ht="15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49"/>
      <c r="M14" s="149"/>
      <c r="N14" s="14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</row>
    <row r="15" spans="1:59" ht="15.75" customHeight="1" x14ac:dyDescent="0.2">
      <c r="A15" s="19"/>
      <c r="B15" s="19"/>
      <c r="C15" s="19"/>
      <c r="D15" s="19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</row>
    <row r="16" spans="1:59" ht="15.75" customHeight="1" x14ac:dyDescent="0.2">
      <c r="A16" s="19"/>
      <c r="B16" s="19"/>
      <c r="C16" s="19"/>
      <c r="D16" s="19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</row>
    <row r="17" spans="1:59" ht="15.75" customHeight="1" x14ac:dyDescent="0.2">
      <c r="A17" s="19"/>
      <c r="B17" s="19"/>
      <c r="C17" s="19"/>
      <c r="D17" s="19"/>
      <c r="E17" s="19"/>
      <c r="F17" s="2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</row>
    <row r="18" spans="1:59" ht="15.75" customHeight="1" x14ac:dyDescent="0.2">
      <c r="A18" s="19"/>
      <c r="B18" s="19"/>
      <c r="C18" s="19"/>
      <c r="D18" s="19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</row>
    <row r="19" spans="1:59" ht="15.75" customHeight="1" x14ac:dyDescent="0.2">
      <c r="A19" s="19"/>
      <c r="B19" s="19"/>
      <c r="C19" s="19"/>
      <c r="D19" s="19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</row>
    <row r="20" spans="1:59" ht="15.75" customHeight="1" x14ac:dyDescent="0.2">
      <c r="A20" s="19"/>
      <c r="B20" s="19"/>
      <c r="C20" s="19"/>
      <c r="D20" s="19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</row>
    <row r="21" spans="1:59" ht="15.75" customHeight="1" x14ac:dyDescent="0.2">
      <c r="A21" s="19"/>
      <c r="B21" s="19"/>
      <c r="C21" s="19"/>
      <c r="D21" s="19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</row>
    <row r="22" spans="1:59" ht="15.75" customHeight="1" x14ac:dyDescent="0.2">
      <c r="A22" s="19"/>
      <c r="B22" s="19"/>
      <c r="C22" s="19"/>
      <c r="D22" s="19"/>
      <c r="E22" s="19"/>
      <c r="F22" s="2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</row>
    <row r="23" spans="1:59" ht="15.75" customHeight="1" x14ac:dyDescent="0.2">
      <c r="A23" s="19"/>
      <c r="B23" s="19"/>
      <c r="C23" s="19"/>
      <c r="D23" s="19"/>
      <c r="E23" s="19"/>
      <c r="F23" s="20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</row>
    <row r="24" spans="1:59" ht="15.75" customHeight="1" x14ac:dyDescent="0.2">
      <c r="A24" s="19"/>
      <c r="B24" s="19"/>
      <c r="C24" s="19"/>
      <c r="D24" s="19"/>
      <c r="E24" s="19"/>
      <c r="F24" s="2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</row>
    <row r="25" spans="1:59" ht="15.75" customHeight="1" x14ac:dyDescent="0.2">
      <c r="A25" s="19"/>
      <c r="B25" s="19"/>
      <c r="C25" s="19"/>
      <c r="D25" s="19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</row>
    <row r="26" spans="1:59" ht="15.75" customHeight="1" x14ac:dyDescent="0.2">
      <c r="A26" s="19"/>
      <c r="B26" s="19"/>
      <c r="C26" s="19"/>
      <c r="D26" s="19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</row>
    <row r="27" spans="1:59" ht="15.75" customHeight="1" x14ac:dyDescent="0.2">
      <c r="A27" s="19"/>
      <c r="B27" s="19"/>
      <c r="C27" s="19"/>
      <c r="D27" s="19"/>
      <c r="E27" s="19"/>
      <c r="F27" s="2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</row>
    <row r="28" spans="1:59" ht="15.75" customHeight="1" x14ac:dyDescent="0.2">
      <c r="A28" s="19"/>
      <c r="B28" s="19"/>
      <c r="C28" s="19"/>
      <c r="D28" s="19"/>
      <c r="E28" s="19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</row>
    <row r="29" spans="1:59" ht="15.75" customHeight="1" x14ac:dyDescent="0.2">
      <c r="A29" s="19"/>
      <c r="B29" s="19"/>
      <c r="C29" s="19"/>
      <c r="D29" s="19"/>
      <c r="E29" s="19"/>
      <c r="F29" s="20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</row>
    <row r="30" spans="1:59" ht="15.75" customHeight="1" x14ac:dyDescent="0.2">
      <c r="A30" s="19"/>
      <c r="B30" s="19"/>
      <c r="C30" s="19"/>
      <c r="D30" s="19"/>
      <c r="E30" s="19"/>
      <c r="F30" s="2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1:59" ht="15.75" customHeight="1" x14ac:dyDescent="0.2">
      <c r="A31" s="19"/>
      <c r="B31" s="19"/>
      <c r="C31" s="19"/>
      <c r="D31" s="19"/>
      <c r="E31" s="19"/>
      <c r="F31" s="2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</row>
    <row r="32" spans="1:59" ht="15.75" customHeight="1" x14ac:dyDescent="0.2">
      <c r="A32" s="19"/>
      <c r="B32" s="19"/>
      <c r="C32" s="19"/>
      <c r="D32" s="19"/>
      <c r="E32" s="19"/>
      <c r="F32" s="20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</row>
    <row r="33" spans="1:59" ht="15.75" customHeight="1" x14ac:dyDescent="0.2">
      <c r="A33" s="19"/>
      <c r="B33" s="19"/>
      <c r="C33" s="19"/>
      <c r="D33" s="19"/>
      <c r="E33" s="19"/>
      <c r="F33" s="20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</row>
    <row r="34" spans="1:59" ht="15.75" customHeight="1" x14ac:dyDescent="0.2">
      <c r="A34" s="19"/>
      <c r="B34" s="19"/>
      <c r="C34" s="19"/>
      <c r="D34" s="19"/>
      <c r="E34" s="19"/>
      <c r="F34" s="20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</row>
    <row r="35" spans="1:59" ht="15.75" customHeight="1" x14ac:dyDescent="0.2">
      <c r="A35" s="19"/>
      <c r="B35" s="19"/>
      <c r="C35" s="19"/>
      <c r="D35" s="19"/>
      <c r="E35" s="19"/>
      <c r="F35" s="20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</row>
    <row r="36" spans="1:59" ht="15.75" customHeight="1" x14ac:dyDescent="0.2">
      <c r="A36" s="19"/>
      <c r="B36" s="19"/>
      <c r="C36" s="19"/>
      <c r="D36" s="19"/>
      <c r="E36" s="19"/>
      <c r="F36" s="20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</row>
    <row r="37" spans="1:59" ht="15.75" customHeight="1" x14ac:dyDescent="0.2">
      <c r="A37" s="19"/>
      <c r="B37" s="19"/>
      <c r="C37" s="19"/>
      <c r="D37" s="19"/>
      <c r="E37" s="19"/>
      <c r="F37" s="20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</row>
    <row r="38" spans="1:59" ht="15.75" customHeight="1" x14ac:dyDescent="0.2">
      <c r="A38" s="19"/>
      <c r="B38" s="19"/>
      <c r="C38" s="19"/>
      <c r="D38" s="19"/>
      <c r="E38" s="19"/>
      <c r="F38" s="20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</row>
    <row r="39" spans="1:59" ht="15.75" customHeight="1" x14ac:dyDescent="0.2">
      <c r="A39" s="19"/>
      <c r="B39" s="19"/>
      <c r="C39" s="19"/>
      <c r="D39" s="19"/>
      <c r="E39" s="19"/>
      <c r="F39" s="2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</row>
    <row r="40" spans="1:59" ht="15.75" customHeight="1" x14ac:dyDescent="0.2">
      <c r="A40" s="19"/>
      <c r="B40" s="19"/>
      <c r="C40" s="19"/>
      <c r="D40" s="19"/>
      <c r="E40" s="19"/>
      <c r="F40" s="2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</row>
    <row r="41" spans="1:59" ht="15.75" customHeight="1" x14ac:dyDescent="0.2">
      <c r="A41" s="19"/>
      <c r="B41" s="19"/>
      <c r="C41" s="19"/>
      <c r="D41" s="19"/>
      <c r="E41" s="19"/>
      <c r="F41" s="20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</row>
    <row r="42" spans="1:59" ht="15.75" customHeight="1" x14ac:dyDescent="0.2">
      <c r="A42" s="19"/>
      <c r="B42" s="19"/>
      <c r="C42" s="19"/>
      <c r="D42" s="19"/>
      <c r="E42" s="19"/>
      <c r="F42" s="20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</row>
    <row r="43" spans="1:59" ht="15.75" customHeight="1" x14ac:dyDescent="0.2">
      <c r="A43" s="19"/>
      <c r="B43" s="19"/>
      <c r="C43" s="19"/>
      <c r="D43" s="19"/>
      <c r="E43" s="19"/>
      <c r="F43" s="2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1:59" ht="15.75" customHeight="1" x14ac:dyDescent="0.2">
      <c r="A44" s="19"/>
      <c r="B44" s="19"/>
      <c r="C44" s="19"/>
      <c r="D44" s="19"/>
      <c r="E44" s="19"/>
      <c r="F44" s="20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</row>
    <row r="45" spans="1:59" ht="15.75" customHeight="1" x14ac:dyDescent="0.2">
      <c r="A45" s="19"/>
      <c r="B45" s="19"/>
      <c r="C45" s="19"/>
      <c r="D45" s="19"/>
      <c r="E45" s="19"/>
      <c r="F45" s="20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</row>
    <row r="46" spans="1:59" ht="15.75" customHeight="1" x14ac:dyDescent="0.2">
      <c r="A46" s="19"/>
      <c r="B46" s="19"/>
      <c r="C46" s="19"/>
      <c r="D46" s="19"/>
      <c r="E46" s="19"/>
      <c r="F46" s="2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r="47" spans="1:59" ht="15.75" customHeight="1" x14ac:dyDescent="0.2">
      <c r="A47" s="19"/>
      <c r="B47" s="19"/>
      <c r="C47" s="19"/>
      <c r="D47" s="19"/>
      <c r="E47" s="19"/>
      <c r="F47" s="20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</row>
    <row r="48" spans="1:59" ht="15.75" customHeight="1" x14ac:dyDescent="0.2">
      <c r="A48" s="19"/>
      <c r="B48" s="19"/>
      <c r="C48" s="19"/>
      <c r="D48" s="19"/>
      <c r="E48" s="19"/>
      <c r="F48" s="20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</row>
    <row r="49" spans="1:59" ht="15.75" customHeight="1" x14ac:dyDescent="0.2">
      <c r="A49" s="19"/>
      <c r="B49" s="19"/>
      <c r="C49" s="19"/>
      <c r="D49" s="19"/>
      <c r="E49" s="19"/>
      <c r="F49" s="2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</row>
    <row r="50" spans="1:59" ht="15.75" customHeight="1" x14ac:dyDescent="0.2">
      <c r="A50" s="19"/>
      <c r="B50" s="19"/>
      <c r="C50" s="19"/>
      <c r="D50" s="19"/>
      <c r="E50" s="19"/>
      <c r="F50" s="20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</row>
    <row r="51" spans="1:59" ht="15.75" customHeight="1" x14ac:dyDescent="0.2">
      <c r="A51" s="19"/>
      <c r="B51" s="19"/>
      <c r="C51" s="19"/>
      <c r="D51" s="19"/>
      <c r="E51" s="19"/>
      <c r="F51" s="20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</row>
    <row r="52" spans="1:59" ht="15.75" customHeight="1" x14ac:dyDescent="0.2">
      <c r="A52" s="19"/>
      <c r="B52" s="19"/>
      <c r="C52" s="19"/>
      <c r="D52" s="19"/>
      <c r="E52" s="19"/>
      <c r="F52" s="2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</row>
    <row r="53" spans="1:59" ht="15.75" customHeight="1" x14ac:dyDescent="0.2">
      <c r="A53" s="19"/>
      <c r="B53" s="19"/>
      <c r="C53" s="19"/>
      <c r="D53" s="19"/>
      <c r="E53" s="19"/>
      <c r="F53" s="2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</row>
    <row r="54" spans="1:59" ht="15.75" customHeight="1" x14ac:dyDescent="0.2">
      <c r="A54" s="19"/>
      <c r="B54" s="19"/>
      <c r="C54" s="19"/>
      <c r="D54" s="19"/>
      <c r="E54" s="19"/>
      <c r="F54" s="20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</row>
    <row r="55" spans="1:59" ht="15.75" customHeight="1" x14ac:dyDescent="0.2">
      <c r="A55" s="19"/>
      <c r="B55" s="19"/>
      <c r="C55" s="19"/>
      <c r="D55" s="19"/>
      <c r="E55" s="19"/>
      <c r="F55" s="20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</row>
    <row r="56" spans="1:59" ht="15.75" customHeight="1" x14ac:dyDescent="0.2">
      <c r="A56" s="19"/>
      <c r="B56" s="19"/>
      <c r="C56" s="19"/>
      <c r="D56" s="19"/>
      <c r="E56" s="19"/>
      <c r="F56" s="20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</row>
    <row r="57" spans="1:59" ht="15.75" customHeight="1" x14ac:dyDescent="0.2">
      <c r="A57" s="19"/>
      <c r="B57" s="19"/>
      <c r="C57" s="19"/>
      <c r="D57" s="19"/>
      <c r="E57" s="19"/>
      <c r="F57" s="20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</row>
    <row r="58" spans="1:59" ht="15.75" customHeight="1" x14ac:dyDescent="0.2">
      <c r="A58" s="19"/>
      <c r="B58" s="19"/>
      <c r="C58" s="19"/>
      <c r="D58" s="19"/>
      <c r="E58" s="19"/>
      <c r="F58" s="20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</row>
    <row r="59" spans="1:59" ht="15.75" customHeight="1" x14ac:dyDescent="0.2">
      <c r="A59" s="19"/>
      <c r="B59" s="19"/>
      <c r="C59" s="19"/>
      <c r="D59" s="19"/>
      <c r="E59" s="19"/>
      <c r="F59" s="20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</row>
    <row r="60" spans="1:59" ht="15.75" customHeight="1" x14ac:dyDescent="0.2">
      <c r="A60" s="19"/>
      <c r="B60" s="19"/>
      <c r="C60" s="19"/>
      <c r="D60" s="19"/>
      <c r="E60" s="19"/>
      <c r="F60" s="2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</row>
    <row r="61" spans="1:59" ht="15.75" customHeight="1" x14ac:dyDescent="0.2">
      <c r="A61" s="19"/>
      <c r="B61" s="19"/>
      <c r="C61" s="19"/>
      <c r="D61" s="19"/>
      <c r="E61" s="19"/>
      <c r="F61" s="20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</row>
    <row r="62" spans="1:59" ht="15.75" customHeight="1" x14ac:dyDescent="0.2">
      <c r="A62" s="19"/>
      <c r="B62" s="19"/>
      <c r="C62" s="19"/>
      <c r="D62" s="19"/>
      <c r="E62" s="19"/>
      <c r="F62" s="20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</row>
    <row r="63" spans="1:59" ht="15.75" customHeight="1" x14ac:dyDescent="0.2">
      <c r="A63" s="19"/>
      <c r="B63" s="19"/>
      <c r="C63" s="19"/>
      <c r="D63" s="19"/>
      <c r="E63" s="19"/>
      <c r="F63" s="20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</row>
    <row r="64" spans="1:59" ht="15.75" customHeight="1" x14ac:dyDescent="0.2">
      <c r="A64" s="19"/>
      <c r="B64" s="19"/>
      <c r="C64" s="19"/>
      <c r="D64" s="19"/>
      <c r="E64" s="19"/>
      <c r="F64" s="20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</row>
    <row r="65" spans="1:59" ht="15.75" customHeight="1" x14ac:dyDescent="0.2">
      <c r="A65" s="19"/>
      <c r="B65" s="19"/>
      <c r="C65" s="19"/>
      <c r="D65" s="19"/>
      <c r="E65" s="19"/>
      <c r="F65" s="20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</row>
    <row r="66" spans="1:59" ht="15.75" customHeight="1" x14ac:dyDescent="0.2">
      <c r="A66" s="19"/>
      <c r="B66" s="19"/>
      <c r="C66" s="19"/>
      <c r="D66" s="19"/>
      <c r="E66" s="19"/>
      <c r="F66" s="20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</row>
    <row r="67" spans="1:59" ht="15.75" customHeight="1" x14ac:dyDescent="0.2">
      <c r="A67" s="19"/>
      <c r="B67" s="19"/>
      <c r="C67" s="19"/>
      <c r="D67" s="19"/>
      <c r="E67" s="19"/>
      <c r="F67" s="2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</row>
    <row r="68" spans="1:59" ht="15.75" customHeight="1" x14ac:dyDescent="0.2">
      <c r="A68" s="19"/>
      <c r="B68" s="19"/>
      <c r="C68" s="19"/>
      <c r="D68" s="19"/>
      <c r="E68" s="19"/>
      <c r="F68" s="2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</row>
    <row r="69" spans="1:59" ht="15.75" customHeight="1" x14ac:dyDescent="0.2">
      <c r="A69" s="19"/>
      <c r="B69" s="19"/>
      <c r="C69" s="19"/>
      <c r="D69" s="19"/>
      <c r="E69" s="19"/>
      <c r="F69" s="20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</row>
    <row r="70" spans="1:59" ht="15.75" customHeight="1" x14ac:dyDescent="0.2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</row>
    <row r="71" spans="1:59" ht="15.75" customHeight="1" x14ac:dyDescent="0.2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</row>
    <row r="72" spans="1:59" ht="15.75" customHeight="1" x14ac:dyDescent="0.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</row>
    <row r="73" spans="1:59" ht="15.75" customHeight="1" x14ac:dyDescent="0.2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</row>
    <row r="74" spans="1:59" ht="15.75" customHeight="1" x14ac:dyDescent="0.2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</row>
    <row r="75" spans="1:59" ht="15.75" customHeight="1" x14ac:dyDescent="0.2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</row>
    <row r="76" spans="1:59" ht="15.75" customHeight="1" x14ac:dyDescent="0.2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</row>
    <row r="77" spans="1:59" ht="15.75" customHeight="1" x14ac:dyDescent="0.2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</row>
    <row r="78" spans="1:59" ht="15.75" customHeight="1" x14ac:dyDescent="0.2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</row>
    <row r="79" spans="1:59" ht="15.75" customHeight="1" x14ac:dyDescent="0.2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</row>
    <row r="80" spans="1:59" ht="15.75" customHeight="1" x14ac:dyDescent="0.2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</row>
    <row r="81" spans="1:59" ht="15.75" customHeight="1" x14ac:dyDescent="0.2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</row>
    <row r="82" spans="1:59" ht="15.75" customHeight="1" x14ac:dyDescent="0.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</row>
    <row r="83" spans="1:59" ht="15.75" customHeight="1" x14ac:dyDescent="0.2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</row>
    <row r="84" spans="1:59" ht="15.75" customHeight="1" x14ac:dyDescent="0.2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</row>
    <row r="85" spans="1:59" ht="15.75" customHeight="1" x14ac:dyDescent="0.2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</row>
    <row r="86" spans="1:59" ht="15.75" customHeight="1" x14ac:dyDescent="0.2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</row>
    <row r="87" spans="1:59" ht="15.75" customHeight="1" x14ac:dyDescent="0.2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</row>
    <row r="88" spans="1:59" ht="15.75" customHeight="1" x14ac:dyDescent="0.2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</row>
    <row r="89" spans="1:59" ht="15.75" customHeight="1" x14ac:dyDescent="0.2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</row>
    <row r="90" spans="1:59" ht="15.75" customHeight="1" x14ac:dyDescent="0.2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</row>
    <row r="91" spans="1:59" ht="15.75" customHeight="1" x14ac:dyDescent="0.2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</row>
    <row r="92" spans="1:59" ht="15.75" customHeight="1" x14ac:dyDescent="0.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</row>
    <row r="93" spans="1:59" ht="15.75" customHeight="1" x14ac:dyDescent="0.2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</row>
    <row r="94" spans="1:59" ht="15.75" customHeight="1" x14ac:dyDescent="0.2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</row>
    <row r="95" spans="1:59" ht="15.75" customHeight="1" x14ac:dyDescent="0.2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</row>
    <row r="96" spans="1:59" ht="15.75" customHeight="1" x14ac:dyDescent="0.2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</row>
    <row r="97" spans="1:59" ht="15.75" customHeight="1" x14ac:dyDescent="0.2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</row>
    <row r="98" spans="1:59" ht="15.75" customHeight="1" x14ac:dyDescent="0.2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</row>
    <row r="99" spans="1:59" ht="15.75" customHeight="1" x14ac:dyDescent="0.2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</row>
    <row r="100" spans="1:59" ht="15.75" customHeight="1" x14ac:dyDescent="0.2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</row>
    <row r="101" spans="1:59" ht="15.75" customHeight="1" x14ac:dyDescent="0.2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</row>
    <row r="102" spans="1:59" ht="15.75" customHeight="1" x14ac:dyDescent="0.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</row>
    <row r="103" spans="1:59" ht="15.75" customHeight="1" x14ac:dyDescent="0.2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</row>
    <row r="104" spans="1:59" ht="15.75" customHeight="1" x14ac:dyDescent="0.2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</row>
    <row r="105" spans="1:59" ht="15.75" customHeight="1" x14ac:dyDescent="0.2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</row>
    <row r="106" spans="1:59" ht="15.75" customHeight="1" x14ac:dyDescent="0.2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</row>
    <row r="107" spans="1:59" ht="15.75" customHeight="1" x14ac:dyDescent="0.2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</row>
    <row r="108" spans="1:59" ht="15.75" customHeight="1" x14ac:dyDescent="0.2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</row>
    <row r="109" spans="1:59" ht="15.75" customHeight="1" x14ac:dyDescent="0.2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</row>
    <row r="110" spans="1:59" ht="15.75" customHeight="1" x14ac:dyDescent="0.2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</row>
    <row r="111" spans="1:59" ht="15.75" customHeight="1" x14ac:dyDescent="0.2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</row>
    <row r="112" spans="1:59" ht="15.75" customHeight="1" x14ac:dyDescent="0.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</row>
    <row r="113" spans="1:59" ht="15.75" customHeight="1" x14ac:dyDescent="0.2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</row>
    <row r="114" spans="1:59" ht="15.75" customHeight="1" x14ac:dyDescent="0.2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</row>
    <row r="115" spans="1:59" ht="15.75" customHeight="1" x14ac:dyDescent="0.2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</row>
    <row r="116" spans="1:59" ht="15.75" customHeight="1" x14ac:dyDescent="0.2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</row>
    <row r="117" spans="1:59" ht="15.75" customHeight="1" x14ac:dyDescent="0.2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</row>
    <row r="118" spans="1:59" ht="15.75" customHeight="1" x14ac:dyDescent="0.2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</row>
    <row r="119" spans="1:59" ht="15.75" customHeight="1" x14ac:dyDescent="0.2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</row>
    <row r="120" spans="1:59" ht="15.75" customHeight="1" x14ac:dyDescent="0.2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</row>
    <row r="121" spans="1:59" ht="15.75" customHeight="1" x14ac:dyDescent="0.2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</row>
    <row r="122" spans="1:59" ht="15.75" customHeight="1" x14ac:dyDescent="0.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</row>
    <row r="123" spans="1:59" ht="15.75" customHeight="1" x14ac:dyDescent="0.2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</row>
    <row r="124" spans="1:59" ht="15.75" customHeight="1" x14ac:dyDescent="0.2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</row>
    <row r="125" spans="1:59" ht="15.75" customHeight="1" x14ac:dyDescent="0.2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</row>
    <row r="126" spans="1:59" ht="15.75" customHeight="1" x14ac:dyDescent="0.2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</row>
    <row r="127" spans="1:59" ht="15.75" customHeight="1" x14ac:dyDescent="0.2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</row>
    <row r="128" spans="1:59" ht="15.75" customHeight="1" x14ac:dyDescent="0.2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</row>
    <row r="129" spans="1:59" ht="15.75" customHeight="1" x14ac:dyDescent="0.2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</row>
    <row r="130" spans="1:59" ht="15.75" customHeight="1" x14ac:dyDescent="0.2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</row>
    <row r="131" spans="1:59" ht="15.75" customHeight="1" x14ac:dyDescent="0.2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</row>
    <row r="132" spans="1:59" ht="15.75" customHeight="1" x14ac:dyDescent="0.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</row>
    <row r="133" spans="1:59" ht="15.75" customHeight="1" x14ac:dyDescent="0.2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</row>
    <row r="134" spans="1:59" ht="15.75" customHeight="1" x14ac:dyDescent="0.2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</row>
    <row r="135" spans="1:59" ht="15.75" customHeight="1" x14ac:dyDescent="0.2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</row>
    <row r="136" spans="1:59" ht="15.75" customHeight="1" x14ac:dyDescent="0.2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</row>
    <row r="137" spans="1:59" ht="15.75" customHeight="1" x14ac:dyDescent="0.2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</row>
    <row r="138" spans="1:59" ht="15.75" customHeight="1" x14ac:dyDescent="0.2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</row>
    <row r="139" spans="1:59" ht="15.75" customHeight="1" x14ac:dyDescent="0.2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</row>
    <row r="140" spans="1:59" ht="15.75" customHeight="1" x14ac:dyDescent="0.2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</row>
    <row r="141" spans="1:59" ht="15.75" customHeight="1" x14ac:dyDescent="0.2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</row>
    <row r="142" spans="1:59" ht="15.75" customHeight="1" x14ac:dyDescent="0.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</row>
    <row r="143" spans="1:59" ht="15.75" customHeight="1" x14ac:dyDescent="0.2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</row>
    <row r="144" spans="1:59" ht="15.75" customHeight="1" x14ac:dyDescent="0.2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</row>
    <row r="145" spans="1:59" ht="15.75" customHeight="1" x14ac:dyDescent="0.2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</row>
    <row r="146" spans="1:59" ht="15.75" customHeight="1" x14ac:dyDescent="0.2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</row>
    <row r="147" spans="1:59" ht="15.75" customHeight="1" x14ac:dyDescent="0.2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</row>
    <row r="148" spans="1:59" ht="15.75" customHeight="1" x14ac:dyDescent="0.2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</row>
    <row r="149" spans="1:59" ht="15.75" customHeight="1" x14ac:dyDescent="0.2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</row>
    <row r="150" spans="1:59" ht="15.75" customHeight="1" x14ac:dyDescent="0.2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</row>
    <row r="151" spans="1:59" ht="15.75" customHeight="1" x14ac:dyDescent="0.2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</row>
    <row r="152" spans="1:59" ht="15.75" customHeight="1" x14ac:dyDescent="0.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</row>
    <row r="153" spans="1:59" ht="15.75" customHeight="1" x14ac:dyDescent="0.2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</row>
    <row r="154" spans="1:59" ht="15.75" customHeight="1" x14ac:dyDescent="0.2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</row>
    <row r="155" spans="1:59" ht="15.75" customHeight="1" x14ac:dyDescent="0.2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</row>
    <row r="156" spans="1:59" ht="15.75" customHeight="1" x14ac:dyDescent="0.2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</row>
    <row r="157" spans="1:59" ht="15.75" customHeight="1" x14ac:dyDescent="0.2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</row>
    <row r="158" spans="1:59" ht="15.75" customHeight="1" x14ac:dyDescent="0.2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</row>
    <row r="159" spans="1:59" ht="15.75" customHeight="1" x14ac:dyDescent="0.2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</row>
    <row r="160" spans="1:59" ht="15.75" customHeight="1" x14ac:dyDescent="0.2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</row>
    <row r="161" spans="1:59" ht="15.75" customHeight="1" x14ac:dyDescent="0.2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</row>
    <row r="162" spans="1:59" ht="15.75" customHeight="1" x14ac:dyDescent="0.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</row>
    <row r="163" spans="1:59" ht="15.75" customHeight="1" x14ac:dyDescent="0.2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</row>
    <row r="164" spans="1:59" ht="15.75" customHeight="1" x14ac:dyDescent="0.2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</row>
    <row r="165" spans="1:59" ht="15.75" customHeight="1" x14ac:dyDescent="0.2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</row>
    <row r="166" spans="1:59" ht="15.75" customHeight="1" x14ac:dyDescent="0.2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</row>
    <row r="167" spans="1:59" ht="15.75" customHeight="1" x14ac:dyDescent="0.2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</row>
    <row r="168" spans="1:59" ht="15.75" customHeight="1" x14ac:dyDescent="0.2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</row>
    <row r="169" spans="1:59" ht="15.75" customHeight="1" x14ac:dyDescent="0.2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</row>
    <row r="170" spans="1:59" ht="15.75" customHeight="1" x14ac:dyDescent="0.2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</row>
    <row r="171" spans="1:59" ht="15.75" customHeight="1" x14ac:dyDescent="0.2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</row>
    <row r="172" spans="1:59" ht="15.75" customHeight="1" x14ac:dyDescent="0.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</row>
    <row r="173" spans="1:59" ht="15.75" customHeight="1" x14ac:dyDescent="0.2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</row>
    <row r="174" spans="1:59" ht="15.75" customHeight="1" x14ac:dyDescent="0.2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</row>
    <row r="175" spans="1:59" ht="15.75" customHeight="1" x14ac:dyDescent="0.2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</row>
    <row r="176" spans="1:59" ht="15.75" customHeight="1" x14ac:dyDescent="0.2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</row>
    <row r="177" spans="1:59" ht="15.75" customHeight="1" x14ac:dyDescent="0.2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</row>
    <row r="178" spans="1:59" ht="15.75" customHeight="1" x14ac:dyDescent="0.2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</row>
    <row r="179" spans="1:59" ht="15.75" customHeight="1" x14ac:dyDescent="0.2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</row>
    <row r="180" spans="1:59" ht="15.75" customHeight="1" x14ac:dyDescent="0.2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</row>
    <row r="181" spans="1:59" ht="15.75" customHeight="1" x14ac:dyDescent="0.2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</row>
    <row r="182" spans="1:59" ht="15.75" customHeight="1" x14ac:dyDescent="0.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</row>
    <row r="183" spans="1:59" ht="15.75" customHeight="1" x14ac:dyDescent="0.2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</row>
    <row r="184" spans="1:59" ht="15.75" customHeight="1" x14ac:dyDescent="0.2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</row>
    <row r="185" spans="1:59" ht="15.75" customHeight="1" x14ac:dyDescent="0.2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</row>
    <row r="186" spans="1:59" ht="15.75" customHeight="1" x14ac:dyDescent="0.2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</row>
    <row r="187" spans="1:59" ht="15.75" customHeight="1" x14ac:dyDescent="0.2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</row>
    <row r="188" spans="1:59" ht="15.75" customHeight="1" x14ac:dyDescent="0.2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</row>
    <row r="189" spans="1:59" ht="15.75" customHeight="1" x14ac:dyDescent="0.2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</row>
    <row r="190" spans="1:59" ht="15.75" customHeight="1" x14ac:dyDescent="0.2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</row>
    <row r="191" spans="1:59" ht="15.75" customHeight="1" x14ac:dyDescent="0.2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</row>
    <row r="192" spans="1:59" ht="15.75" customHeight="1" x14ac:dyDescent="0.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</row>
    <row r="193" spans="1:59" ht="15.75" customHeight="1" x14ac:dyDescent="0.2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</row>
    <row r="194" spans="1:59" ht="15.75" customHeight="1" x14ac:dyDescent="0.2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</row>
    <row r="195" spans="1:59" ht="15.75" customHeight="1" x14ac:dyDescent="0.2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</row>
    <row r="196" spans="1:59" ht="15.75" customHeight="1" x14ac:dyDescent="0.2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</row>
    <row r="197" spans="1:59" ht="15.75" customHeight="1" x14ac:dyDescent="0.2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</row>
    <row r="198" spans="1:59" ht="15.75" customHeight="1" x14ac:dyDescent="0.2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</row>
    <row r="199" spans="1:59" ht="15.75" customHeight="1" x14ac:dyDescent="0.2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</row>
    <row r="200" spans="1:59" ht="15.75" customHeight="1" x14ac:dyDescent="0.2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</row>
    <row r="201" spans="1:59" ht="15.75" customHeight="1" x14ac:dyDescent="0.2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</row>
    <row r="202" spans="1:59" ht="15.75" customHeight="1" x14ac:dyDescent="0.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</row>
    <row r="203" spans="1:59" ht="15.75" customHeight="1" x14ac:dyDescent="0.2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</row>
    <row r="204" spans="1:59" ht="15.75" customHeight="1" x14ac:dyDescent="0.2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</row>
    <row r="205" spans="1:59" ht="15.75" customHeight="1" x14ac:dyDescent="0.2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</row>
    <row r="206" spans="1:59" ht="15.75" customHeight="1" x14ac:dyDescent="0.2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</row>
    <row r="207" spans="1:59" ht="15.75" customHeight="1" x14ac:dyDescent="0.2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</row>
    <row r="208" spans="1:59" ht="15.75" customHeight="1" x14ac:dyDescent="0.2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</row>
    <row r="209" spans="1:59" ht="15.75" customHeight="1" x14ac:dyDescent="0.2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</row>
    <row r="210" spans="1:59" ht="15.75" customHeight="1" x14ac:dyDescent="0.2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</row>
    <row r="211" spans="1:59" ht="15.75" customHeight="1" x14ac:dyDescent="0.2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</row>
    <row r="212" spans="1:59" ht="15.75" customHeight="1" x14ac:dyDescent="0.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</row>
    <row r="213" spans="1:59" ht="15.75" customHeight="1" x14ac:dyDescent="0.2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</row>
    <row r="214" spans="1:59" ht="15.75" customHeight="1" x14ac:dyDescent="0.2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</row>
    <row r="215" spans="1:59" ht="15.75" customHeight="1" x14ac:dyDescent="0.2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</row>
    <row r="216" spans="1:59" ht="15.75" customHeight="1" x14ac:dyDescent="0.2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</row>
    <row r="217" spans="1:59" ht="15.75" customHeight="1" x14ac:dyDescent="0.2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</row>
    <row r="218" spans="1:59" ht="15.75" customHeight="1" x14ac:dyDescent="0.2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</row>
    <row r="219" spans="1:59" ht="15.75" customHeight="1" x14ac:dyDescent="0.2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</row>
    <row r="220" spans="1:59" ht="15.75" customHeight="1" x14ac:dyDescent="0.2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</row>
    <row r="221" spans="1:59" ht="15.75" customHeight="1" x14ac:dyDescent="0.2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</row>
    <row r="222" spans="1:59" ht="15.75" customHeight="1" x14ac:dyDescent="0.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</row>
    <row r="223" spans="1:59" ht="15.75" customHeight="1" x14ac:dyDescent="0.2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</row>
    <row r="224" spans="1:59" ht="15.75" customHeight="1" x14ac:dyDescent="0.2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</row>
    <row r="225" spans="1:59" ht="15.75" customHeight="1" x14ac:dyDescent="0.2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</row>
    <row r="226" spans="1:59" ht="15.75" customHeight="1" x14ac:dyDescent="0.2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</row>
    <row r="227" spans="1:59" ht="15.75" customHeight="1" x14ac:dyDescent="0.2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</row>
    <row r="228" spans="1:59" ht="15.75" customHeight="1" x14ac:dyDescent="0.2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</row>
    <row r="229" spans="1:59" ht="15.75" customHeight="1" x14ac:dyDescent="0.2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</row>
    <row r="230" spans="1:59" ht="15.75" customHeight="1" x14ac:dyDescent="0.2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</row>
    <row r="231" spans="1:59" ht="15.75" customHeight="1" x14ac:dyDescent="0.2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</row>
    <row r="232" spans="1:59" ht="15.75" customHeight="1" x14ac:dyDescent="0.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</row>
    <row r="233" spans="1:59" ht="15.75" customHeight="1" x14ac:dyDescent="0.2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</row>
    <row r="234" spans="1:59" ht="15.75" customHeight="1" x14ac:dyDescent="0.2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</row>
    <row r="235" spans="1:59" ht="15.75" customHeight="1" x14ac:dyDescent="0.2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</row>
    <row r="236" spans="1:59" ht="15.75" customHeight="1" x14ac:dyDescent="0.2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</row>
    <row r="237" spans="1:59" ht="15.75" customHeight="1" x14ac:dyDescent="0.2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</row>
    <row r="238" spans="1:59" ht="15.75" customHeight="1" x14ac:dyDescent="0.2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</row>
    <row r="239" spans="1:59" ht="15.75" customHeight="1" x14ac:dyDescent="0.2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</row>
    <row r="240" spans="1:59" ht="15.75" customHeight="1" x14ac:dyDescent="0.2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</row>
    <row r="241" spans="1:59" ht="15.75" customHeight="1" x14ac:dyDescent="0.2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</row>
    <row r="242" spans="1:59" ht="15.75" customHeight="1" x14ac:dyDescent="0.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</row>
    <row r="243" spans="1:59" ht="15.75" customHeight="1" x14ac:dyDescent="0.2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</row>
    <row r="244" spans="1:59" ht="15.75" customHeight="1" x14ac:dyDescent="0.2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</row>
    <row r="245" spans="1:59" ht="15.75" customHeight="1" x14ac:dyDescent="0.2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</row>
    <row r="246" spans="1:59" ht="15.75" customHeight="1" x14ac:dyDescent="0.2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</row>
    <row r="247" spans="1:59" ht="15.75" customHeight="1" x14ac:dyDescent="0.2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</row>
    <row r="248" spans="1:59" ht="15.75" customHeight="1" x14ac:dyDescent="0.2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</row>
    <row r="249" spans="1:59" ht="15.75" customHeight="1" x14ac:dyDescent="0.2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</row>
    <row r="250" spans="1:59" ht="15.75" customHeight="1" x14ac:dyDescent="0.2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</row>
    <row r="251" spans="1:59" ht="15.75" customHeight="1" x14ac:dyDescent="0.2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</row>
    <row r="252" spans="1:59" ht="15.75" customHeight="1" x14ac:dyDescent="0.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</row>
    <row r="253" spans="1:59" ht="15.75" customHeight="1" x14ac:dyDescent="0.2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</row>
    <row r="254" spans="1:59" ht="15.75" customHeight="1" x14ac:dyDescent="0.2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</row>
    <row r="255" spans="1:59" ht="15.75" customHeight="1" x14ac:dyDescent="0.2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</row>
    <row r="256" spans="1:59" ht="15.75" customHeight="1" x14ac:dyDescent="0.2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</row>
    <row r="257" spans="1:59" ht="15.75" customHeight="1" x14ac:dyDescent="0.2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</row>
    <row r="258" spans="1:59" ht="15.75" customHeight="1" x14ac:dyDescent="0.2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</row>
    <row r="259" spans="1:59" ht="15.75" customHeight="1" x14ac:dyDescent="0.2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</row>
    <row r="260" spans="1:59" ht="15.75" customHeight="1" x14ac:dyDescent="0.2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</row>
    <row r="261" spans="1:59" ht="15.75" customHeight="1" x14ac:dyDescent="0.2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</row>
    <row r="262" spans="1:59" ht="15.75" customHeight="1" x14ac:dyDescent="0.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</row>
    <row r="263" spans="1:59" ht="15.75" customHeight="1" x14ac:dyDescent="0.2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</row>
    <row r="264" spans="1:59" ht="15.75" customHeight="1" x14ac:dyDescent="0.2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</row>
    <row r="265" spans="1:59" ht="15.75" customHeight="1" x14ac:dyDescent="0.2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</row>
    <row r="266" spans="1:59" ht="15.75" customHeight="1" x14ac:dyDescent="0.2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</row>
    <row r="267" spans="1:59" ht="15.75" customHeight="1" x14ac:dyDescent="0.2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</row>
    <row r="268" spans="1:59" ht="15.75" customHeight="1" x14ac:dyDescent="0.2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</row>
    <row r="269" spans="1:59" ht="15.75" customHeight="1" x14ac:dyDescent="0.2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</row>
    <row r="270" spans="1:59" ht="15.75" customHeight="1" x14ac:dyDescent="0.2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</row>
    <row r="271" spans="1:59" ht="15.75" customHeight="1" x14ac:dyDescent="0.2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</row>
    <row r="272" spans="1:59" ht="15.75" customHeight="1" x14ac:dyDescent="0.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</row>
    <row r="273" spans="1:59" ht="15.75" customHeight="1" x14ac:dyDescent="0.2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</row>
    <row r="274" spans="1:59" ht="15.75" customHeight="1" x14ac:dyDescent="0.2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</row>
    <row r="275" spans="1:59" ht="15.75" customHeight="1" x14ac:dyDescent="0.2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</row>
    <row r="276" spans="1:59" ht="15.75" customHeight="1" x14ac:dyDescent="0.2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</row>
    <row r="277" spans="1:59" ht="15.75" customHeight="1" x14ac:dyDescent="0.2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</row>
    <row r="278" spans="1:59" ht="15.75" customHeight="1" x14ac:dyDescent="0.2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</row>
    <row r="279" spans="1:59" ht="15.75" customHeight="1" x14ac:dyDescent="0.2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</row>
    <row r="280" spans="1:59" ht="15.75" customHeight="1" x14ac:dyDescent="0.2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</row>
    <row r="281" spans="1:59" ht="15.75" customHeight="1" x14ac:dyDescent="0.2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</row>
    <row r="282" spans="1:59" ht="15.75" customHeight="1" x14ac:dyDescent="0.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</row>
    <row r="283" spans="1:59" ht="15.75" customHeight="1" x14ac:dyDescent="0.2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</row>
    <row r="284" spans="1:59" ht="15.75" customHeight="1" x14ac:dyDescent="0.2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</row>
    <row r="285" spans="1:59" ht="15.75" customHeight="1" x14ac:dyDescent="0.2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</row>
    <row r="286" spans="1:59" ht="15.75" customHeight="1" x14ac:dyDescent="0.2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</row>
    <row r="287" spans="1:59" ht="15.75" customHeight="1" x14ac:dyDescent="0.2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</row>
    <row r="288" spans="1:59" ht="15.75" customHeight="1" x14ac:dyDescent="0.2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</row>
    <row r="289" spans="1:59" ht="15.75" customHeight="1" x14ac:dyDescent="0.2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</row>
    <row r="290" spans="1:59" ht="15.75" customHeight="1" x14ac:dyDescent="0.2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</row>
    <row r="291" spans="1:59" ht="15.75" customHeight="1" x14ac:dyDescent="0.2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</row>
    <row r="292" spans="1:59" ht="15.75" customHeight="1" x14ac:dyDescent="0.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</row>
    <row r="293" spans="1:59" ht="15.75" customHeight="1" x14ac:dyDescent="0.2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</row>
    <row r="294" spans="1:59" ht="15.75" customHeight="1" x14ac:dyDescent="0.2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</row>
    <row r="295" spans="1:59" ht="15.75" customHeight="1" x14ac:dyDescent="0.2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</row>
    <row r="296" spans="1:59" ht="15.75" customHeight="1" x14ac:dyDescent="0.2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</row>
    <row r="297" spans="1:59" ht="15.75" customHeight="1" x14ac:dyDescent="0.2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</row>
    <row r="298" spans="1:59" ht="15.75" customHeight="1" x14ac:dyDescent="0.2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</row>
    <row r="299" spans="1:59" ht="15.75" customHeight="1" x14ac:dyDescent="0.2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</row>
    <row r="300" spans="1:59" ht="15.75" customHeight="1" x14ac:dyDescent="0.2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</row>
    <row r="301" spans="1:59" ht="15.75" customHeight="1" x14ac:dyDescent="0.2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</row>
    <row r="302" spans="1:59" ht="15.75" customHeight="1" x14ac:dyDescent="0.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</row>
    <row r="303" spans="1:59" ht="15.75" customHeight="1" x14ac:dyDescent="0.2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</row>
    <row r="304" spans="1:59" ht="15.75" customHeight="1" x14ac:dyDescent="0.2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</row>
    <row r="305" spans="1:59" ht="15.75" customHeight="1" x14ac:dyDescent="0.2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</row>
    <row r="306" spans="1:59" ht="15.75" customHeight="1" x14ac:dyDescent="0.2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</row>
    <row r="307" spans="1:59" ht="15.75" customHeight="1" x14ac:dyDescent="0.2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</row>
    <row r="308" spans="1:59" ht="15.75" customHeight="1" x14ac:dyDescent="0.2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</row>
    <row r="309" spans="1:59" ht="15.75" customHeight="1" x14ac:dyDescent="0.2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</row>
    <row r="310" spans="1:59" ht="15.75" customHeight="1" x14ac:dyDescent="0.2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</row>
    <row r="311" spans="1:59" ht="15.75" customHeight="1" x14ac:dyDescent="0.2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</row>
    <row r="312" spans="1:59" ht="15.75" customHeight="1" x14ac:dyDescent="0.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</row>
    <row r="313" spans="1:59" ht="15.75" customHeight="1" x14ac:dyDescent="0.2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</row>
    <row r="314" spans="1:59" ht="15.75" customHeight="1" x14ac:dyDescent="0.2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</row>
    <row r="315" spans="1:59" ht="15.75" customHeight="1" x14ac:dyDescent="0.2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</row>
    <row r="316" spans="1:59" ht="15.75" customHeight="1" x14ac:dyDescent="0.2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</row>
    <row r="317" spans="1:59" ht="15.75" customHeight="1" x14ac:dyDescent="0.2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</row>
    <row r="318" spans="1:59" ht="15.75" customHeight="1" x14ac:dyDescent="0.2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</row>
    <row r="319" spans="1:59" ht="15.75" customHeight="1" x14ac:dyDescent="0.2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</row>
    <row r="320" spans="1:59" ht="15.75" customHeight="1" x14ac:dyDescent="0.2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</row>
    <row r="321" spans="1:59" ht="15.75" customHeight="1" x14ac:dyDescent="0.2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</row>
    <row r="322" spans="1:59" ht="15.75" customHeight="1" x14ac:dyDescent="0.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</row>
    <row r="323" spans="1:59" ht="15.75" customHeight="1" x14ac:dyDescent="0.2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</row>
    <row r="324" spans="1:59" ht="15.75" customHeight="1" x14ac:dyDescent="0.2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</row>
    <row r="325" spans="1:59" ht="15.75" customHeight="1" x14ac:dyDescent="0.2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</row>
    <row r="326" spans="1:59" ht="15.75" customHeight="1" x14ac:dyDescent="0.2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</row>
    <row r="327" spans="1:59" ht="15.75" customHeight="1" x14ac:dyDescent="0.2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</row>
    <row r="328" spans="1:59" ht="15.75" customHeight="1" x14ac:dyDescent="0.2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</row>
    <row r="329" spans="1:59" ht="15.75" customHeight="1" x14ac:dyDescent="0.2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</row>
    <row r="330" spans="1:59" ht="15.75" customHeight="1" x14ac:dyDescent="0.2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</row>
    <row r="331" spans="1:59" ht="15.75" customHeight="1" x14ac:dyDescent="0.2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</row>
    <row r="332" spans="1:59" ht="15.75" customHeight="1" x14ac:dyDescent="0.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</row>
    <row r="333" spans="1:59" ht="15.75" customHeight="1" x14ac:dyDescent="0.2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</row>
    <row r="334" spans="1:59" ht="15.75" customHeight="1" x14ac:dyDescent="0.2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</row>
    <row r="335" spans="1:59" ht="15.75" customHeight="1" x14ac:dyDescent="0.2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</row>
    <row r="336" spans="1:59" ht="15.75" customHeight="1" x14ac:dyDescent="0.2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</row>
    <row r="337" spans="1:59" ht="15.75" customHeight="1" x14ac:dyDescent="0.2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</row>
    <row r="338" spans="1:59" ht="15.75" customHeight="1" x14ac:dyDescent="0.2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</row>
    <row r="339" spans="1:59" ht="15.75" customHeight="1" x14ac:dyDescent="0.2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</row>
    <row r="340" spans="1:59" ht="15.75" customHeight="1" x14ac:dyDescent="0.2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</row>
    <row r="341" spans="1:59" ht="15.75" customHeight="1" x14ac:dyDescent="0.2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</row>
    <row r="342" spans="1:59" ht="15.75" customHeight="1" x14ac:dyDescent="0.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</row>
    <row r="343" spans="1:59" ht="15.75" customHeight="1" x14ac:dyDescent="0.2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</row>
    <row r="344" spans="1:59" ht="15.75" customHeight="1" x14ac:dyDescent="0.2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</row>
    <row r="345" spans="1:59" ht="15.75" customHeight="1" x14ac:dyDescent="0.2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</row>
    <row r="346" spans="1:59" ht="15.75" customHeight="1" x14ac:dyDescent="0.2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</row>
    <row r="347" spans="1:59" ht="15.75" customHeight="1" x14ac:dyDescent="0.2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</row>
    <row r="348" spans="1:59" ht="15.75" customHeight="1" x14ac:dyDescent="0.2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</row>
    <row r="349" spans="1:59" ht="15.75" customHeight="1" x14ac:dyDescent="0.2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</row>
    <row r="350" spans="1:59" ht="15.75" customHeight="1" x14ac:dyDescent="0.2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</row>
    <row r="351" spans="1:59" ht="15.75" customHeight="1" x14ac:dyDescent="0.2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</row>
    <row r="352" spans="1:59" ht="15.75" customHeight="1" x14ac:dyDescent="0.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</row>
    <row r="353" spans="1:59" ht="15.75" customHeight="1" x14ac:dyDescent="0.2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</row>
    <row r="354" spans="1:59" ht="15.75" customHeight="1" x14ac:dyDescent="0.2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</row>
    <row r="355" spans="1:59" ht="15.75" customHeight="1" x14ac:dyDescent="0.2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</row>
    <row r="356" spans="1:59" ht="15.75" customHeight="1" x14ac:dyDescent="0.2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</row>
    <row r="357" spans="1:59" ht="15.75" customHeight="1" x14ac:dyDescent="0.2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</row>
    <row r="358" spans="1:59" ht="15.75" customHeight="1" x14ac:dyDescent="0.2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</row>
    <row r="359" spans="1:59" ht="15.75" customHeight="1" x14ac:dyDescent="0.2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</row>
    <row r="360" spans="1:59" ht="15.75" customHeight="1" x14ac:dyDescent="0.2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</row>
    <row r="361" spans="1:59" ht="15.75" customHeight="1" x14ac:dyDescent="0.2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</row>
    <row r="362" spans="1:59" ht="15.75" customHeight="1" x14ac:dyDescent="0.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</row>
    <row r="363" spans="1:59" ht="15.75" customHeight="1" x14ac:dyDescent="0.2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</row>
    <row r="364" spans="1:59" ht="15.75" customHeight="1" x14ac:dyDescent="0.2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</row>
    <row r="365" spans="1:59" ht="15.75" customHeight="1" x14ac:dyDescent="0.2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</row>
    <row r="366" spans="1:59" ht="15.75" customHeight="1" x14ac:dyDescent="0.2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</row>
    <row r="367" spans="1:59" ht="15.75" customHeight="1" x14ac:dyDescent="0.2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</row>
    <row r="368" spans="1:59" ht="15.75" customHeight="1" x14ac:dyDescent="0.2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</row>
    <row r="369" spans="1:59" ht="15.75" customHeight="1" x14ac:dyDescent="0.2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</row>
    <row r="370" spans="1:59" ht="15.75" customHeight="1" x14ac:dyDescent="0.2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</row>
    <row r="371" spans="1:59" ht="15.75" customHeight="1" x14ac:dyDescent="0.2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</row>
    <row r="372" spans="1:59" ht="15.75" customHeight="1" x14ac:dyDescent="0.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</row>
    <row r="373" spans="1:59" ht="15.75" customHeight="1" x14ac:dyDescent="0.2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</row>
    <row r="374" spans="1:59" ht="15.75" customHeight="1" x14ac:dyDescent="0.2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</row>
    <row r="375" spans="1:59" ht="15.75" customHeight="1" x14ac:dyDescent="0.2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</row>
    <row r="376" spans="1:59" ht="15.75" customHeight="1" x14ac:dyDescent="0.2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</row>
    <row r="377" spans="1:59" ht="15.75" customHeight="1" x14ac:dyDescent="0.2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</row>
    <row r="378" spans="1:59" ht="15.75" customHeight="1" x14ac:dyDescent="0.2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</row>
    <row r="379" spans="1:59" ht="15.75" customHeight="1" x14ac:dyDescent="0.2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</row>
    <row r="380" spans="1:59" ht="15.75" customHeight="1" x14ac:dyDescent="0.2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</row>
    <row r="381" spans="1:59" ht="15.75" customHeight="1" x14ac:dyDescent="0.2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</row>
    <row r="382" spans="1:59" ht="15.75" customHeight="1" x14ac:dyDescent="0.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</row>
    <row r="383" spans="1:59" ht="15.75" customHeight="1" x14ac:dyDescent="0.2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</row>
    <row r="384" spans="1:59" ht="15.75" customHeight="1" x14ac:dyDescent="0.2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</row>
    <row r="385" spans="1:59" ht="15.75" customHeight="1" x14ac:dyDescent="0.2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</row>
    <row r="386" spans="1:59" ht="15.75" customHeight="1" x14ac:dyDescent="0.2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</row>
    <row r="387" spans="1:59" ht="15.75" customHeight="1" x14ac:dyDescent="0.2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</row>
    <row r="388" spans="1:59" ht="15.75" customHeight="1" x14ac:dyDescent="0.2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</row>
    <row r="389" spans="1:59" ht="15.75" customHeight="1" x14ac:dyDescent="0.2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</row>
    <row r="390" spans="1:59" ht="15.75" customHeight="1" x14ac:dyDescent="0.2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</row>
    <row r="391" spans="1:59" ht="15.75" customHeight="1" x14ac:dyDescent="0.2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</row>
    <row r="392" spans="1:59" ht="15.75" customHeight="1" x14ac:dyDescent="0.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</row>
    <row r="393" spans="1:59" ht="15.75" customHeight="1" x14ac:dyDescent="0.2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</row>
    <row r="394" spans="1:59" ht="15.75" customHeight="1" x14ac:dyDescent="0.2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</row>
    <row r="395" spans="1:59" ht="15.75" customHeight="1" x14ac:dyDescent="0.2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</row>
    <row r="396" spans="1:59" ht="15.75" customHeight="1" x14ac:dyDescent="0.2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</row>
    <row r="397" spans="1:59" ht="15.75" customHeight="1" x14ac:dyDescent="0.2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</row>
    <row r="398" spans="1:59" ht="15.75" customHeight="1" x14ac:dyDescent="0.2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</row>
    <row r="399" spans="1:59" ht="15.75" customHeight="1" x14ac:dyDescent="0.2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</row>
    <row r="400" spans="1:59" ht="15.75" customHeight="1" x14ac:dyDescent="0.2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</row>
    <row r="401" spans="1:59" ht="15.75" customHeight="1" x14ac:dyDescent="0.2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</row>
    <row r="402" spans="1:59" ht="15.75" customHeight="1" x14ac:dyDescent="0.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</row>
    <row r="403" spans="1:59" ht="15.75" customHeight="1" x14ac:dyDescent="0.2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</row>
    <row r="404" spans="1:59" ht="15.75" customHeight="1" x14ac:dyDescent="0.2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</row>
    <row r="405" spans="1:59" ht="15.75" customHeight="1" x14ac:dyDescent="0.2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</row>
    <row r="406" spans="1:59" ht="15.75" customHeight="1" x14ac:dyDescent="0.2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</row>
    <row r="407" spans="1:59" ht="15.75" customHeight="1" x14ac:dyDescent="0.2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</row>
    <row r="408" spans="1:59" ht="15.75" customHeight="1" x14ac:dyDescent="0.2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</row>
    <row r="409" spans="1:59" ht="15.75" customHeight="1" x14ac:dyDescent="0.2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</row>
    <row r="410" spans="1:59" ht="15.75" customHeight="1" x14ac:dyDescent="0.2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</row>
    <row r="411" spans="1:59" ht="15.75" customHeight="1" x14ac:dyDescent="0.2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</row>
    <row r="412" spans="1:59" ht="15.75" customHeight="1" x14ac:dyDescent="0.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</row>
    <row r="413" spans="1:59" ht="15.75" customHeight="1" x14ac:dyDescent="0.2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</row>
    <row r="414" spans="1:59" ht="15.75" customHeight="1" x14ac:dyDescent="0.2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</row>
    <row r="415" spans="1:59" ht="15.75" customHeight="1" x14ac:dyDescent="0.2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</row>
    <row r="416" spans="1:59" ht="15.75" customHeight="1" x14ac:dyDescent="0.2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</row>
    <row r="417" spans="1:59" ht="15.75" customHeight="1" x14ac:dyDescent="0.2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</row>
    <row r="418" spans="1:59" ht="15.75" customHeight="1" x14ac:dyDescent="0.2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</row>
    <row r="419" spans="1:59" ht="15.75" customHeight="1" x14ac:dyDescent="0.2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</row>
    <row r="420" spans="1:59" ht="15.75" customHeight="1" x14ac:dyDescent="0.2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</row>
    <row r="421" spans="1:59" ht="15.75" customHeight="1" x14ac:dyDescent="0.2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</row>
    <row r="422" spans="1:59" ht="15.75" customHeight="1" x14ac:dyDescent="0.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</row>
    <row r="423" spans="1:59" ht="15.75" customHeight="1" x14ac:dyDescent="0.2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</row>
    <row r="424" spans="1:59" ht="15.75" customHeight="1" x14ac:dyDescent="0.2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</row>
    <row r="425" spans="1:59" ht="15.75" customHeight="1" x14ac:dyDescent="0.2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</row>
    <row r="426" spans="1:59" ht="15.75" customHeight="1" x14ac:dyDescent="0.2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</row>
    <row r="427" spans="1:59" ht="15.75" customHeight="1" x14ac:dyDescent="0.2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</row>
    <row r="428" spans="1:59" ht="15.75" customHeight="1" x14ac:dyDescent="0.2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</row>
    <row r="429" spans="1:59" ht="15.75" customHeight="1" x14ac:dyDescent="0.2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</row>
    <row r="430" spans="1:59" ht="15.75" customHeight="1" x14ac:dyDescent="0.2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</row>
    <row r="431" spans="1:59" ht="15.75" customHeight="1" x14ac:dyDescent="0.2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</row>
    <row r="432" spans="1:59" ht="15.75" customHeight="1" x14ac:dyDescent="0.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</row>
    <row r="433" spans="1:59" ht="15.75" customHeight="1" x14ac:dyDescent="0.2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</row>
    <row r="434" spans="1:59" ht="15.75" customHeight="1" x14ac:dyDescent="0.2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</row>
    <row r="435" spans="1:59" ht="15.75" customHeight="1" x14ac:dyDescent="0.2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</row>
    <row r="436" spans="1:59" ht="15.75" customHeight="1" x14ac:dyDescent="0.2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</row>
    <row r="437" spans="1:59" ht="15.75" customHeight="1" x14ac:dyDescent="0.2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</row>
    <row r="438" spans="1:59" ht="15.75" customHeight="1" x14ac:dyDescent="0.2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</row>
    <row r="439" spans="1:59" ht="15.75" customHeight="1" x14ac:dyDescent="0.2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</row>
    <row r="440" spans="1:59" ht="15.75" customHeight="1" x14ac:dyDescent="0.2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</row>
    <row r="441" spans="1:59" ht="15.75" customHeight="1" x14ac:dyDescent="0.2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</row>
    <row r="442" spans="1:59" ht="15.75" customHeight="1" x14ac:dyDescent="0.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</row>
    <row r="443" spans="1:59" ht="15.75" customHeight="1" x14ac:dyDescent="0.2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</row>
    <row r="444" spans="1:59" ht="15.75" customHeight="1" x14ac:dyDescent="0.2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</row>
    <row r="445" spans="1:59" ht="15.75" customHeight="1" x14ac:dyDescent="0.2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</row>
    <row r="446" spans="1:59" ht="15.75" customHeight="1" x14ac:dyDescent="0.2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</row>
    <row r="447" spans="1:59" ht="15.75" customHeight="1" x14ac:dyDescent="0.2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</row>
    <row r="448" spans="1:59" ht="15.75" customHeight="1" x14ac:dyDescent="0.2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</row>
    <row r="449" spans="1:59" ht="15.75" customHeight="1" x14ac:dyDescent="0.2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</row>
    <row r="450" spans="1:59" ht="15.75" customHeight="1" x14ac:dyDescent="0.2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</row>
    <row r="451" spans="1:59" ht="15.75" customHeight="1" x14ac:dyDescent="0.2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</row>
    <row r="452" spans="1:59" ht="15.75" customHeight="1" x14ac:dyDescent="0.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</row>
    <row r="453" spans="1:59" ht="15.75" customHeight="1" x14ac:dyDescent="0.2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</row>
    <row r="454" spans="1:59" ht="15.75" customHeight="1" x14ac:dyDescent="0.2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</row>
    <row r="455" spans="1:59" ht="15.75" customHeight="1" x14ac:dyDescent="0.2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</row>
    <row r="456" spans="1:59" ht="15.75" customHeight="1" x14ac:dyDescent="0.2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</row>
    <row r="457" spans="1:59" ht="15.75" customHeight="1" x14ac:dyDescent="0.2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</row>
    <row r="458" spans="1:59" ht="15.75" customHeight="1" x14ac:dyDescent="0.2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</row>
    <row r="459" spans="1:59" ht="15.75" customHeight="1" x14ac:dyDescent="0.2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</row>
    <row r="460" spans="1:59" ht="15.75" customHeight="1" x14ac:dyDescent="0.2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</row>
    <row r="461" spans="1:59" ht="15.75" customHeight="1" x14ac:dyDescent="0.2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</row>
    <row r="462" spans="1:59" ht="15.75" customHeight="1" x14ac:dyDescent="0.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</row>
    <row r="463" spans="1:59" ht="15.75" customHeight="1" x14ac:dyDescent="0.2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</row>
    <row r="464" spans="1:59" ht="15.75" customHeight="1" x14ac:dyDescent="0.2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</row>
    <row r="465" spans="1:59" ht="15.75" customHeight="1" x14ac:dyDescent="0.2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</row>
    <row r="466" spans="1:59" ht="15.75" customHeight="1" x14ac:dyDescent="0.2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</row>
    <row r="467" spans="1:59" ht="15.75" customHeight="1" x14ac:dyDescent="0.2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</row>
    <row r="468" spans="1:59" ht="15.75" customHeight="1" x14ac:dyDescent="0.2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</row>
    <row r="469" spans="1:59" ht="15.75" customHeight="1" x14ac:dyDescent="0.2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</row>
    <row r="470" spans="1:59" ht="15.75" customHeight="1" x14ac:dyDescent="0.2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</row>
    <row r="471" spans="1:59" ht="15.75" customHeight="1" x14ac:dyDescent="0.2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</row>
    <row r="472" spans="1:59" ht="15.75" customHeight="1" x14ac:dyDescent="0.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</row>
    <row r="473" spans="1:59" ht="15.75" customHeight="1" x14ac:dyDescent="0.2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</row>
    <row r="474" spans="1:59" ht="15.75" customHeight="1" x14ac:dyDescent="0.2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</row>
    <row r="475" spans="1:59" ht="15.75" customHeight="1" x14ac:dyDescent="0.2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</row>
    <row r="476" spans="1:59" ht="15.75" customHeight="1" x14ac:dyDescent="0.2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</row>
    <row r="477" spans="1:59" ht="15.75" customHeight="1" x14ac:dyDescent="0.2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</row>
    <row r="478" spans="1:59" ht="15.75" customHeight="1" x14ac:dyDescent="0.2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</row>
    <row r="479" spans="1:59" ht="15.75" customHeight="1" x14ac:dyDescent="0.2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</row>
    <row r="480" spans="1:59" ht="15.75" customHeight="1" x14ac:dyDescent="0.2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</row>
    <row r="481" spans="1:59" ht="15.75" customHeight="1" x14ac:dyDescent="0.2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</row>
    <row r="482" spans="1:59" ht="15.75" customHeight="1" x14ac:dyDescent="0.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</row>
    <row r="483" spans="1:59" ht="15.75" customHeight="1" x14ac:dyDescent="0.2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</row>
    <row r="484" spans="1:59" ht="15.75" customHeight="1" x14ac:dyDescent="0.2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</row>
    <row r="485" spans="1:59" ht="15.75" customHeight="1" x14ac:dyDescent="0.2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</row>
    <row r="486" spans="1:59" ht="15.75" customHeight="1" x14ac:dyDescent="0.2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</row>
    <row r="487" spans="1:59" ht="15.75" customHeight="1" x14ac:dyDescent="0.2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</row>
    <row r="488" spans="1:59" ht="15.75" customHeight="1" x14ac:dyDescent="0.2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</row>
    <row r="489" spans="1:59" ht="15.75" customHeight="1" x14ac:dyDescent="0.2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</row>
    <row r="490" spans="1:59" ht="15.75" customHeight="1" x14ac:dyDescent="0.2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</row>
    <row r="491" spans="1:59" ht="15.75" customHeight="1" x14ac:dyDescent="0.2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</row>
    <row r="492" spans="1:59" ht="15.75" customHeight="1" x14ac:dyDescent="0.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</row>
    <row r="493" spans="1:59" ht="15.75" customHeight="1" x14ac:dyDescent="0.2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</row>
    <row r="494" spans="1:59" ht="15.75" customHeight="1" x14ac:dyDescent="0.2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</row>
    <row r="495" spans="1:59" ht="15.75" customHeight="1" x14ac:dyDescent="0.2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</row>
    <row r="496" spans="1:59" ht="15.75" customHeight="1" x14ac:dyDescent="0.2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</row>
    <row r="497" spans="1:59" ht="15.75" customHeight="1" x14ac:dyDescent="0.2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</row>
    <row r="498" spans="1:59" ht="15.75" customHeight="1" x14ac:dyDescent="0.2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</row>
    <row r="499" spans="1:59" ht="15.75" customHeight="1" x14ac:dyDescent="0.2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</row>
    <row r="500" spans="1:59" ht="15.75" customHeight="1" x14ac:dyDescent="0.2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</row>
    <row r="501" spans="1:59" ht="15.75" customHeight="1" x14ac:dyDescent="0.2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</row>
    <row r="502" spans="1:59" ht="15.75" customHeight="1" x14ac:dyDescent="0.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</row>
    <row r="503" spans="1:59" ht="15.75" customHeight="1" x14ac:dyDescent="0.2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</row>
    <row r="504" spans="1:59" ht="15.75" customHeight="1" x14ac:dyDescent="0.2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</row>
    <row r="505" spans="1:59" ht="15.75" customHeight="1" x14ac:dyDescent="0.2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</row>
    <row r="506" spans="1:59" ht="15.75" customHeight="1" x14ac:dyDescent="0.2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</row>
    <row r="507" spans="1:59" ht="15.75" customHeight="1" x14ac:dyDescent="0.2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</row>
    <row r="508" spans="1:59" ht="15.75" customHeight="1" x14ac:dyDescent="0.2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</row>
    <row r="509" spans="1:59" ht="15.75" customHeight="1" x14ac:dyDescent="0.2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</row>
    <row r="510" spans="1:59" ht="15.75" customHeight="1" x14ac:dyDescent="0.2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</row>
    <row r="511" spans="1:59" ht="15.75" customHeight="1" x14ac:dyDescent="0.2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</row>
    <row r="512" spans="1:59" ht="15.75" customHeight="1" x14ac:dyDescent="0.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</row>
    <row r="513" spans="1:59" ht="15.75" customHeight="1" x14ac:dyDescent="0.2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</row>
    <row r="514" spans="1:59" ht="15.75" customHeight="1" x14ac:dyDescent="0.2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</row>
    <row r="515" spans="1:59" ht="15.75" customHeight="1" x14ac:dyDescent="0.2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</row>
    <row r="516" spans="1:59" ht="15.75" customHeight="1" x14ac:dyDescent="0.2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</row>
    <row r="517" spans="1:59" ht="15.75" customHeight="1" x14ac:dyDescent="0.2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</row>
    <row r="518" spans="1:59" ht="15.75" customHeight="1" x14ac:dyDescent="0.2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</row>
    <row r="519" spans="1:59" ht="15.75" customHeight="1" x14ac:dyDescent="0.2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</row>
    <row r="520" spans="1:59" ht="15.75" customHeight="1" x14ac:dyDescent="0.2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</row>
    <row r="521" spans="1:59" ht="15.75" customHeight="1" x14ac:dyDescent="0.2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</row>
    <row r="522" spans="1:59" ht="15.75" customHeight="1" x14ac:dyDescent="0.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</row>
    <row r="523" spans="1:59" ht="15.75" customHeight="1" x14ac:dyDescent="0.2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</row>
    <row r="524" spans="1:59" ht="15.75" customHeight="1" x14ac:dyDescent="0.2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</row>
    <row r="525" spans="1:59" ht="15.75" customHeight="1" x14ac:dyDescent="0.2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</row>
    <row r="526" spans="1:59" ht="15.75" customHeight="1" x14ac:dyDescent="0.2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</row>
    <row r="527" spans="1:59" ht="15.75" customHeight="1" x14ac:dyDescent="0.2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</row>
    <row r="528" spans="1:59" ht="15.75" customHeight="1" x14ac:dyDescent="0.2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</row>
    <row r="529" spans="1:59" ht="15.75" customHeight="1" x14ac:dyDescent="0.2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</row>
    <row r="530" spans="1:59" ht="15.75" customHeight="1" x14ac:dyDescent="0.2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</row>
    <row r="531" spans="1:59" ht="15.75" customHeight="1" x14ac:dyDescent="0.2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</row>
    <row r="532" spans="1:59" ht="15.75" customHeight="1" x14ac:dyDescent="0.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</row>
    <row r="533" spans="1:59" ht="15.75" customHeight="1" x14ac:dyDescent="0.2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</row>
    <row r="534" spans="1:59" ht="15.75" customHeight="1" x14ac:dyDescent="0.2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</row>
    <row r="535" spans="1:59" ht="15.75" customHeight="1" x14ac:dyDescent="0.2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</row>
    <row r="536" spans="1:59" ht="15.75" customHeight="1" x14ac:dyDescent="0.2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</row>
    <row r="537" spans="1:59" ht="15.75" customHeight="1" x14ac:dyDescent="0.2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</row>
    <row r="538" spans="1:59" ht="15.75" customHeight="1" x14ac:dyDescent="0.2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</row>
    <row r="539" spans="1:59" ht="15.75" customHeight="1" x14ac:dyDescent="0.2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</row>
    <row r="540" spans="1:59" ht="15.75" customHeight="1" x14ac:dyDescent="0.2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</row>
    <row r="541" spans="1:59" ht="15.75" customHeight="1" x14ac:dyDescent="0.2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</row>
    <row r="542" spans="1:59" ht="15.75" customHeight="1" x14ac:dyDescent="0.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</row>
    <row r="543" spans="1:59" ht="15.75" customHeight="1" x14ac:dyDescent="0.2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</row>
    <row r="544" spans="1:59" ht="15.75" customHeight="1" x14ac:dyDescent="0.2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</row>
    <row r="545" spans="1:59" ht="15.75" customHeight="1" x14ac:dyDescent="0.2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</row>
    <row r="546" spans="1:59" ht="15.75" customHeight="1" x14ac:dyDescent="0.2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</row>
    <row r="547" spans="1:59" ht="15.75" customHeight="1" x14ac:dyDescent="0.2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</row>
    <row r="548" spans="1:59" ht="15.75" customHeight="1" x14ac:dyDescent="0.2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</row>
    <row r="549" spans="1:59" ht="15.75" customHeight="1" x14ac:dyDescent="0.2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</row>
    <row r="550" spans="1:59" ht="15.75" customHeight="1" x14ac:dyDescent="0.2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</row>
    <row r="551" spans="1:59" ht="15.75" customHeight="1" x14ac:dyDescent="0.2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</row>
    <row r="552" spans="1:59" ht="15.75" customHeight="1" x14ac:dyDescent="0.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</row>
    <row r="553" spans="1:59" ht="15.75" customHeight="1" x14ac:dyDescent="0.2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</row>
    <row r="554" spans="1:59" ht="15.75" customHeight="1" x14ac:dyDescent="0.2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</row>
    <row r="555" spans="1:59" ht="15.75" customHeight="1" x14ac:dyDescent="0.2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</row>
    <row r="556" spans="1:59" ht="15.75" customHeight="1" x14ac:dyDescent="0.2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</row>
    <row r="557" spans="1:59" ht="15.75" customHeight="1" x14ac:dyDescent="0.2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</row>
    <row r="558" spans="1:59" ht="15.75" customHeight="1" x14ac:dyDescent="0.2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</row>
    <row r="559" spans="1:59" ht="15.75" customHeight="1" x14ac:dyDescent="0.2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</row>
    <row r="560" spans="1:59" ht="15.75" customHeight="1" x14ac:dyDescent="0.2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</row>
    <row r="561" spans="1:59" ht="15.75" customHeight="1" x14ac:dyDescent="0.2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</row>
    <row r="562" spans="1:59" ht="15.75" customHeight="1" x14ac:dyDescent="0.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</row>
    <row r="563" spans="1:59" ht="15.75" customHeight="1" x14ac:dyDescent="0.2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</row>
    <row r="564" spans="1:59" ht="15.75" customHeight="1" x14ac:dyDescent="0.2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</row>
    <row r="565" spans="1:59" ht="15.75" customHeight="1" x14ac:dyDescent="0.2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</row>
    <row r="566" spans="1:59" ht="15.75" customHeight="1" x14ac:dyDescent="0.2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</row>
    <row r="567" spans="1:59" ht="15.75" customHeight="1" x14ac:dyDescent="0.2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</row>
    <row r="568" spans="1:59" ht="15.75" customHeight="1" x14ac:dyDescent="0.2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</row>
    <row r="569" spans="1:59" ht="15.75" customHeight="1" x14ac:dyDescent="0.2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</row>
    <row r="570" spans="1:59" ht="15.75" customHeight="1" x14ac:dyDescent="0.2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</row>
    <row r="571" spans="1:59" ht="15.75" customHeight="1" x14ac:dyDescent="0.2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</row>
    <row r="572" spans="1:59" ht="15.75" customHeight="1" x14ac:dyDescent="0.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</row>
    <row r="573" spans="1:59" ht="15.75" customHeight="1" x14ac:dyDescent="0.2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</row>
    <row r="574" spans="1:59" ht="15.75" customHeight="1" x14ac:dyDescent="0.2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</row>
    <row r="575" spans="1:59" ht="15.75" customHeight="1" x14ac:dyDescent="0.2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</row>
    <row r="576" spans="1:59" ht="15.75" customHeight="1" x14ac:dyDescent="0.2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</row>
    <row r="577" spans="1:59" ht="15.75" customHeight="1" x14ac:dyDescent="0.2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</row>
    <row r="578" spans="1:59" ht="15.75" customHeight="1" x14ac:dyDescent="0.2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</row>
    <row r="579" spans="1:59" ht="15.75" customHeight="1" x14ac:dyDescent="0.2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</row>
    <row r="580" spans="1:59" ht="15.75" customHeight="1" x14ac:dyDescent="0.2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</row>
    <row r="581" spans="1:59" ht="15.75" customHeight="1" x14ac:dyDescent="0.2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</row>
    <row r="582" spans="1:59" ht="15.75" customHeight="1" x14ac:dyDescent="0.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</row>
    <row r="583" spans="1:59" ht="15.75" customHeight="1" x14ac:dyDescent="0.2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</row>
    <row r="584" spans="1:59" ht="15.75" customHeight="1" x14ac:dyDescent="0.2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</row>
    <row r="585" spans="1:59" ht="15.75" customHeight="1" x14ac:dyDescent="0.2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</row>
    <row r="586" spans="1:59" ht="15.75" customHeight="1" x14ac:dyDescent="0.2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</row>
    <row r="587" spans="1:59" ht="15.75" customHeight="1" x14ac:dyDescent="0.2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</row>
    <row r="588" spans="1:59" ht="15.75" customHeight="1" x14ac:dyDescent="0.2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</row>
    <row r="589" spans="1:59" ht="15.75" customHeight="1" x14ac:dyDescent="0.2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</row>
    <row r="590" spans="1:59" ht="15.75" customHeight="1" x14ac:dyDescent="0.2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</row>
    <row r="591" spans="1:59" ht="15.75" customHeight="1" x14ac:dyDescent="0.2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</row>
    <row r="592" spans="1:59" ht="15.75" customHeight="1" x14ac:dyDescent="0.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</row>
    <row r="593" spans="1:59" ht="15.75" customHeight="1" x14ac:dyDescent="0.2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</row>
    <row r="594" spans="1:59" ht="15.75" customHeight="1" x14ac:dyDescent="0.2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</row>
    <row r="595" spans="1:59" ht="15.75" customHeight="1" x14ac:dyDescent="0.2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</row>
    <row r="596" spans="1:59" ht="15.75" customHeight="1" x14ac:dyDescent="0.2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</row>
    <row r="597" spans="1:59" ht="15.75" customHeight="1" x14ac:dyDescent="0.2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</row>
    <row r="598" spans="1:59" ht="15.75" customHeight="1" x14ac:dyDescent="0.2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</row>
    <row r="599" spans="1:59" ht="15.75" customHeight="1" x14ac:dyDescent="0.2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</row>
    <row r="600" spans="1:59" ht="15.75" customHeight="1" x14ac:dyDescent="0.2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</row>
    <row r="601" spans="1:59" ht="15.75" customHeight="1" x14ac:dyDescent="0.2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</row>
    <row r="602" spans="1:59" ht="15.75" customHeight="1" x14ac:dyDescent="0.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</row>
    <row r="603" spans="1:59" ht="15.75" customHeight="1" x14ac:dyDescent="0.2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</row>
    <row r="604" spans="1:59" ht="15.75" customHeight="1" x14ac:dyDescent="0.2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</row>
    <row r="605" spans="1:59" ht="15.75" customHeight="1" x14ac:dyDescent="0.2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</row>
    <row r="606" spans="1:59" ht="15.75" customHeight="1" x14ac:dyDescent="0.2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</row>
    <row r="607" spans="1:59" ht="15.75" customHeight="1" x14ac:dyDescent="0.2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</row>
    <row r="608" spans="1:59" ht="15.75" customHeight="1" x14ac:dyDescent="0.2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</row>
    <row r="609" spans="1:59" ht="15.75" customHeight="1" x14ac:dyDescent="0.2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</row>
    <row r="610" spans="1:59" ht="15.75" customHeight="1" x14ac:dyDescent="0.2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</row>
    <row r="611" spans="1:59" ht="15.75" customHeight="1" x14ac:dyDescent="0.2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</row>
    <row r="612" spans="1:59" ht="15.75" customHeight="1" x14ac:dyDescent="0.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</row>
    <row r="613" spans="1:59" ht="15.75" customHeight="1" x14ac:dyDescent="0.2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</row>
    <row r="614" spans="1:59" ht="15.75" customHeight="1" x14ac:dyDescent="0.2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</row>
    <row r="615" spans="1:59" ht="15.75" customHeight="1" x14ac:dyDescent="0.2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</row>
    <row r="616" spans="1:59" ht="15.75" customHeight="1" x14ac:dyDescent="0.2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</row>
    <row r="617" spans="1:59" ht="15.75" customHeight="1" x14ac:dyDescent="0.2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</row>
    <row r="618" spans="1:59" ht="15.75" customHeight="1" x14ac:dyDescent="0.2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</row>
    <row r="619" spans="1:59" ht="15.75" customHeight="1" x14ac:dyDescent="0.2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</row>
    <row r="620" spans="1:59" ht="15.75" customHeight="1" x14ac:dyDescent="0.2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</row>
    <row r="621" spans="1:59" ht="15.75" customHeight="1" x14ac:dyDescent="0.2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</row>
    <row r="622" spans="1:59" ht="15.75" customHeight="1" x14ac:dyDescent="0.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</row>
    <row r="623" spans="1:59" ht="15.75" customHeight="1" x14ac:dyDescent="0.2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</row>
    <row r="624" spans="1:59" ht="15.75" customHeight="1" x14ac:dyDescent="0.2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</row>
    <row r="625" spans="1:59" ht="15.75" customHeight="1" x14ac:dyDescent="0.2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</row>
    <row r="626" spans="1:59" ht="15.75" customHeight="1" x14ac:dyDescent="0.2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</row>
    <row r="627" spans="1:59" ht="15.75" customHeight="1" x14ac:dyDescent="0.2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</row>
    <row r="628" spans="1:59" ht="15.75" customHeight="1" x14ac:dyDescent="0.2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</row>
    <row r="629" spans="1:59" ht="15.75" customHeight="1" x14ac:dyDescent="0.2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</row>
    <row r="630" spans="1:59" ht="15.75" customHeight="1" x14ac:dyDescent="0.2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</row>
    <row r="631" spans="1:59" ht="15.75" customHeight="1" x14ac:dyDescent="0.2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</row>
    <row r="632" spans="1:59" ht="15.75" customHeight="1" x14ac:dyDescent="0.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</row>
    <row r="633" spans="1:59" ht="15.75" customHeight="1" x14ac:dyDescent="0.2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</row>
    <row r="634" spans="1:59" ht="15.75" customHeight="1" x14ac:dyDescent="0.2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</row>
    <row r="635" spans="1:59" ht="15.75" customHeight="1" x14ac:dyDescent="0.2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</row>
    <row r="636" spans="1:59" ht="15.75" customHeight="1" x14ac:dyDescent="0.2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</row>
    <row r="637" spans="1:59" ht="15.75" customHeight="1" x14ac:dyDescent="0.2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</row>
    <row r="638" spans="1:59" ht="15.75" customHeight="1" x14ac:dyDescent="0.2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</row>
    <row r="639" spans="1:59" ht="15.75" customHeight="1" x14ac:dyDescent="0.2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</row>
    <row r="640" spans="1:59" ht="15.75" customHeight="1" x14ac:dyDescent="0.2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</row>
    <row r="641" spans="1:59" ht="15.75" customHeight="1" x14ac:dyDescent="0.2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</row>
    <row r="642" spans="1:59" ht="15.75" customHeight="1" x14ac:dyDescent="0.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</row>
    <row r="643" spans="1:59" ht="15.75" customHeight="1" x14ac:dyDescent="0.2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</row>
    <row r="644" spans="1:59" ht="15.75" customHeight="1" x14ac:dyDescent="0.2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</row>
    <row r="645" spans="1:59" ht="15.75" customHeight="1" x14ac:dyDescent="0.2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</row>
    <row r="646" spans="1:59" ht="15.75" customHeight="1" x14ac:dyDescent="0.2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</row>
    <row r="647" spans="1:59" ht="15.75" customHeight="1" x14ac:dyDescent="0.2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</row>
    <row r="648" spans="1:59" ht="15.75" customHeight="1" x14ac:dyDescent="0.2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</row>
    <row r="649" spans="1:59" ht="15.75" customHeight="1" x14ac:dyDescent="0.2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</row>
    <row r="650" spans="1:59" ht="15.75" customHeight="1" x14ac:dyDescent="0.2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</row>
    <row r="651" spans="1:59" ht="15.75" customHeight="1" x14ac:dyDescent="0.2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</row>
    <row r="652" spans="1:59" ht="15.75" customHeight="1" x14ac:dyDescent="0.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</row>
    <row r="653" spans="1:59" ht="15.75" customHeight="1" x14ac:dyDescent="0.2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</row>
    <row r="654" spans="1:59" ht="15.75" customHeight="1" x14ac:dyDescent="0.2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</row>
    <row r="655" spans="1:59" ht="15.75" customHeight="1" x14ac:dyDescent="0.2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</row>
    <row r="656" spans="1:59" ht="15.75" customHeight="1" x14ac:dyDescent="0.2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</row>
    <row r="657" spans="1:59" ht="15.75" customHeight="1" x14ac:dyDescent="0.2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</row>
    <row r="658" spans="1:59" ht="15.75" customHeight="1" x14ac:dyDescent="0.2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</row>
    <row r="659" spans="1:59" ht="15.75" customHeight="1" x14ac:dyDescent="0.2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</row>
    <row r="660" spans="1:59" ht="15.75" customHeight="1" x14ac:dyDescent="0.2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</row>
    <row r="661" spans="1:59" ht="15.75" customHeight="1" x14ac:dyDescent="0.2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</row>
    <row r="662" spans="1:59" ht="15.75" customHeight="1" x14ac:dyDescent="0.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</row>
    <row r="663" spans="1:59" ht="15.75" customHeight="1" x14ac:dyDescent="0.2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</row>
    <row r="664" spans="1:59" ht="15.75" customHeight="1" x14ac:dyDescent="0.2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</row>
    <row r="665" spans="1:59" ht="15.75" customHeight="1" x14ac:dyDescent="0.2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</row>
    <row r="666" spans="1:59" ht="15.75" customHeight="1" x14ac:dyDescent="0.2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</row>
    <row r="667" spans="1:59" ht="15.75" customHeight="1" x14ac:dyDescent="0.2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</row>
    <row r="668" spans="1:59" ht="15.75" customHeight="1" x14ac:dyDescent="0.2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</row>
    <row r="669" spans="1:59" ht="15.75" customHeight="1" x14ac:dyDescent="0.2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</row>
    <row r="670" spans="1:59" ht="15.75" customHeight="1" x14ac:dyDescent="0.2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</row>
    <row r="671" spans="1:59" ht="15.75" customHeight="1" x14ac:dyDescent="0.2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</row>
    <row r="672" spans="1:59" ht="15.75" customHeight="1" x14ac:dyDescent="0.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</row>
    <row r="673" spans="1:59" ht="15.75" customHeight="1" x14ac:dyDescent="0.2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</row>
    <row r="674" spans="1:59" ht="15.75" customHeight="1" x14ac:dyDescent="0.2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</row>
    <row r="675" spans="1:59" ht="15.75" customHeight="1" x14ac:dyDescent="0.2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</row>
    <row r="676" spans="1:59" ht="15.75" customHeight="1" x14ac:dyDescent="0.2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</row>
    <row r="677" spans="1:59" ht="15.75" customHeight="1" x14ac:dyDescent="0.2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</row>
    <row r="678" spans="1:59" ht="15.75" customHeight="1" x14ac:dyDescent="0.2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</row>
    <row r="679" spans="1:59" ht="15.75" customHeight="1" x14ac:dyDescent="0.2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</row>
    <row r="680" spans="1:59" ht="15.75" customHeight="1" x14ac:dyDescent="0.2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</row>
    <row r="681" spans="1:59" ht="15.75" customHeight="1" x14ac:dyDescent="0.2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</row>
    <row r="682" spans="1:59" ht="15.75" customHeight="1" x14ac:dyDescent="0.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</row>
    <row r="683" spans="1:59" ht="15.75" customHeight="1" x14ac:dyDescent="0.2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</row>
    <row r="684" spans="1:59" ht="15.75" customHeight="1" x14ac:dyDescent="0.2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</row>
    <row r="685" spans="1:59" ht="15.75" customHeight="1" x14ac:dyDescent="0.2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</row>
    <row r="686" spans="1:59" ht="15.75" customHeight="1" x14ac:dyDescent="0.2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</row>
    <row r="687" spans="1:59" ht="15.75" customHeight="1" x14ac:dyDescent="0.2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</row>
    <row r="688" spans="1:59" ht="15.75" customHeight="1" x14ac:dyDescent="0.2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</row>
    <row r="689" spans="1:59" ht="15.75" customHeight="1" x14ac:dyDescent="0.2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</row>
    <row r="690" spans="1:59" ht="15.75" customHeight="1" x14ac:dyDescent="0.2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</row>
    <row r="691" spans="1:59" ht="15.75" customHeight="1" x14ac:dyDescent="0.2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</row>
    <row r="692" spans="1:59" ht="15.75" customHeight="1" x14ac:dyDescent="0.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</row>
    <row r="693" spans="1:59" ht="15.75" customHeight="1" x14ac:dyDescent="0.2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</row>
    <row r="694" spans="1:59" ht="15.75" customHeight="1" x14ac:dyDescent="0.2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</row>
    <row r="695" spans="1:59" ht="15.75" customHeight="1" x14ac:dyDescent="0.2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</row>
    <row r="696" spans="1:59" ht="15.75" customHeight="1" x14ac:dyDescent="0.2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</row>
    <row r="697" spans="1:59" ht="15.75" customHeight="1" x14ac:dyDescent="0.2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</row>
    <row r="698" spans="1:59" ht="15.75" customHeight="1" x14ac:dyDescent="0.2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</row>
    <row r="699" spans="1:59" ht="15.75" customHeight="1" x14ac:dyDescent="0.2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</row>
    <row r="700" spans="1:59" ht="15.75" customHeight="1" x14ac:dyDescent="0.2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</row>
    <row r="701" spans="1:59" ht="15.75" customHeight="1" x14ac:dyDescent="0.2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</row>
    <row r="702" spans="1:59" ht="15.75" customHeight="1" x14ac:dyDescent="0.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</row>
    <row r="703" spans="1:59" ht="15.75" customHeight="1" x14ac:dyDescent="0.2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</row>
    <row r="704" spans="1:59" ht="15.75" customHeight="1" x14ac:dyDescent="0.2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</row>
    <row r="705" spans="1:59" ht="15.75" customHeight="1" x14ac:dyDescent="0.2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</row>
    <row r="706" spans="1:59" ht="15.75" customHeight="1" x14ac:dyDescent="0.2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</row>
    <row r="707" spans="1:59" ht="15.75" customHeight="1" x14ac:dyDescent="0.2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</row>
    <row r="708" spans="1:59" ht="15.75" customHeight="1" x14ac:dyDescent="0.2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</row>
    <row r="709" spans="1:59" ht="15.75" customHeight="1" x14ac:dyDescent="0.2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</row>
    <row r="710" spans="1:59" ht="15.75" customHeight="1" x14ac:dyDescent="0.2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</row>
    <row r="711" spans="1:59" ht="15.75" customHeight="1" x14ac:dyDescent="0.2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</row>
    <row r="712" spans="1:59" ht="15.75" customHeight="1" x14ac:dyDescent="0.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</row>
    <row r="713" spans="1:59" ht="15.75" customHeight="1" x14ac:dyDescent="0.2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</row>
    <row r="714" spans="1:59" ht="15.75" customHeight="1" x14ac:dyDescent="0.2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</row>
    <row r="715" spans="1:59" ht="15.75" customHeight="1" x14ac:dyDescent="0.2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</row>
    <row r="716" spans="1:59" ht="15.75" customHeight="1" x14ac:dyDescent="0.2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</row>
    <row r="717" spans="1:59" ht="15.75" customHeight="1" x14ac:dyDescent="0.2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</row>
    <row r="718" spans="1:59" ht="15.75" customHeight="1" x14ac:dyDescent="0.2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</row>
    <row r="719" spans="1:59" ht="15.75" customHeight="1" x14ac:dyDescent="0.2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</row>
    <row r="720" spans="1:59" ht="15.75" customHeight="1" x14ac:dyDescent="0.2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</row>
    <row r="721" spans="1:59" ht="15.75" customHeight="1" x14ac:dyDescent="0.2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</row>
    <row r="722" spans="1:59" ht="15.75" customHeight="1" x14ac:dyDescent="0.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</row>
    <row r="723" spans="1:59" ht="15.75" customHeight="1" x14ac:dyDescent="0.2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</row>
    <row r="724" spans="1:59" ht="15.75" customHeight="1" x14ac:dyDescent="0.2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</row>
    <row r="725" spans="1:59" ht="15.75" customHeight="1" x14ac:dyDescent="0.2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</row>
    <row r="726" spans="1:59" ht="15.75" customHeight="1" x14ac:dyDescent="0.2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</row>
    <row r="727" spans="1:59" ht="15.75" customHeight="1" x14ac:dyDescent="0.2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</row>
    <row r="728" spans="1:59" ht="15.75" customHeight="1" x14ac:dyDescent="0.2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</row>
    <row r="729" spans="1:59" ht="15.75" customHeight="1" x14ac:dyDescent="0.2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</row>
    <row r="730" spans="1:59" ht="15.75" customHeight="1" x14ac:dyDescent="0.2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</row>
    <row r="731" spans="1:59" ht="15.75" customHeight="1" x14ac:dyDescent="0.2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</row>
    <row r="732" spans="1:59" ht="15.75" customHeight="1" x14ac:dyDescent="0.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</row>
    <row r="733" spans="1:59" ht="15.75" customHeight="1" x14ac:dyDescent="0.2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</row>
    <row r="734" spans="1:59" ht="15.75" customHeight="1" x14ac:dyDescent="0.2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</row>
    <row r="735" spans="1:59" ht="15.75" customHeight="1" x14ac:dyDescent="0.2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</row>
    <row r="736" spans="1:59" ht="15.75" customHeight="1" x14ac:dyDescent="0.2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</row>
    <row r="737" spans="1:59" ht="15.75" customHeight="1" x14ac:dyDescent="0.2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</row>
    <row r="738" spans="1:59" ht="15.75" customHeight="1" x14ac:dyDescent="0.2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</row>
    <row r="739" spans="1:59" ht="15.75" customHeight="1" x14ac:dyDescent="0.2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</row>
    <row r="740" spans="1:59" ht="15.75" customHeight="1" x14ac:dyDescent="0.2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</row>
    <row r="741" spans="1:59" ht="15.75" customHeight="1" x14ac:dyDescent="0.2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</row>
    <row r="742" spans="1:59" ht="15.75" customHeight="1" x14ac:dyDescent="0.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</row>
    <row r="743" spans="1:59" ht="15.75" customHeight="1" x14ac:dyDescent="0.2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</row>
    <row r="744" spans="1:59" ht="15.75" customHeight="1" x14ac:dyDescent="0.2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</row>
    <row r="745" spans="1:59" ht="15.75" customHeight="1" x14ac:dyDescent="0.2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</row>
    <row r="746" spans="1:59" ht="15.75" customHeight="1" x14ac:dyDescent="0.2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</row>
    <row r="747" spans="1:59" ht="15.75" customHeight="1" x14ac:dyDescent="0.2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</row>
    <row r="748" spans="1:59" ht="15.75" customHeight="1" x14ac:dyDescent="0.2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</row>
    <row r="749" spans="1:59" ht="15.75" customHeight="1" x14ac:dyDescent="0.2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</row>
    <row r="750" spans="1:59" ht="15.75" customHeight="1" x14ac:dyDescent="0.2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</row>
    <row r="751" spans="1:59" ht="15.75" customHeight="1" x14ac:dyDescent="0.2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</row>
    <row r="752" spans="1:59" ht="15.75" customHeight="1" x14ac:dyDescent="0.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</row>
    <row r="753" spans="1:59" ht="15.75" customHeight="1" x14ac:dyDescent="0.2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</row>
    <row r="754" spans="1:59" ht="15.75" customHeight="1" x14ac:dyDescent="0.2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</row>
    <row r="755" spans="1:59" ht="15.75" customHeight="1" x14ac:dyDescent="0.2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</row>
    <row r="756" spans="1:59" ht="15.75" customHeight="1" x14ac:dyDescent="0.2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</row>
    <row r="757" spans="1:59" ht="15.75" customHeight="1" x14ac:dyDescent="0.2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</row>
    <row r="758" spans="1:59" ht="15.75" customHeight="1" x14ac:dyDescent="0.2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</row>
    <row r="759" spans="1:59" ht="15.75" customHeight="1" x14ac:dyDescent="0.2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</row>
    <row r="760" spans="1:59" ht="15.75" customHeight="1" x14ac:dyDescent="0.2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</row>
    <row r="761" spans="1:59" ht="15.75" customHeight="1" x14ac:dyDescent="0.2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</row>
    <row r="762" spans="1:59" ht="15.75" customHeight="1" x14ac:dyDescent="0.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</row>
    <row r="763" spans="1:59" ht="15.75" customHeight="1" x14ac:dyDescent="0.2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</row>
    <row r="764" spans="1:59" ht="15.75" customHeight="1" x14ac:dyDescent="0.2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</row>
    <row r="765" spans="1:59" ht="15.75" customHeight="1" x14ac:dyDescent="0.2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</row>
    <row r="766" spans="1:59" ht="15.75" customHeight="1" x14ac:dyDescent="0.2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</row>
    <row r="767" spans="1:59" ht="15.75" customHeight="1" x14ac:dyDescent="0.2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</row>
    <row r="768" spans="1:59" ht="15.75" customHeight="1" x14ac:dyDescent="0.2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</row>
    <row r="769" spans="1:59" ht="15.75" customHeight="1" x14ac:dyDescent="0.2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</row>
    <row r="770" spans="1:59" ht="15.75" customHeight="1" x14ac:dyDescent="0.2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</row>
    <row r="771" spans="1:59" ht="15.75" customHeight="1" x14ac:dyDescent="0.2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</row>
    <row r="772" spans="1:59" ht="15.75" customHeight="1" x14ac:dyDescent="0.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</row>
    <row r="773" spans="1:59" ht="15.75" customHeight="1" x14ac:dyDescent="0.2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</row>
    <row r="774" spans="1:59" ht="15.75" customHeight="1" x14ac:dyDescent="0.2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</row>
    <row r="775" spans="1:59" ht="15.75" customHeight="1" x14ac:dyDescent="0.2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</row>
    <row r="776" spans="1:59" ht="15.75" customHeight="1" x14ac:dyDescent="0.2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</row>
    <row r="777" spans="1:59" ht="15.75" customHeight="1" x14ac:dyDescent="0.2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</row>
    <row r="778" spans="1:59" ht="15.75" customHeight="1" x14ac:dyDescent="0.2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</row>
    <row r="779" spans="1:59" ht="15.75" customHeight="1" x14ac:dyDescent="0.2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</row>
    <row r="780" spans="1:59" ht="15.75" customHeight="1" x14ac:dyDescent="0.2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</row>
    <row r="781" spans="1:59" ht="15.75" customHeight="1" x14ac:dyDescent="0.2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</row>
    <row r="782" spans="1:59" ht="15.75" customHeight="1" x14ac:dyDescent="0.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</row>
    <row r="783" spans="1:59" ht="15.75" customHeight="1" x14ac:dyDescent="0.2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</row>
    <row r="784" spans="1:59" ht="15.75" customHeight="1" x14ac:dyDescent="0.2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</row>
    <row r="785" spans="1:59" ht="15.75" customHeight="1" x14ac:dyDescent="0.2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</row>
    <row r="786" spans="1:59" ht="15.75" customHeight="1" x14ac:dyDescent="0.2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</row>
    <row r="787" spans="1:59" ht="15.75" customHeight="1" x14ac:dyDescent="0.2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</row>
    <row r="788" spans="1:59" ht="15.75" customHeight="1" x14ac:dyDescent="0.2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</row>
    <row r="789" spans="1:59" ht="15.75" customHeight="1" x14ac:dyDescent="0.2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</row>
    <row r="790" spans="1:59" ht="15.75" customHeight="1" x14ac:dyDescent="0.2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</row>
    <row r="791" spans="1:59" ht="15.75" customHeight="1" x14ac:dyDescent="0.2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</row>
    <row r="792" spans="1:59" ht="15.75" customHeight="1" x14ac:dyDescent="0.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</row>
    <row r="793" spans="1:59" ht="15.75" customHeight="1" x14ac:dyDescent="0.2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</row>
    <row r="794" spans="1:59" ht="15.75" customHeight="1" x14ac:dyDescent="0.2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</row>
    <row r="795" spans="1:59" ht="15.75" customHeight="1" x14ac:dyDescent="0.2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</row>
    <row r="796" spans="1:59" ht="15.75" customHeight="1" x14ac:dyDescent="0.2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</row>
    <row r="797" spans="1:59" ht="15.75" customHeight="1" x14ac:dyDescent="0.2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</row>
    <row r="798" spans="1:59" ht="15.75" customHeight="1" x14ac:dyDescent="0.2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</row>
    <row r="799" spans="1:59" ht="15.75" customHeight="1" x14ac:dyDescent="0.2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</row>
    <row r="800" spans="1:59" ht="15.75" customHeight="1" x14ac:dyDescent="0.2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</row>
    <row r="801" spans="1:59" ht="15.75" customHeight="1" x14ac:dyDescent="0.2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</row>
    <row r="802" spans="1:59" ht="15.75" customHeight="1" x14ac:dyDescent="0.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</row>
    <row r="803" spans="1:59" ht="15.75" customHeight="1" x14ac:dyDescent="0.2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</row>
    <row r="804" spans="1:59" ht="15.75" customHeight="1" x14ac:dyDescent="0.2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</row>
    <row r="805" spans="1:59" ht="15.75" customHeight="1" x14ac:dyDescent="0.2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</row>
    <row r="806" spans="1:59" ht="15.75" customHeight="1" x14ac:dyDescent="0.2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</row>
    <row r="807" spans="1:59" ht="15.75" customHeight="1" x14ac:dyDescent="0.2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</row>
    <row r="808" spans="1:59" ht="15.75" customHeight="1" x14ac:dyDescent="0.2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</row>
    <row r="809" spans="1:59" ht="15.75" customHeight="1" x14ac:dyDescent="0.2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</row>
    <row r="810" spans="1:59" ht="15.75" customHeight="1" x14ac:dyDescent="0.2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</row>
    <row r="811" spans="1:59" ht="15.75" customHeight="1" x14ac:dyDescent="0.2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</row>
    <row r="812" spans="1:59" ht="15.75" customHeight="1" x14ac:dyDescent="0.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</row>
    <row r="813" spans="1:59" ht="15.75" customHeight="1" x14ac:dyDescent="0.2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</row>
    <row r="814" spans="1:59" ht="15.75" customHeight="1" x14ac:dyDescent="0.2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</row>
    <row r="815" spans="1:59" ht="15.75" customHeight="1" x14ac:dyDescent="0.2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</row>
    <row r="816" spans="1:59" ht="15.75" customHeight="1" x14ac:dyDescent="0.2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</row>
    <row r="817" spans="1:59" ht="15.75" customHeight="1" x14ac:dyDescent="0.2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</row>
    <row r="818" spans="1:59" ht="15.75" customHeight="1" x14ac:dyDescent="0.2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</row>
    <row r="819" spans="1:59" ht="15.75" customHeight="1" x14ac:dyDescent="0.2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</row>
    <row r="820" spans="1:59" ht="15.75" customHeight="1" x14ac:dyDescent="0.2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</row>
    <row r="821" spans="1:59" ht="15.75" customHeight="1" x14ac:dyDescent="0.2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</row>
    <row r="822" spans="1:59" ht="15.75" customHeight="1" x14ac:dyDescent="0.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</row>
    <row r="823" spans="1:59" ht="15.75" customHeight="1" x14ac:dyDescent="0.2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</row>
    <row r="824" spans="1:59" ht="15.75" customHeight="1" x14ac:dyDescent="0.2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</row>
    <row r="825" spans="1:59" ht="15.75" customHeight="1" x14ac:dyDescent="0.2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</row>
    <row r="826" spans="1:59" ht="15.75" customHeight="1" x14ac:dyDescent="0.2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</row>
    <row r="827" spans="1:59" ht="15.75" customHeight="1" x14ac:dyDescent="0.2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</row>
    <row r="828" spans="1:59" ht="15.75" customHeight="1" x14ac:dyDescent="0.2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</row>
    <row r="829" spans="1:59" ht="15.75" customHeight="1" x14ac:dyDescent="0.2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</row>
    <row r="830" spans="1:59" ht="15.75" customHeight="1" x14ac:dyDescent="0.2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</row>
    <row r="831" spans="1:59" ht="15.75" customHeight="1" x14ac:dyDescent="0.2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</row>
    <row r="832" spans="1:59" ht="15.75" customHeight="1" x14ac:dyDescent="0.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</row>
    <row r="833" spans="1:59" ht="15.75" customHeight="1" x14ac:dyDescent="0.2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</row>
    <row r="834" spans="1:59" ht="15.75" customHeight="1" x14ac:dyDescent="0.2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</row>
    <row r="835" spans="1:59" ht="15.75" customHeight="1" x14ac:dyDescent="0.2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</row>
    <row r="836" spans="1:59" ht="15.75" customHeight="1" x14ac:dyDescent="0.2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</row>
    <row r="837" spans="1:59" ht="15.75" customHeight="1" x14ac:dyDescent="0.2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</row>
    <row r="838" spans="1:59" ht="15.75" customHeight="1" x14ac:dyDescent="0.2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</row>
    <row r="839" spans="1:59" ht="15.75" customHeight="1" x14ac:dyDescent="0.2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</row>
    <row r="840" spans="1:59" ht="15.75" customHeight="1" x14ac:dyDescent="0.2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</row>
    <row r="841" spans="1:59" ht="15.75" customHeight="1" x14ac:dyDescent="0.2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</row>
    <row r="842" spans="1:59" ht="15.75" customHeight="1" x14ac:dyDescent="0.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</row>
    <row r="843" spans="1:59" ht="15.75" customHeight="1" x14ac:dyDescent="0.2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</row>
    <row r="844" spans="1:59" ht="15.75" customHeight="1" x14ac:dyDescent="0.2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</row>
    <row r="845" spans="1:59" ht="15.75" customHeight="1" x14ac:dyDescent="0.2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</row>
    <row r="846" spans="1:59" ht="15.75" customHeight="1" x14ac:dyDescent="0.2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</row>
    <row r="847" spans="1:59" ht="15.75" customHeight="1" x14ac:dyDescent="0.2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</row>
    <row r="848" spans="1:59" ht="15.75" customHeight="1" x14ac:dyDescent="0.2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</row>
    <row r="849" spans="1:59" ht="15.75" customHeight="1" x14ac:dyDescent="0.2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</row>
    <row r="850" spans="1:59" ht="15.75" customHeight="1" x14ac:dyDescent="0.2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</row>
    <row r="851" spans="1:59" ht="15.75" customHeight="1" x14ac:dyDescent="0.2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</row>
    <row r="852" spans="1:59" ht="15.75" customHeight="1" x14ac:dyDescent="0.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</row>
    <row r="853" spans="1:59" ht="15.75" customHeight="1" x14ac:dyDescent="0.2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</row>
    <row r="854" spans="1:59" ht="15.75" customHeight="1" x14ac:dyDescent="0.2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</row>
    <row r="855" spans="1:59" ht="15.75" customHeight="1" x14ac:dyDescent="0.2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</row>
    <row r="856" spans="1:59" ht="15.75" customHeight="1" x14ac:dyDescent="0.2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</row>
    <row r="857" spans="1:59" ht="15.75" customHeight="1" x14ac:dyDescent="0.2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</row>
    <row r="858" spans="1:59" ht="15.75" customHeight="1" x14ac:dyDescent="0.2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</row>
    <row r="859" spans="1:59" ht="15.75" customHeight="1" x14ac:dyDescent="0.2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</row>
    <row r="860" spans="1:59" ht="15.75" customHeight="1" x14ac:dyDescent="0.2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</row>
    <row r="861" spans="1:59" ht="15.75" customHeight="1" x14ac:dyDescent="0.2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</row>
    <row r="862" spans="1:59" ht="15.75" customHeight="1" x14ac:dyDescent="0.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</row>
    <row r="863" spans="1:59" ht="15.75" customHeight="1" x14ac:dyDescent="0.2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</row>
    <row r="864" spans="1:59" ht="15.75" customHeight="1" x14ac:dyDescent="0.2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</row>
    <row r="865" spans="1:59" ht="15.75" customHeight="1" x14ac:dyDescent="0.2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</row>
    <row r="866" spans="1:59" ht="15.75" customHeight="1" x14ac:dyDescent="0.2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</row>
    <row r="867" spans="1:59" ht="15.75" customHeight="1" x14ac:dyDescent="0.2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</row>
    <row r="868" spans="1:59" ht="15.75" customHeight="1" x14ac:dyDescent="0.2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</row>
    <row r="869" spans="1:59" ht="15.75" customHeight="1" x14ac:dyDescent="0.2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</row>
    <row r="870" spans="1:59" ht="15.75" customHeight="1" x14ac:dyDescent="0.2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</row>
    <row r="871" spans="1:59" ht="15.75" customHeight="1" x14ac:dyDescent="0.2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</row>
    <row r="872" spans="1:59" ht="15.75" customHeight="1" x14ac:dyDescent="0.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</row>
    <row r="873" spans="1:59" ht="15.75" customHeight="1" x14ac:dyDescent="0.2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</row>
    <row r="874" spans="1:59" ht="15.75" customHeight="1" x14ac:dyDescent="0.2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</row>
    <row r="875" spans="1:59" ht="15.75" customHeight="1" x14ac:dyDescent="0.2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</row>
    <row r="876" spans="1:59" ht="15.75" customHeight="1" x14ac:dyDescent="0.2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</row>
    <row r="877" spans="1:59" ht="15.75" customHeight="1" x14ac:dyDescent="0.2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</row>
    <row r="878" spans="1:59" ht="15.75" customHeight="1" x14ac:dyDescent="0.2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</row>
    <row r="879" spans="1:59" ht="15.75" customHeight="1" x14ac:dyDescent="0.2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</row>
    <row r="880" spans="1:59" ht="15.75" customHeight="1" x14ac:dyDescent="0.2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</row>
    <row r="881" spans="1:59" ht="15.75" customHeight="1" x14ac:dyDescent="0.2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</row>
    <row r="882" spans="1:59" ht="15.75" customHeight="1" x14ac:dyDescent="0.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</row>
    <row r="883" spans="1:59" ht="15.75" customHeight="1" x14ac:dyDescent="0.2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</row>
    <row r="884" spans="1:59" ht="15.75" customHeight="1" x14ac:dyDescent="0.2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</row>
    <row r="885" spans="1:59" ht="15.75" customHeight="1" x14ac:dyDescent="0.2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</row>
    <row r="886" spans="1:59" ht="15.75" customHeight="1" x14ac:dyDescent="0.2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</row>
    <row r="887" spans="1:59" ht="15.75" customHeight="1" x14ac:dyDescent="0.2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</row>
    <row r="888" spans="1:59" ht="15.75" customHeight="1" x14ac:dyDescent="0.2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</row>
    <row r="889" spans="1:59" ht="15.75" customHeight="1" x14ac:dyDescent="0.2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</row>
    <row r="890" spans="1:59" ht="15.75" customHeight="1" x14ac:dyDescent="0.2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</row>
    <row r="891" spans="1:59" ht="15.75" customHeight="1" x14ac:dyDescent="0.2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</row>
    <row r="892" spans="1:59" ht="15.75" customHeight="1" x14ac:dyDescent="0.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</row>
    <row r="893" spans="1:59" ht="15.75" customHeight="1" x14ac:dyDescent="0.2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</row>
    <row r="894" spans="1:59" ht="15.75" customHeight="1" x14ac:dyDescent="0.2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</row>
    <row r="895" spans="1:59" ht="15.75" customHeight="1" x14ac:dyDescent="0.2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</row>
    <row r="896" spans="1:59" ht="15.75" customHeight="1" x14ac:dyDescent="0.2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</row>
    <row r="897" spans="1:59" ht="15.75" customHeight="1" x14ac:dyDescent="0.2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</row>
    <row r="898" spans="1:59" ht="15.75" customHeight="1" x14ac:dyDescent="0.2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</row>
    <row r="899" spans="1:59" ht="15.75" customHeight="1" x14ac:dyDescent="0.2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</row>
    <row r="900" spans="1:59" ht="15.75" customHeight="1" x14ac:dyDescent="0.2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</row>
    <row r="901" spans="1:59" ht="15.75" customHeight="1" x14ac:dyDescent="0.2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</row>
    <row r="902" spans="1:59" ht="15.75" customHeight="1" x14ac:dyDescent="0.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</row>
    <row r="903" spans="1:59" ht="15.75" customHeight="1" x14ac:dyDescent="0.2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</row>
    <row r="904" spans="1:59" ht="15.75" customHeight="1" x14ac:dyDescent="0.2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</row>
    <row r="905" spans="1:59" ht="15.75" customHeight="1" x14ac:dyDescent="0.2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</row>
    <row r="906" spans="1:59" ht="15.75" customHeight="1" x14ac:dyDescent="0.2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</row>
    <row r="907" spans="1:59" ht="15.75" customHeight="1" x14ac:dyDescent="0.2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</row>
    <row r="908" spans="1:59" ht="15.75" customHeight="1" x14ac:dyDescent="0.2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</row>
    <row r="909" spans="1:59" ht="15.75" customHeight="1" x14ac:dyDescent="0.2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</row>
    <row r="910" spans="1:59" ht="15.75" customHeight="1" x14ac:dyDescent="0.2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</row>
    <row r="911" spans="1:59" ht="15.75" customHeight="1" x14ac:dyDescent="0.2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</row>
    <row r="912" spans="1:59" ht="15.75" customHeight="1" x14ac:dyDescent="0.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</row>
    <row r="913" spans="1:59" ht="15.75" customHeight="1" x14ac:dyDescent="0.2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</row>
    <row r="914" spans="1:59" ht="15.75" customHeight="1" x14ac:dyDescent="0.2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</row>
    <row r="915" spans="1:59" ht="15.75" customHeight="1" x14ac:dyDescent="0.2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</row>
    <row r="916" spans="1:59" ht="15.75" customHeight="1" x14ac:dyDescent="0.2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</row>
    <row r="917" spans="1:59" ht="15.75" customHeight="1" x14ac:dyDescent="0.2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</row>
    <row r="918" spans="1:59" ht="15.75" customHeight="1" x14ac:dyDescent="0.2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</row>
    <row r="919" spans="1:59" ht="15.75" customHeight="1" x14ac:dyDescent="0.2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</row>
    <row r="920" spans="1:59" ht="15.75" customHeight="1" x14ac:dyDescent="0.2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</row>
    <row r="921" spans="1:59" ht="15.75" customHeight="1" x14ac:dyDescent="0.2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</row>
    <row r="922" spans="1:59" ht="15.75" customHeight="1" x14ac:dyDescent="0.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</row>
    <row r="923" spans="1:59" ht="15.75" customHeight="1" x14ac:dyDescent="0.2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</row>
    <row r="924" spans="1:59" ht="15.75" customHeight="1" x14ac:dyDescent="0.2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</row>
    <row r="925" spans="1:59" ht="15.75" customHeight="1" x14ac:dyDescent="0.2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</row>
    <row r="926" spans="1:59" ht="15.75" customHeight="1" x14ac:dyDescent="0.2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</row>
    <row r="927" spans="1:59" ht="15.75" customHeight="1" x14ac:dyDescent="0.2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</row>
    <row r="928" spans="1:59" ht="15.75" customHeight="1" x14ac:dyDescent="0.2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</row>
    <row r="929" spans="1:59" ht="15.75" customHeight="1" x14ac:dyDescent="0.2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</row>
    <row r="930" spans="1:59" ht="15.75" customHeight="1" x14ac:dyDescent="0.2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</row>
    <row r="931" spans="1:59" ht="15.75" customHeight="1" x14ac:dyDescent="0.2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</row>
    <row r="932" spans="1:59" ht="15.75" customHeight="1" x14ac:dyDescent="0.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</row>
    <row r="933" spans="1:59" ht="15.75" customHeight="1" x14ac:dyDescent="0.2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</row>
    <row r="934" spans="1:59" ht="15.75" customHeight="1" x14ac:dyDescent="0.2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</row>
    <row r="935" spans="1:59" ht="15.75" customHeight="1" x14ac:dyDescent="0.2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</row>
    <row r="936" spans="1:59" ht="15.75" customHeight="1" x14ac:dyDescent="0.2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</row>
    <row r="937" spans="1:59" ht="15.75" customHeight="1" x14ac:dyDescent="0.2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</row>
    <row r="938" spans="1:59" ht="15.75" customHeight="1" x14ac:dyDescent="0.2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</row>
    <row r="939" spans="1:59" ht="15.75" customHeight="1" x14ac:dyDescent="0.2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</row>
    <row r="940" spans="1:59" ht="15.75" customHeight="1" x14ac:dyDescent="0.2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</row>
    <row r="941" spans="1:59" ht="15.75" customHeight="1" x14ac:dyDescent="0.2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</row>
    <row r="942" spans="1:59" ht="15.75" customHeight="1" x14ac:dyDescent="0.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</row>
    <row r="943" spans="1:59" ht="15.75" customHeight="1" x14ac:dyDescent="0.2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</row>
    <row r="944" spans="1:59" ht="15.75" customHeight="1" x14ac:dyDescent="0.2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</row>
    <row r="945" spans="1:59" ht="15.75" customHeight="1" x14ac:dyDescent="0.2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</row>
    <row r="946" spans="1:59" ht="15.75" customHeight="1" x14ac:dyDescent="0.2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</row>
    <row r="947" spans="1:59" ht="15.75" customHeight="1" x14ac:dyDescent="0.2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</row>
    <row r="948" spans="1:59" ht="15.75" customHeight="1" x14ac:dyDescent="0.2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</row>
    <row r="949" spans="1:59" ht="15.75" customHeight="1" x14ac:dyDescent="0.2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</row>
    <row r="950" spans="1:59" ht="15.75" customHeight="1" x14ac:dyDescent="0.2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</row>
    <row r="951" spans="1:59" ht="15.75" customHeight="1" x14ac:dyDescent="0.2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</row>
    <row r="952" spans="1:59" ht="15.75" customHeight="1" x14ac:dyDescent="0.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</row>
    <row r="953" spans="1:59" ht="15.75" customHeight="1" x14ac:dyDescent="0.2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</row>
    <row r="954" spans="1:59" ht="15.75" customHeight="1" x14ac:dyDescent="0.2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</row>
    <row r="955" spans="1:59" ht="15.75" customHeight="1" x14ac:dyDescent="0.2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</row>
    <row r="956" spans="1:59" ht="15.75" customHeight="1" x14ac:dyDescent="0.2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</row>
    <row r="957" spans="1:59" ht="15.75" customHeight="1" x14ac:dyDescent="0.2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</row>
    <row r="958" spans="1:59" ht="15.75" customHeight="1" x14ac:dyDescent="0.2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</row>
    <row r="959" spans="1:59" ht="15.75" customHeight="1" x14ac:dyDescent="0.2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</row>
    <row r="960" spans="1:59" ht="15.75" customHeight="1" x14ac:dyDescent="0.2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</row>
    <row r="961" spans="1:59" ht="15.75" customHeight="1" x14ac:dyDescent="0.2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</row>
    <row r="962" spans="1:59" ht="15.75" customHeight="1" x14ac:dyDescent="0.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</row>
    <row r="963" spans="1:59" ht="15.75" customHeight="1" x14ac:dyDescent="0.2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</row>
    <row r="964" spans="1:59" ht="15.75" customHeight="1" x14ac:dyDescent="0.2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</row>
    <row r="965" spans="1:59" ht="15.75" customHeight="1" x14ac:dyDescent="0.2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</row>
    <row r="966" spans="1:59" ht="15.75" customHeight="1" x14ac:dyDescent="0.2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</row>
    <row r="967" spans="1:59" ht="15.75" customHeight="1" x14ac:dyDescent="0.2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</row>
    <row r="968" spans="1:59" ht="15.75" customHeight="1" x14ac:dyDescent="0.2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</row>
    <row r="969" spans="1:59" ht="15.75" customHeight="1" x14ac:dyDescent="0.2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</row>
    <row r="970" spans="1:59" ht="15.75" customHeight="1" x14ac:dyDescent="0.2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</row>
    <row r="971" spans="1:59" ht="15.75" customHeight="1" x14ac:dyDescent="0.2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</row>
    <row r="972" spans="1:59" ht="15.75" customHeight="1" x14ac:dyDescent="0.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</row>
    <row r="973" spans="1:59" ht="15.75" customHeight="1" x14ac:dyDescent="0.2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</row>
    <row r="974" spans="1:59" ht="15.75" customHeight="1" x14ac:dyDescent="0.2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</row>
    <row r="975" spans="1:59" ht="15.75" customHeight="1" x14ac:dyDescent="0.2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</row>
    <row r="976" spans="1:59" ht="15.75" customHeight="1" x14ac:dyDescent="0.2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</row>
    <row r="977" spans="1:59" ht="15.75" customHeight="1" x14ac:dyDescent="0.2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</row>
    <row r="978" spans="1:59" ht="15.75" customHeight="1" x14ac:dyDescent="0.2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</row>
    <row r="979" spans="1:59" ht="15.75" customHeight="1" x14ac:dyDescent="0.2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</row>
    <row r="980" spans="1:59" ht="15.75" customHeight="1" x14ac:dyDescent="0.2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</row>
    <row r="981" spans="1:59" ht="15.75" customHeight="1" x14ac:dyDescent="0.2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</row>
    <row r="982" spans="1:59" ht="15.75" customHeight="1" x14ac:dyDescent="0.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</row>
    <row r="983" spans="1:59" ht="15.75" customHeight="1" x14ac:dyDescent="0.2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</row>
    <row r="984" spans="1:59" ht="15.75" customHeight="1" x14ac:dyDescent="0.2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</row>
    <row r="985" spans="1:59" ht="15.75" customHeight="1" x14ac:dyDescent="0.2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</row>
    <row r="986" spans="1:59" ht="15.75" customHeight="1" x14ac:dyDescent="0.2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</row>
    <row r="987" spans="1:59" ht="15.75" customHeight="1" x14ac:dyDescent="0.2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</row>
    <row r="988" spans="1:59" ht="15.75" customHeight="1" x14ac:dyDescent="0.2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</row>
    <row r="989" spans="1:59" ht="15.75" customHeight="1" x14ac:dyDescent="0.2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</row>
    <row r="990" spans="1:59" ht="15.75" customHeight="1" x14ac:dyDescent="0.2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</row>
    <row r="991" spans="1:59" ht="15.75" customHeight="1" x14ac:dyDescent="0.2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</row>
    <row r="992" spans="1:59" ht="15.75" customHeight="1" x14ac:dyDescent="0.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</row>
    <row r="993" spans="1:59" ht="15.75" customHeight="1" x14ac:dyDescent="0.2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</row>
    <row r="994" spans="1:59" ht="15.75" customHeight="1" x14ac:dyDescent="0.2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</row>
    <row r="995" spans="1:59" ht="15.75" customHeight="1" x14ac:dyDescent="0.2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</row>
    <row r="996" spans="1:59" ht="15.75" customHeight="1" x14ac:dyDescent="0.2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</row>
    <row r="997" spans="1:59" ht="15.75" customHeight="1" x14ac:dyDescent="0.2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</row>
    <row r="998" spans="1:59" ht="15.75" customHeight="1" x14ac:dyDescent="0.2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</row>
    <row r="999" spans="1:59" ht="15.75" customHeight="1" x14ac:dyDescent="0.2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</row>
    <row r="1000" spans="1:59" ht="15.75" customHeight="1" x14ac:dyDescent="0.2">
      <c r="A1000" s="19"/>
      <c r="B1000" s="19"/>
      <c r="C1000" s="19"/>
      <c r="D1000" s="19"/>
      <c r="E1000" s="19"/>
      <c r="F1000" s="20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</row>
  </sheetData>
  <mergeCells count="25">
    <mergeCell ref="AV11:AX13"/>
    <mergeCell ref="AZ11:BB13"/>
    <mergeCell ref="BD11:BF13"/>
    <mergeCell ref="F11:J13"/>
    <mergeCell ref="L11:N13"/>
    <mergeCell ref="P11:R13"/>
    <mergeCell ref="T11:V13"/>
    <mergeCell ref="X11:Z13"/>
    <mergeCell ref="AB11:AD13"/>
    <mergeCell ref="AF11:AH13"/>
    <mergeCell ref="AJ11:AL13"/>
    <mergeCell ref="AN11:AP13"/>
    <mergeCell ref="AR11:AT13"/>
    <mergeCell ref="AN2:AP2"/>
    <mergeCell ref="AR2:AT2"/>
    <mergeCell ref="AV2:AX2"/>
    <mergeCell ref="AZ2:BB2"/>
    <mergeCell ref="BD2:BF2"/>
    <mergeCell ref="AF2:AH2"/>
    <mergeCell ref="AJ2:AL2"/>
    <mergeCell ref="L2:N2"/>
    <mergeCell ref="P2:R2"/>
    <mergeCell ref="T2:V2"/>
    <mergeCell ref="X2:Z2"/>
    <mergeCell ref="AB2:AD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showGridLines="0" zoomScale="80" zoomScaleNormal="80" workbookViewId="0">
      <pane ySplit="3" topLeftCell="A61" activePane="bottomLeft" state="frozen"/>
      <selection pane="bottomLeft" activeCell="H85" sqref="H85"/>
    </sheetView>
  </sheetViews>
  <sheetFormatPr baseColWidth="10" defaultColWidth="11.28515625" defaultRowHeight="15" customHeight="1" x14ac:dyDescent="0.2"/>
  <cols>
    <col min="1" max="1" width="3.42578125" customWidth="1"/>
    <col min="2" max="2" width="11.140625" customWidth="1"/>
    <col min="3" max="3" width="27.42578125" customWidth="1"/>
    <col min="4" max="5" width="7.140625" customWidth="1"/>
    <col min="6" max="7" width="14.140625" customWidth="1"/>
    <col min="8" max="8" width="14.85546875" customWidth="1"/>
    <col min="9" max="15" width="12" customWidth="1"/>
    <col min="16" max="16" width="8.5703125" customWidth="1"/>
    <col min="17" max="17" width="13.5703125" customWidth="1"/>
    <col min="18" max="18" width="11.7109375" customWidth="1"/>
    <col min="19" max="22" width="11.5703125" customWidth="1"/>
    <col min="23" max="23" width="16" customWidth="1"/>
    <col min="24" max="25" width="11.7109375" customWidth="1"/>
    <col min="26" max="26" width="11.85546875" customWidth="1"/>
    <col min="27" max="27" width="13.85546875" customWidth="1"/>
    <col min="28" max="31" width="5" customWidth="1"/>
    <col min="32" max="32" width="4.7109375" customWidth="1"/>
    <col min="33" max="34" width="12.85546875" customWidth="1"/>
    <col min="35" max="35" width="44.140625" customWidth="1"/>
    <col min="36" max="36" width="11.140625" customWidth="1"/>
    <col min="37" max="37" width="2" customWidth="1"/>
    <col min="38" max="38" width="17" customWidth="1"/>
  </cols>
  <sheetData>
    <row r="1" spans="1:38" ht="18" customHeight="1" x14ac:dyDescent="0.2">
      <c r="A1" s="7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8"/>
      <c r="U1" s="63"/>
      <c r="V1" s="8"/>
      <c r="W1" s="64"/>
      <c r="X1" s="64"/>
      <c r="Y1" s="64"/>
      <c r="Z1" s="64"/>
      <c r="AA1" s="8"/>
      <c r="AB1" s="8"/>
      <c r="AC1" s="10"/>
      <c r="AD1" s="10"/>
      <c r="AE1" s="10"/>
      <c r="AF1" s="9"/>
      <c r="AG1" s="9"/>
      <c r="AH1" s="65"/>
      <c r="AI1" s="9"/>
      <c r="AJ1" s="32"/>
      <c r="AK1" s="32"/>
      <c r="AL1" s="32"/>
    </row>
    <row r="2" spans="1:38" ht="49.5" customHeight="1" x14ac:dyDescent="0.2">
      <c r="A2" s="66"/>
      <c r="B2" s="28"/>
      <c r="C2" s="28"/>
      <c r="D2" s="28"/>
      <c r="E2" s="19"/>
      <c r="F2" s="320" t="s">
        <v>205</v>
      </c>
      <c r="G2" s="233"/>
      <c r="H2" s="233"/>
      <c r="I2" s="233"/>
      <c r="J2" s="233"/>
      <c r="K2" s="233"/>
      <c r="L2" s="233"/>
      <c r="M2" s="233"/>
      <c r="N2" s="233"/>
      <c r="O2" s="233"/>
      <c r="P2" s="14"/>
      <c r="Q2" s="14"/>
      <c r="R2" s="14"/>
      <c r="S2" s="14"/>
      <c r="T2" s="14"/>
      <c r="U2" s="14"/>
      <c r="V2" s="14"/>
      <c r="W2" s="67"/>
      <c r="X2" s="67"/>
      <c r="Y2" s="67"/>
      <c r="Z2" s="67"/>
      <c r="AA2" s="14"/>
      <c r="AB2" s="14"/>
      <c r="AC2" s="14"/>
      <c r="AD2" s="14"/>
      <c r="AE2" s="14"/>
      <c r="AF2" s="15"/>
      <c r="AG2" s="15"/>
      <c r="AH2" s="68"/>
      <c r="AI2" s="15"/>
      <c r="AJ2" s="32"/>
      <c r="AK2" s="32"/>
      <c r="AL2" s="32"/>
    </row>
    <row r="3" spans="1:38" ht="16.5" customHeight="1" x14ac:dyDescent="0.2">
      <c r="A3" s="69"/>
      <c r="B3" s="28"/>
      <c r="C3" s="28"/>
      <c r="D3" s="2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70"/>
      <c r="X3" s="70"/>
      <c r="Y3" s="70"/>
      <c r="Z3" s="70"/>
      <c r="AA3" s="19"/>
      <c r="AB3" s="19"/>
      <c r="AC3" s="19"/>
      <c r="AD3" s="19"/>
      <c r="AE3" s="19"/>
      <c r="AF3" s="31"/>
      <c r="AG3" s="31"/>
      <c r="AH3" s="71"/>
      <c r="AI3" s="31"/>
      <c r="AJ3" s="32"/>
      <c r="AK3" s="32"/>
      <c r="AL3" s="32"/>
    </row>
    <row r="4" spans="1:38" ht="27.75" customHeight="1" x14ac:dyDescent="0.2">
      <c r="A4" s="69"/>
      <c r="B4" s="321" t="s">
        <v>41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19"/>
      <c r="Q4" s="322" t="s">
        <v>42</v>
      </c>
      <c r="R4" s="323"/>
      <c r="S4" s="324"/>
      <c r="T4" s="325">
        <v>14</v>
      </c>
      <c r="U4" s="19"/>
      <c r="V4" s="19"/>
      <c r="W4" s="70"/>
      <c r="X4" s="70"/>
      <c r="Y4" s="70"/>
      <c r="Z4" s="70"/>
      <c r="AA4" s="19"/>
      <c r="AB4" s="19"/>
      <c r="AC4" s="19"/>
      <c r="AD4" s="19"/>
      <c r="AE4" s="19"/>
      <c r="AF4" s="31"/>
      <c r="AG4" s="31"/>
      <c r="AH4" s="71"/>
      <c r="AI4" s="31"/>
      <c r="AJ4" s="32"/>
      <c r="AK4" s="32"/>
      <c r="AL4" s="32"/>
    </row>
    <row r="5" spans="1:38" ht="12" customHeight="1" x14ac:dyDescent="0.2">
      <c r="A5" s="69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  <c r="Q5" s="316"/>
      <c r="R5" s="317"/>
      <c r="S5" s="318"/>
      <c r="T5" s="319"/>
      <c r="U5" s="73"/>
      <c r="V5" s="73"/>
      <c r="W5" s="74"/>
      <c r="X5" s="74"/>
      <c r="Y5" s="74"/>
      <c r="Z5" s="74"/>
      <c r="AA5" s="20"/>
      <c r="AB5" s="20"/>
      <c r="AC5" s="20"/>
      <c r="AD5" s="20"/>
      <c r="AE5" s="20"/>
      <c r="AF5" s="31"/>
      <c r="AG5" s="31"/>
      <c r="AH5" s="71"/>
      <c r="AI5" s="31"/>
      <c r="AJ5" s="32"/>
      <c r="AK5" s="32"/>
      <c r="AL5" s="32"/>
    </row>
    <row r="6" spans="1:38" ht="18.75" customHeight="1" x14ac:dyDescent="0.2">
      <c r="A6" s="69"/>
      <c r="B6" s="293" t="s">
        <v>43</v>
      </c>
      <c r="C6" s="233"/>
      <c r="D6" s="75"/>
      <c r="E6" s="75"/>
      <c r="F6" s="75" t="s">
        <v>44</v>
      </c>
      <c r="G6" s="75" t="s">
        <v>45</v>
      </c>
      <c r="H6" s="293" t="s">
        <v>46</v>
      </c>
      <c r="I6" s="233"/>
      <c r="J6" s="293" t="s">
        <v>47</v>
      </c>
      <c r="K6" s="233"/>
      <c r="L6" s="293" t="s">
        <v>48</v>
      </c>
      <c r="M6" s="233"/>
      <c r="N6" s="293" t="s">
        <v>49</v>
      </c>
      <c r="O6" s="233"/>
      <c r="P6" s="73"/>
      <c r="Q6" s="315" t="s">
        <v>50</v>
      </c>
      <c r="R6" s="308"/>
      <c r="S6" s="309"/>
      <c r="T6" s="313">
        <f t="array" ref="T6">SUM(COUNTIFS(H70:H85, {"Active","Inactive","Query","Active - Remote"}))</f>
        <v>8</v>
      </c>
      <c r="U6" s="73"/>
      <c r="V6" s="73"/>
      <c r="W6" s="74"/>
      <c r="X6" s="74"/>
      <c r="Y6" s="74"/>
      <c r="Z6" s="74"/>
      <c r="AA6" s="20"/>
      <c r="AB6" s="20"/>
      <c r="AC6" s="20"/>
      <c r="AD6" s="20"/>
      <c r="AE6" s="20"/>
      <c r="AF6" s="31"/>
      <c r="AG6" s="31"/>
      <c r="AH6" s="71"/>
      <c r="AI6" s="31"/>
      <c r="AJ6" s="32"/>
      <c r="AK6" s="32"/>
      <c r="AL6" s="32"/>
    </row>
    <row r="7" spans="1:38" ht="15.75" customHeight="1" x14ac:dyDescent="0.2">
      <c r="A7" s="69"/>
      <c r="B7" s="284" t="s">
        <v>51</v>
      </c>
      <c r="C7" s="285"/>
      <c r="D7" s="285"/>
      <c r="E7" s="285"/>
      <c r="F7" s="76">
        <f>$S$18</f>
        <v>44896</v>
      </c>
      <c r="G7" s="77">
        <v>3</v>
      </c>
      <c r="H7" s="287"/>
      <c r="I7" s="243"/>
      <c r="J7" s="287"/>
      <c r="K7" s="243"/>
      <c r="L7" s="287"/>
      <c r="M7" s="243"/>
      <c r="N7" s="287"/>
      <c r="O7" s="243"/>
      <c r="P7" s="78"/>
      <c r="Q7" s="316"/>
      <c r="R7" s="317"/>
      <c r="S7" s="318"/>
      <c r="T7" s="319"/>
      <c r="U7" s="78"/>
      <c r="V7" s="78"/>
      <c r="W7" s="79"/>
      <c r="X7" s="79"/>
      <c r="Y7" s="79"/>
      <c r="Z7" s="79"/>
      <c r="AA7" s="30"/>
      <c r="AB7" s="30"/>
      <c r="AC7" s="19"/>
      <c r="AD7" s="19"/>
      <c r="AE7" s="19"/>
      <c r="AF7" s="31"/>
      <c r="AG7" s="31"/>
      <c r="AH7" s="71"/>
      <c r="AI7" s="31"/>
      <c r="AJ7" s="32"/>
      <c r="AK7" s="32"/>
      <c r="AL7" s="32"/>
    </row>
    <row r="8" spans="1:38" ht="15.75" customHeight="1" x14ac:dyDescent="0.2">
      <c r="A8" s="69"/>
      <c r="B8" s="286"/>
      <c r="C8" s="243"/>
      <c r="D8" s="243"/>
      <c r="E8" s="243"/>
      <c r="F8" s="80"/>
      <c r="G8" s="81">
        <f t="shared" ref="G8:G18" si="0">G7+H8-L8</f>
        <v>3</v>
      </c>
      <c r="H8" s="288"/>
      <c r="I8" s="289"/>
      <c r="J8" s="288"/>
      <c r="K8" s="289"/>
      <c r="L8" s="288"/>
      <c r="M8" s="289"/>
      <c r="N8" s="288"/>
      <c r="O8" s="289"/>
      <c r="P8" s="78"/>
      <c r="Q8" s="315" t="s">
        <v>52</v>
      </c>
      <c r="R8" s="308"/>
      <c r="S8" s="309"/>
      <c r="T8" s="313">
        <f t="array" ref="T8">SUM(COUNTIFS(H70:H85, {"Deceased","Lost Follow Up","Discontinued"}))</f>
        <v>6</v>
      </c>
      <c r="U8" s="78"/>
      <c r="V8" s="78"/>
      <c r="W8" s="79"/>
      <c r="X8" s="79"/>
      <c r="Y8" s="79"/>
      <c r="Z8" s="79"/>
      <c r="AA8" s="30"/>
      <c r="AB8" s="30"/>
      <c r="AC8" s="19"/>
      <c r="AD8" s="19"/>
      <c r="AE8" s="19"/>
      <c r="AF8" s="31"/>
      <c r="AG8" s="31"/>
      <c r="AH8" s="71"/>
      <c r="AI8" s="31"/>
      <c r="AJ8" s="32"/>
      <c r="AK8" s="32"/>
      <c r="AL8" s="32"/>
    </row>
    <row r="9" spans="1:38" ht="15.75" customHeight="1" x14ac:dyDescent="0.2">
      <c r="A9" s="69"/>
      <c r="B9" s="286"/>
      <c r="C9" s="243"/>
      <c r="D9" s="243"/>
      <c r="E9" s="243"/>
      <c r="F9" s="80"/>
      <c r="G9" s="81">
        <f t="shared" si="0"/>
        <v>3</v>
      </c>
      <c r="H9" s="282"/>
      <c r="I9" s="283"/>
      <c r="J9" s="282"/>
      <c r="K9" s="283"/>
      <c r="L9" s="282"/>
      <c r="M9" s="283"/>
      <c r="N9" s="282"/>
      <c r="O9" s="283"/>
      <c r="P9" s="78"/>
      <c r="Q9" s="316"/>
      <c r="R9" s="317"/>
      <c r="S9" s="318"/>
      <c r="T9" s="319"/>
      <c r="U9" s="78"/>
      <c r="V9" s="78"/>
      <c r="W9" s="79"/>
      <c r="X9" s="79"/>
      <c r="Y9" s="79"/>
      <c r="Z9" s="79"/>
      <c r="AA9" s="30"/>
      <c r="AB9" s="30"/>
      <c r="AC9" s="19"/>
      <c r="AD9" s="19"/>
      <c r="AE9" s="19"/>
      <c r="AF9" s="31"/>
      <c r="AG9" s="31"/>
      <c r="AH9" s="71"/>
      <c r="AI9" s="31"/>
      <c r="AJ9" s="32"/>
      <c r="AK9" s="32"/>
      <c r="AL9" s="32"/>
    </row>
    <row r="10" spans="1:38" ht="15.75" customHeight="1" x14ac:dyDescent="0.2">
      <c r="A10" s="69"/>
      <c r="B10" s="286"/>
      <c r="C10" s="243"/>
      <c r="D10" s="243"/>
      <c r="E10" s="243"/>
      <c r="F10" s="82"/>
      <c r="G10" s="81">
        <f t="shared" si="0"/>
        <v>3</v>
      </c>
      <c r="H10" s="282"/>
      <c r="I10" s="283"/>
      <c r="J10" s="282"/>
      <c r="K10" s="283"/>
      <c r="L10" s="282"/>
      <c r="M10" s="283"/>
      <c r="N10" s="282"/>
      <c r="O10" s="283"/>
      <c r="P10" s="78"/>
      <c r="Q10" s="307" t="s">
        <v>53</v>
      </c>
      <c r="R10" s="308"/>
      <c r="S10" s="309"/>
      <c r="T10" s="313">
        <v>10</v>
      </c>
      <c r="U10" s="78"/>
      <c r="V10" s="78"/>
      <c r="W10" s="79"/>
      <c r="X10" s="79"/>
      <c r="Y10" s="79"/>
      <c r="Z10" s="79"/>
      <c r="AA10" s="30"/>
      <c r="AB10" s="30"/>
      <c r="AC10" s="19"/>
      <c r="AD10" s="19"/>
      <c r="AE10" s="19"/>
      <c r="AF10" s="31"/>
      <c r="AG10" s="31"/>
      <c r="AH10" s="71"/>
      <c r="AI10" s="31"/>
      <c r="AJ10" s="32"/>
      <c r="AK10" s="32"/>
      <c r="AL10" s="32"/>
    </row>
    <row r="11" spans="1:38" ht="15.75" customHeight="1" x14ac:dyDescent="0.2">
      <c r="A11" s="69"/>
      <c r="B11" s="286"/>
      <c r="C11" s="243"/>
      <c r="D11" s="243"/>
      <c r="E11" s="243"/>
      <c r="F11" s="82"/>
      <c r="G11" s="81">
        <f t="shared" si="0"/>
        <v>3</v>
      </c>
      <c r="H11" s="282"/>
      <c r="I11" s="283"/>
      <c r="J11" s="282"/>
      <c r="K11" s="283"/>
      <c r="L11" s="282"/>
      <c r="M11" s="283"/>
      <c r="N11" s="282"/>
      <c r="O11" s="283"/>
      <c r="P11" s="78"/>
      <c r="Q11" s="316"/>
      <c r="R11" s="317"/>
      <c r="S11" s="318"/>
      <c r="T11" s="319"/>
      <c r="U11" s="78"/>
      <c r="V11" s="78"/>
      <c r="W11" s="79"/>
      <c r="X11" s="79"/>
      <c r="Y11" s="79"/>
      <c r="Z11" s="79"/>
      <c r="AA11" s="30"/>
      <c r="AB11" s="30"/>
      <c r="AC11" s="19"/>
      <c r="AD11" s="19"/>
      <c r="AE11" s="19"/>
      <c r="AF11" s="31"/>
      <c r="AG11" s="31"/>
      <c r="AH11" s="71"/>
      <c r="AI11" s="31"/>
      <c r="AJ11" s="32"/>
      <c r="AK11" s="32"/>
      <c r="AL11" s="32"/>
    </row>
    <row r="12" spans="1:38" ht="15.75" customHeight="1" x14ac:dyDescent="0.2">
      <c r="A12" s="69"/>
      <c r="B12" s="286"/>
      <c r="C12" s="243"/>
      <c r="D12" s="243"/>
      <c r="E12" s="243"/>
      <c r="F12" s="82"/>
      <c r="G12" s="81">
        <f t="shared" si="0"/>
        <v>3</v>
      </c>
      <c r="H12" s="282"/>
      <c r="I12" s="283"/>
      <c r="J12" s="282"/>
      <c r="K12" s="283"/>
      <c r="L12" s="282"/>
      <c r="M12" s="283"/>
      <c r="N12" s="282"/>
      <c r="O12" s="283"/>
      <c r="P12" s="78"/>
      <c r="Q12" s="307" t="s">
        <v>54</v>
      </c>
      <c r="R12" s="308"/>
      <c r="S12" s="309"/>
      <c r="T12" s="313">
        <f>T10-T6</f>
        <v>2</v>
      </c>
      <c r="U12" s="78"/>
      <c r="V12" s="78"/>
      <c r="W12" s="79"/>
      <c r="X12" s="79"/>
      <c r="Y12" s="79"/>
      <c r="Z12" s="79"/>
      <c r="AA12" s="30"/>
      <c r="AB12" s="30"/>
      <c r="AC12" s="19"/>
      <c r="AD12" s="19"/>
      <c r="AE12" s="19"/>
      <c r="AF12" s="31"/>
      <c r="AG12" s="31"/>
      <c r="AH12" s="71"/>
      <c r="AI12" s="31"/>
      <c r="AJ12" s="32"/>
      <c r="AK12" s="32"/>
      <c r="AL12" s="32"/>
    </row>
    <row r="13" spans="1:38" ht="15.75" customHeight="1" x14ac:dyDescent="0.2">
      <c r="A13" s="69"/>
      <c r="B13" s="286"/>
      <c r="C13" s="243"/>
      <c r="D13" s="243"/>
      <c r="E13" s="243"/>
      <c r="F13" s="82"/>
      <c r="G13" s="81">
        <f t="shared" si="0"/>
        <v>3</v>
      </c>
      <c r="H13" s="282"/>
      <c r="I13" s="283"/>
      <c r="J13" s="282"/>
      <c r="K13" s="283"/>
      <c r="L13" s="282"/>
      <c r="M13" s="283"/>
      <c r="N13" s="282"/>
      <c r="O13" s="283"/>
      <c r="P13" s="78"/>
      <c r="Q13" s="310"/>
      <c r="R13" s="311"/>
      <c r="S13" s="312"/>
      <c r="T13" s="314"/>
      <c r="U13" s="78"/>
      <c r="V13" s="78"/>
      <c r="W13" s="79"/>
      <c r="X13" s="79"/>
      <c r="Y13" s="79"/>
      <c r="Z13" s="79"/>
      <c r="AA13" s="30"/>
      <c r="AB13" s="30"/>
      <c r="AC13" s="19"/>
      <c r="AD13" s="19"/>
      <c r="AE13" s="19"/>
      <c r="AF13" s="31"/>
      <c r="AG13" s="31"/>
      <c r="AH13" s="71"/>
      <c r="AI13" s="31"/>
      <c r="AJ13" s="32"/>
      <c r="AK13" s="32"/>
      <c r="AL13" s="32"/>
    </row>
    <row r="14" spans="1:38" ht="15.75" customHeight="1" x14ac:dyDescent="0.2">
      <c r="A14" s="69"/>
      <c r="B14" s="286"/>
      <c r="C14" s="243"/>
      <c r="D14" s="243"/>
      <c r="E14" s="243"/>
      <c r="F14" s="82"/>
      <c r="G14" s="81">
        <f t="shared" si="0"/>
        <v>3</v>
      </c>
      <c r="H14" s="282"/>
      <c r="I14" s="283"/>
      <c r="J14" s="282"/>
      <c r="K14" s="283"/>
      <c r="L14" s="282"/>
      <c r="M14" s="283"/>
      <c r="N14" s="282"/>
      <c r="O14" s="283"/>
      <c r="P14" s="78"/>
      <c r="Q14" s="83"/>
      <c r="R14" s="83"/>
      <c r="S14" s="83"/>
      <c r="T14" s="84"/>
      <c r="U14" s="78"/>
      <c r="V14" s="78"/>
      <c r="W14" s="79"/>
      <c r="X14" s="79"/>
      <c r="Y14" s="79"/>
      <c r="Z14" s="79"/>
      <c r="AA14" s="30"/>
      <c r="AB14" s="30"/>
      <c r="AC14" s="19"/>
      <c r="AD14" s="19"/>
      <c r="AE14" s="19"/>
      <c r="AF14" s="31"/>
      <c r="AG14" s="31"/>
      <c r="AH14" s="71"/>
      <c r="AI14" s="31"/>
      <c r="AJ14" s="32"/>
      <c r="AK14" s="32"/>
      <c r="AL14" s="32"/>
    </row>
    <row r="15" spans="1:38" ht="15.75" customHeight="1" x14ac:dyDescent="0.2">
      <c r="A15" s="69"/>
      <c r="B15" s="286"/>
      <c r="C15" s="243"/>
      <c r="D15" s="243"/>
      <c r="E15" s="243"/>
      <c r="F15" s="82"/>
      <c r="G15" s="81">
        <f t="shared" si="0"/>
        <v>3</v>
      </c>
      <c r="H15" s="282"/>
      <c r="I15" s="283"/>
      <c r="J15" s="282"/>
      <c r="K15" s="283"/>
      <c r="L15" s="282"/>
      <c r="M15" s="283"/>
      <c r="N15" s="282"/>
      <c r="O15" s="283"/>
      <c r="P15" s="78"/>
      <c r="Q15" s="322" t="s">
        <v>55</v>
      </c>
      <c r="R15" s="323"/>
      <c r="S15" s="324"/>
      <c r="T15" s="334">
        <f>AVERAGE( 1,5,N70:N85)</f>
        <v>10.09375</v>
      </c>
      <c r="U15" s="78"/>
      <c r="V15" s="78"/>
      <c r="W15" s="79"/>
      <c r="X15" s="79"/>
      <c r="Y15" s="79"/>
      <c r="Z15" s="79"/>
      <c r="AA15" s="30"/>
      <c r="AB15" s="30"/>
      <c r="AC15" s="19"/>
      <c r="AD15" s="19"/>
      <c r="AE15" s="19"/>
      <c r="AF15" s="31"/>
      <c r="AG15" s="31"/>
      <c r="AH15" s="71"/>
      <c r="AI15" s="31"/>
      <c r="AJ15" s="32"/>
      <c r="AK15" s="32"/>
      <c r="AL15" s="32"/>
    </row>
    <row r="16" spans="1:38" ht="15.75" customHeight="1" x14ac:dyDescent="0.2">
      <c r="A16" s="69"/>
      <c r="B16" s="286"/>
      <c r="C16" s="243"/>
      <c r="D16" s="243"/>
      <c r="E16" s="243"/>
      <c r="F16" s="82"/>
      <c r="G16" s="81">
        <f t="shared" si="0"/>
        <v>3</v>
      </c>
      <c r="H16" s="282"/>
      <c r="I16" s="283"/>
      <c r="J16" s="282"/>
      <c r="K16" s="283"/>
      <c r="L16" s="282"/>
      <c r="M16" s="283"/>
      <c r="N16" s="282"/>
      <c r="O16" s="283"/>
      <c r="P16" s="78"/>
      <c r="Q16" s="310"/>
      <c r="R16" s="311"/>
      <c r="S16" s="312"/>
      <c r="T16" s="335"/>
      <c r="U16" s="78"/>
      <c r="V16" s="78"/>
      <c r="W16" s="79"/>
      <c r="X16" s="79"/>
      <c r="Y16" s="79"/>
      <c r="Z16" s="79"/>
      <c r="AA16" s="30"/>
      <c r="AB16" s="30"/>
      <c r="AC16" s="19"/>
      <c r="AD16" s="19"/>
      <c r="AE16" s="19"/>
      <c r="AF16" s="31"/>
      <c r="AG16" s="31"/>
      <c r="AH16" s="71"/>
      <c r="AI16" s="31"/>
      <c r="AJ16" s="32"/>
      <c r="AK16" s="32"/>
      <c r="AL16" s="32"/>
    </row>
    <row r="17" spans="1:38" ht="15.75" customHeight="1" x14ac:dyDescent="0.2">
      <c r="A17" s="69"/>
      <c r="B17" s="286"/>
      <c r="C17" s="243"/>
      <c r="D17" s="243"/>
      <c r="E17" s="243"/>
      <c r="F17" s="82"/>
      <c r="G17" s="81">
        <f t="shared" si="0"/>
        <v>3</v>
      </c>
      <c r="H17" s="282"/>
      <c r="I17" s="283"/>
      <c r="J17" s="282"/>
      <c r="K17" s="283"/>
      <c r="L17" s="282"/>
      <c r="M17" s="283"/>
      <c r="N17" s="282"/>
      <c r="O17" s="283"/>
      <c r="P17" s="78"/>
      <c r="Q17" s="78"/>
      <c r="R17" s="78"/>
      <c r="S17" s="78"/>
      <c r="T17" s="78"/>
      <c r="U17" s="78"/>
      <c r="V17" s="78"/>
      <c r="W17" s="79"/>
      <c r="X17" s="79"/>
      <c r="Y17" s="79"/>
      <c r="Z17" s="79"/>
      <c r="AA17" s="30"/>
      <c r="AB17" s="30"/>
      <c r="AC17" s="19"/>
      <c r="AD17" s="19"/>
      <c r="AE17" s="19"/>
      <c r="AF17" s="31"/>
      <c r="AG17" s="31"/>
      <c r="AH17" s="71"/>
      <c r="AI17" s="31"/>
      <c r="AJ17" s="32"/>
      <c r="AK17" s="32"/>
      <c r="AL17" s="32"/>
    </row>
    <row r="18" spans="1:38" ht="15.75" customHeight="1" x14ac:dyDescent="0.2">
      <c r="A18" s="69"/>
      <c r="B18" s="286"/>
      <c r="C18" s="243"/>
      <c r="D18" s="243"/>
      <c r="E18" s="243"/>
      <c r="F18" s="82"/>
      <c r="G18" s="81">
        <f t="shared" si="0"/>
        <v>3</v>
      </c>
      <c r="H18" s="291"/>
      <c r="I18" s="292"/>
      <c r="J18" s="291"/>
      <c r="K18" s="292"/>
      <c r="L18" s="291"/>
      <c r="M18" s="292"/>
      <c r="N18" s="291"/>
      <c r="O18" s="292"/>
      <c r="P18" s="78"/>
      <c r="Q18" s="326" t="s">
        <v>56</v>
      </c>
      <c r="R18" s="327"/>
      <c r="S18" s="330">
        <v>44896</v>
      </c>
      <c r="T18" s="331"/>
      <c r="U18" s="78"/>
      <c r="V18" s="78"/>
      <c r="W18" s="79"/>
      <c r="X18" s="79"/>
      <c r="Y18" s="79"/>
      <c r="Z18" s="79"/>
      <c r="AA18" s="30"/>
      <c r="AB18" s="30"/>
      <c r="AC18" s="19"/>
      <c r="AD18" s="19"/>
      <c r="AE18" s="19"/>
      <c r="AF18" s="31"/>
      <c r="AG18" s="31"/>
      <c r="AH18" s="71"/>
      <c r="AI18" s="31"/>
      <c r="AJ18" s="32"/>
      <c r="AK18" s="32"/>
      <c r="AL18" s="32"/>
    </row>
    <row r="19" spans="1:38" ht="15" customHeight="1" x14ac:dyDescent="0.2">
      <c r="A19" s="69"/>
      <c r="B19" s="286"/>
      <c r="C19" s="243"/>
      <c r="D19" s="243"/>
      <c r="E19" s="243"/>
      <c r="F19" s="76">
        <f>$S$20</f>
        <v>44926</v>
      </c>
      <c r="G19" s="85">
        <f>G7+H19-L19</f>
        <v>3</v>
      </c>
      <c r="H19" s="280">
        <f>SUM(H7:I18)</f>
        <v>0</v>
      </c>
      <c r="I19" s="281"/>
      <c r="J19" s="280"/>
      <c r="K19" s="281"/>
      <c r="L19" s="280">
        <f>SUM(L7:M18)</f>
        <v>0</v>
      </c>
      <c r="M19" s="281"/>
      <c r="N19" s="280"/>
      <c r="O19" s="281"/>
      <c r="P19" s="78"/>
      <c r="Q19" s="328"/>
      <c r="R19" s="329"/>
      <c r="S19" s="332"/>
      <c r="T19" s="333"/>
      <c r="U19" s="78"/>
      <c r="V19" s="78"/>
      <c r="W19" s="79"/>
      <c r="X19" s="79"/>
      <c r="Y19" s="79"/>
      <c r="Z19" s="79"/>
      <c r="AA19" s="30"/>
      <c r="AB19" s="30"/>
      <c r="AC19" s="19"/>
      <c r="AD19" s="19"/>
      <c r="AE19" s="19"/>
      <c r="AF19" s="31"/>
      <c r="AG19" s="31"/>
      <c r="AH19" s="71"/>
      <c r="AI19" s="31"/>
      <c r="AJ19" s="32"/>
      <c r="AK19" s="32"/>
      <c r="AL19" s="32"/>
    </row>
    <row r="20" spans="1:38" ht="15" customHeight="1" x14ac:dyDescent="0.2">
      <c r="A20" s="69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8"/>
      <c r="Q20" s="341" t="s">
        <v>57</v>
      </c>
      <c r="R20" s="342"/>
      <c r="S20" s="344">
        <v>44926</v>
      </c>
      <c r="T20" s="345"/>
      <c r="U20" s="78"/>
      <c r="V20" s="78"/>
      <c r="W20" s="79"/>
      <c r="X20" s="79"/>
      <c r="Y20" s="79"/>
      <c r="Z20" s="79"/>
      <c r="AA20" s="30"/>
      <c r="AB20" s="30"/>
      <c r="AC20" s="19"/>
      <c r="AD20" s="19"/>
      <c r="AE20" s="19"/>
      <c r="AF20" s="31"/>
      <c r="AG20" s="31"/>
      <c r="AH20" s="71"/>
      <c r="AI20" s="31"/>
      <c r="AJ20" s="32"/>
      <c r="AK20" s="32"/>
      <c r="AL20" s="32"/>
    </row>
    <row r="21" spans="1:38" ht="15" customHeight="1" x14ac:dyDescent="0.2">
      <c r="A21" s="69"/>
      <c r="B21" s="293" t="s">
        <v>43</v>
      </c>
      <c r="C21" s="233"/>
      <c r="D21" s="75"/>
      <c r="E21" s="75"/>
      <c r="F21" s="75" t="s">
        <v>44</v>
      </c>
      <c r="G21" s="75" t="s">
        <v>45</v>
      </c>
      <c r="H21" s="293" t="s">
        <v>46</v>
      </c>
      <c r="I21" s="233"/>
      <c r="J21" s="293" t="s">
        <v>47</v>
      </c>
      <c r="K21" s="233"/>
      <c r="L21" s="293" t="s">
        <v>48</v>
      </c>
      <c r="M21" s="233"/>
      <c r="N21" s="293" t="s">
        <v>49</v>
      </c>
      <c r="O21" s="233"/>
      <c r="P21" s="78"/>
      <c r="Q21" s="310"/>
      <c r="R21" s="343"/>
      <c r="S21" s="346"/>
      <c r="T21" s="347"/>
      <c r="U21" s="78"/>
      <c r="V21" s="78"/>
      <c r="W21" s="79"/>
      <c r="X21" s="79"/>
      <c r="Y21" s="79"/>
      <c r="Z21" s="79"/>
      <c r="AA21" s="30"/>
      <c r="AB21" s="30"/>
      <c r="AC21" s="19"/>
      <c r="AD21" s="19"/>
      <c r="AE21" s="19"/>
      <c r="AF21" s="31"/>
      <c r="AG21" s="31"/>
      <c r="AH21" s="71"/>
      <c r="AI21" s="31"/>
      <c r="AJ21" s="32"/>
      <c r="AK21" s="32"/>
      <c r="AL21" s="32"/>
    </row>
    <row r="22" spans="1:38" ht="15" customHeight="1" x14ac:dyDescent="0.2">
      <c r="A22" s="69"/>
      <c r="B22" s="284" t="s">
        <v>58</v>
      </c>
      <c r="C22" s="285"/>
      <c r="D22" s="285"/>
      <c r="E22" s="285"/>
      <c r="F22" s="76">
        <f>$S$18</f>
        <v>44896</v>
      </c>
      <c r="G22" s="77">
        <v>57</v>
      </c>
      <c r="H22" s="287"/>
      <c r="I22" s="243"/>
      <c r="J22" s="287"/>
      <c r="K22" s="243"/>
      <c r="L22" s="287"/>
      <c r="M22" s="243"/>
      <c r="N22" s="287"/>
      <c r="O22" s="243"/>
      <c r="P22" s="78"/>
      <c r="Q22" s="78"/>
      <c r="R22" s="78"/>
      <c r="S22" s="78"/>
      <c r="T22" s="78"/>
      <c r="U22" s="78"/>
      <c r="V22" s="78"/>
      <c r="W22" s="79"/>
      <c r="X22" s="79"/>
      <c r="Y22" s="79"/>
      <c r="Z22" s="79"/>
      <c r="AA22" s="30"/>
      <c r="AB22" s="30"/>
      <c r="AC22" s="19"/>
      <c r="AD22" s="19"/>
      <c r="AE22" s="19"/>
      <c r="AF22" s="31"/>
      <c r="AG22" s="31"/>
      <c r="AH22" s="71"/>
      <c r="AI22" s="31"/>
      <c r="AJ22" s="32"/>
      <c r="AK22" s="32"/>
      <c r="AL22" s="32"/>
    </row>
    <row r="23" spans="1:38" ht="15" customHeight="1" x14ac:dyDescent="0.2">
      <c r="A23" s="69"/>
      <c r="B23" s="286"/>
      <c r="C23" s="243"/>
      <c r="D23" s="243"/>
      <c r="E23" s="243"/>
      <c r="F23" s="80">
        <v>44897</v>
      </c>
      <c r="G23" s="81">
        <f t="shared" ref="G23:G33" si="1">G22+H23-L23</f>
        <v>50</v>
      </c>
      <c r="H23" s="288"/>
      <c r="I23" s="289"/>
      <c r="J23" s="288"/>
      <c r="K23" s="289"/>
      <c r="L23" s="288">
        <v>7</v>
      </c>
      <c r="M23" s="289"/>
      <c r="N23" s="305" t="s">
        <v>208</v>
      </c>
      <c r="O23" s="306"/>
      <c r="P23" s="78"/>
      <c r="Q23" s="322" t="s">
        <v>59</v>
      </c>
      <c r="R23" s="323"/>
      <c r="S23" s="348">
        <f>COUNTIF(D70:D85,"Y")</f>
        <v>7</v>
      </c>
      <c r="T23" s="331"/>
      <c r="U23" s="78"/>
      <c r="V23" s="78"/>
      <c r="W23" s="79"/>
      <c r="X23" s="79"/>
      <c r="Y23" s="79"/>
      <c r="Z23" s="79"/>
      <c r="AA23" s="30"/>
      <c r="AB23" s="30"/>
      <c r="AC23" s="19"/>
      <c r="AD23" s="19"/>
      <c r="AE23" s="19"/>
      <c r="AF23" s="31"/>
      <c r="AG23" s="31"/>
      <c r="AH23" s="71"/>
      <c r="AI23" s="31"/>
      <c r="AJ23" s="32"/>
      <c r="AK23" s="32"/>
      <c r="AL23" s="32"/>
    </row>
    <row r="24" spans="1:38" ht="15" customHeight="1" x14ac:dyDescent="0.2">
      <c r="A24" s="69"/>
      <c r="B24" s="286"/>
      <c r="C24" s="243"/>
      <c r="D24" s="243"/>
      <c r="E24" s="243"/>
      <c r="F24" s="80">
        <v>44897</v>
      </c>
      <c r="G24" s="81">
        <f t="shared" si="1"/>
        <v>43</v>
      </c>
      <c r="H24" s="282"/>
      <c r="I24" s="283"/>
      <c r="J24" s="282"/>
      <c r="K24" s="283"/>
      <c r="L24" s="288">
        <v>7</v>
      </c>
      <c r="M24" s="289"/>
      <c r="N24" s="297"/>
      <c r="O24" s="298"/>
      <c r="P24" s="78"/>
      <c r="Q24" s="316"/>
      <c r="R24" s="317"/>
      <c r="S24" s="349"/>
      <c r="T24" s="350"/>
      <c r="U24" s="78"/>
      <c r="V24" s="78"/>
      <c r="W24" s="79"/>
      <c r="X24" s="79"/>
      <c r="Y24" s="79"/>
      <c r="Z24" s="79"/>
      <c r="AA24" s="30"/>
      <c r="AB24" s="30"/>
      <c r="AC24" s="19"/>
      <c r="AD24" s="19"/>
      <c r="AE24" s="19"/>
      <c r="AF24" s="31"/>
      <c r="AG24" s="31"/>
      <c r="AH24" s="71"/>
      <c r="AI24" s="31"/>
      <c r="AJ24" s="32"/>
      <c r="AK24" s="32"/>
      <c r="AL24" s="32"/>
    </row>
    <row r="25" spans="1:38" ht="15" customHeight="1" x14ac:dyDescent="0.2">
      <c r="A25" s="69"/>
      <c r="B25" s="286"/>
      <c r="C25" s="243"/>
      <c r="D25" s="243"/>
      <c r="E25" s="243"/>
      <c r="F25" s="80">
        <v>44897</v>
      </c>
      <c r="G25" s="81">
        <f t="shared" si="1"/>
        <v>36</v>
      </c>
      <c r="H25" s="282"/>
      <c r="I25" s="283"/>
      <c r="J25" s="282"/>
      <c r="K25" s="283"/>
      <c r="L25" s="288">
        <v>7</v>
      </c>
      <c r="M25" s="289"/>
      <c r="N25" s="297"/>
      <c r="O25" s="298"/>
      <c r="P25" s="78"/>
      <c r="Q25" s="307" t="s">
        <v>60</v>
      </c>
      <c r="R25" s="308"/>
      <c r="S25" s="351">
        <f>S23/T6</f>
        <v>0.875</v>
      </c>
      <c r="T25" s="352"/>
      <c r="U25" s="78"/>
      <c r="V25" s="78"/>
      <c r="W25" s="79"/>
      <c r="X25" s="79"/>
      <c r="Y25" s="79"/>
      <c r="Z25" s="79"/>
      <c r="AA25" s="30"/>
      <c r="AB25" s="30"/>
      <c r="AC25" s="19"/>
      <c r="AD25" s="19"/>
      <c r="AE25" s="19"/>
      <c r="AF25" s="31"/>
      <c r="AG25" s="31"/>
      <c r="AH25" s="71"/>
      <c r="AI25" s="31"/>
      <c r="AJ25" s="32"/>
      <c r="AK25" s="32"/>
      <c r="AL25" s="32"/>
    </row>
    <row r="26" spans="1:38" ht="15" customHeight="1" x14ac:dyDescent="0.2">
      <c r="A26" s="69"/>
      <c r="B26" s="286"/>
      <c r="C26" s="243"/>
      <c r="D26" s="243"/>
      <c r="E26" s="243"/>
      <c r="F26" s="80">
        <v>44902</v>
      </c>
      <c r="G26" s="81">
        <f t="shared" si="1"/>
        <v>29</v>
      </c>
      <c r="H26" s="282"/>
      <c r="I26" s="283"/>
      <c r="J26" s="282"/>
      <c r="K26" s="283"/>
      <c r="L26" s="288">
        <v>7</v>
      </c>
      <c r="M26" s="289"/>
      <c r="N26" s="297" t="s">
        <v>209</v>
      </c>
      <c r="O26" s="298"/>
      <c r="P26" s="78"/>
      <c r="Q26" s="310"/>
      <c r="R26" s="311"/>
      <c r="S26" s="353"/>
      <c r="T26" s="347"/>
      <c r="U26" s="78"/>
      <c r="V26" s="78"/>
      <c r="W26" s="79"/>
      <c r="X26" s="79"/>
      <c r="Y26" s="79"/>
      <c r="Z26" s="79"/>
      <c r="AA26" s="30"/>
      <c r="AB26" s="30"/>
      <c r="AC26" s="19"/>
      <c r="AD26" s="19"/>
      <c r="AE26" s="19"/>
      <c r="AF26" s="31"/>
      <c r="AG26" s="31"/>
      <c r="AH26" s="71"/>
      <c r="AI26" s="31"/>
      <c r="AJ26" s="32"/>
      <c r="AK26" s="32"/>
      <c r="AL26" s="32"/>
    </row>
    <row r="27" spans="1:38" ht="15" customHeight="1" x14ac:dyDescent="0.2">
      <c r="A27" s="69"/>
      <c r="B27" s="286"/>
      <c r="C27" s="243"/>
      <c r="D27" s="243"/>
      <c r="E27" s="243"/>
      <c r="F27" s="80">
        <v>44908</v>
      </c>
      <c r="G27" s="81">
        <f t="shared" si="1"/>
        <v>22</v>
      </c>
      <c r="H27" s="282"/>
      <c r="I27" s="283"/>
      <c r="J27" s="282"/>
      <c r="K27" s="283"/>
      <c r="L27" s="282">
        <v>7</v>
      </c>
      <c r="M27" s="283"/>
      <c r="N27" s="297"/>
      <c r="O27" s="298"/>
      <c r="P27" s="78"/>
      <c r="Q27" s="78"/>
      <c r="R27" s="78"/>
      <c r="S27" s="78"/>
      <c r="T27" s="78"/>
      <c r="U27" s="78"/>
      <c r="V27" s="78"/>
      <c r="W27" s="79"/>
      <c r="X27" s="79"/>
      <c r="Y27" s="79"/>
      <c r="Z27" s="79"/>
      <c r="AA27" s="30"/>
      <c r="AB27" s="30"/>
      <c r="AC27" s="19"/>
      <c r="AD27" s="19"/>
      <c r="AE27" s="19"/>
      <c r="AF27" s="31"/>
      <c r="AG27" s="31"/>
      <c r="AH27" s="71"/>
      <c r="AI27" s="31"/>
      <c r="AJ27" s="32"/>
      <c r="AK27" s="32"/>
      <c r="AL27" s="32"/>
    </row>
    <row r="28" spans="1:38" ht="15" customHeight="1" x14ac:dyDescent="0.2">
      <c r="A28" s="69"/>
      <c r="B28" s="286"/>
      <c r="C28" s="243"/>
      <c r="D28" s="243"/>
      <c r="E28" s="243"/>
      <c r="F28" s="80">
        <v>44914</v>
      </c>
      <c r="G28" s="81">
        <f t="shared" si="1"/>
        <v>17</v>
      </c>
      <c r="H28" s="282"/>
      <c r="I28" s="283"/>
      <c r="J28" s="282"/>
      <c r="K28" s="283"/>
      <c r="L28" s="282">
        <v>5</v>
      </c>
      <c r="M28" s="283"/>
      <c r="N28" s="297"/>
      <c r="O28" s="298"/>
      <c r="P28" s="78"/>
      <c r="Q28" s="78"/>
      <c r="R28" s="78"/>
      <c r="S28" s="78"/>
      <c r="T28" s="78"/>
      <c r="U28" s="78"/>
      <c r="V28" s="78"/>
      <c r="W28" s="79"/>
      <c r="X28" s="79"/>
      <c r="Y28" s="79"/>
      <c r="Z28" s="79"/>
      <c r="AA28" s="30"/>
      <c r="AB28" s="30"/>
      <c r="AC28" s="19"/>
      <c r="AD28" s="19"/>
      <c r="AE28" s="19"/>
      <c r="AF28" s="31"/>
      <c r="AG28" s="31"/>
      <c r="AH28" s="71"/>
      <c r="AI28" s="31"/>
      <c r="AJ28" s="32"/>
      <c r="AK28" s="32"/>
      <c r="AL28" s="32"/>
    </row>
    <row r="29" spans="1:38" ht="15" customHeight="1" x14ac:dyDescent="0.2">
      <c r="A29" s="69"/>
      <c r="B29" s="286"/>
      <c r="C29" s="243"/>
      <c r="D29" s="243"/>
      <c r="E29" s="243"/>
      <c r="F29" s="82">
        <v>44917</v>
      </c>
      <c r="G29" s="81">
        <f t="shared" si="1"/>
        <v>11</v>
      </c>
      <c r="H29" s="282"/>
      <c r="I29" s="283"/>
      <c r="J29" s="282"/>
      <c r="K29" s="283"/>
      <c r="L29" s="282">
        <v>6</v>
      </c>
      <c r="M29" s="283"/>
      <c r="N29" s="297" t="s">
        <v>207</v>
      </c>
      <c r="O29" s="298"/>
      <c r="P29" s="78"/>
      <c r="Q29" s="78"/>
      <c r="R29" s="78"/>
      <c r="S29" s="78"/>
      <c r="T29" s="78"/>
      <c r="U29" s="78"/>
      <c r="V29" s="78"/>
      <c r="W29" s="79"/>
      <c r="X29" s="79"/>
      <c r="Y29" s="79"/>
      <c r="Z29" s="79"/>
      <c r="AA29" s="30"/>
      <c r="AB29" s="30"/>
      <c r="AC29" s="19"/>
      <c r="AD29" s="19"/>
      <c r="AE29" s="19"/>
      <c r="AF29" s="31"/>
      <c r="AG29" s="31"/>
      <c r="AH29" s="71"/>
      <c r="AI29" s="31"/>
      <c r="AJ29" s="32"/>
      <c r="AK29" s="32"/>
      <c r="AL29" s="32"/>
    </row>
    <row r="30" spans="1:38" ht="15" customHeight="1" x14ac:dyDescent="0.2">
      <c r="A30" s="69"/>
      <c r="B30" s="286"/>
      <c r="C30" s="243"/>
      <c r="D30" s="243"/>
      <c r="E30" s="243"/>
      <c r="F30" s="82"/>
      <c r="G30" s="81">
        <f t="shared" si="1"/>
        <v>11</v>
      </c>
      <c r="H30" s="282"/>
      <c r="I30" s="283"/>
      <c r="J30" s="290"/>
      <c r="K30" s="283"/>
      <c r="L30" s="282"/>
      <c r="M30" s="283"/>
      <c r="N30" s="282"/>
      <c r="O30" s="283"/>
      <c r="P30" s="78"/>
      <c r="Q30" s="78"/>
      <c r="R30" s="78"/>
      <c r="S30" s="78"/>
      <c r="T30" s="78"/>
      <c r="U30" s="78"/>
      <c r="V30" s="78"/>
      <c r="W30" s="79"/>
      <c r="X30" s="79"/>
      <c r="Y30" s="79"/>
      <c r="Z30" s="79"/>
      <c r="AA30" s="30"/>
      <c r="AB30" s="30"/>
      <c r="AC30" s="19"/>
      <c r="AD30" s="19"/>
      <c r="AE30" s="19"/>
      <c r="AF30" s="31"/>
      <c r="AG30" s="31"/>
      <c r="AH30" s="71"/>
      <c r="AI30" s="31"/>
      <c r="AJ30" s="32"/>
      <c r="AK30" s="32"/>
      <c r="AL30" s="32"/>
    </row>
    <row r="31" spans="1:38" ht="15" customHeight="1" x14ac:dyDescent="0.2">
      <c r="A31" s="69"/>
      <c r="B31" s="286"/>
      <c r="C31" s="243"/>
      <c r="D31" s="243"/>
      <c r="E31" s="243"/>
      <c r="F31" s="82"/>
      <c r="G31" s="81">
        <f t="shared" si="1"/>
        <v>11</v>
      </c>
      <c r="H31" s="282"/>
      <c r="I31" s="283"/>
      <c r="J31" s="282"/>
      <c r="K31" s="283"/>
      <c r="L31" s="282"/>
      <c r="M31" s="283"/>
      <c r="N31" s="282"/>
      <c r="O31" s="283"/>
      <c r="P31" s="78"/>
      <c r="Q31" s="78"/>
      <c r="R31" s="78"/>
      <c r="S31" s="78"/>
      <c r="T31" s="78"/>
      <c r="U31" s="78"/>
      <c r="V31" s="78"/>
      <c r="W31" s="79"/>
      <c r="X31" s="79"/>
      <c r="Y31" s="79"/>
      <c r="Z31" s="79"/>
      <c r="AA31" s="30"/>
      <c r="AB31" s="30"/>
      <c r="AC31" s="19"/>
      <c r="AD31" s="19"/>
      <c r="AE31" s="19"/>
      <c r="AF31" s="31"/>
      <c r="AG31" s="31"/>
      <c r="AH31" s="71"/>
      <c r="AI31" s="31"/>
      <c r="AJ31" s="32"/>
      <c r="AK31" s="32"/>
      <c r="AL31" s="32"/>
    </row>
    <row r="32" spans="1:38" ht="15" customHeight="1" x14ac:dyDescent="0.2">
      <c r="A32" s="69"/>
      <c r="B32" s="286"/>
      <c r="C32" s="243"/>
      <c r="D32" s="243"/>
      <c r="E32" s="243"/>
      <c r="F32" s="82"/>
      <c r="G32" s="81">
        <f t="shared" si="1"/>
        <v>11</v>
      </c>
      <c r="H32" s="282"/>
      <c r="I32" s="283"/>
      <c r="J32" s="282"/>
      <c r="K32" s="283"/>
      <c r="L32" s="282"/>
      <c r="M32" s="283"/>
      <c r="N32" s="282"/>
      <c r="O32" s="283"/>
      <c r="P32" s="78"/>
      <c r="Q32" s="78"/>
      <c r="R32" s="78"/>
      <c r="S32" s="78"/>
      <c r="T32" s="78"/>
      <c r="U32" s="78"/>
      <c r="V32" s="78"/>
      <c r="W32" s="79"/>
      <c r="X32" s="79"/>
      <c r="Y32" s="79"/>
      <c r="Z32" s="79"/>
      <c r="AA32" s="30"/>
      <c r="AB32" s="30"/>
      <c r="AC32" s="19"/>
      <c r="AD32" s="19"/>
      <c r="AE32" s="19"/>
      <c r="AF32" s="31"/>
      <c r="AG32" s="31"/>
      <c r="AH32" s="71"/>
      <c r="AI32" s="31"/>
      <c r="AJ32" s="32"/>
      <c r="AK32" s="32"/>
      <c r="AL32" s="32"/>
    </row>
    <row r="33" spans="1:38" ht="15" customHeight="1" x14ac:dyDescent="0.2">
      <c r="A33" s="69"/>
      <c r="B33" s="286"/>
      <c r="C33" s="243"/>
      <c r="D33" s="243"/>
      <c r="E33" s="243"/>
      <c r="F33" s="82"/>
      <c r="G33" s="81">
        <f t="shared" si="1"/>
        <v>11</v>
      </c>
      <c r="H33" s="291"/>
      <c r="I33" s="292"/>
      <c r="J33" s="291"/>
      <c r="K33" s="292"/>
      <c r="L33" s="291"/>
      <c r="M33" s="292"/>
      <c r="N33" s="291"/>
      <c r="O33" s="292"/>
      <c r="P33" s="78"/>
      <c r="Q33" s="78"/>
      <c r="R33" s="78"/>
      <c r="S33" s="78"/>
      <c r="T33" s="78"/>
      <c r="U33" s="78"/>
      <c r="V33" s="78"/>
      <c r="W33" s="79"/>
      <c r="X33" s="79"/>
      <c r="Y33" s="79"/>
      <c r="Z33" s="79"/>
      <c r="AA33" s="30"/>
      <c r="AB33" s="30"/>
      <c r="AC33" s="19"/>
      <c r="AD33" s="19"/>
      <c r="AE33" s="19"/>
      <c r="AF33" s="31"/>
      <c r="AG33" s="31"/>
      <c r="AH33" s="71"/>
      <c r="AI33" s="31"/>
      <c r="AJ33" s="32"/>
      <c r="AK33" s="32"/>
      <c r="AL33" s="32"/>
    </row>
    <row r="34" spans="1:38" ht="15" customHeight="1" x14ac:dyDescent="0.2">
      <c r="A34" s="69"/>
      <c r="B34" s="286"/>
      <c r="C34" s="243"/>
      <c r="D34" s="243"/>
      <c r="E34" s="243"/>
      <c r="F34" s="76">
        <f>$S$20</f>
        <v>44926</v>
      </c>
      <c r="G34" s="85">
        <f>G22+H34-L34</f>
        <v>11</v>
      </c>
      <c r="H34" s="280">
        <f>SUM(H22:I33)</f>
        <v>0</v>
      </c>
      <c r="I34" s="281"/>
      <c r="J34" s="280"/>
      <c r="K34" s="281"/>
      <c r="L34" s="280">
        <f>SUM(L22:M33)</f>
        <v>46</v>
      </c>
      <c r="M34" s="281"/>
      <c r="N34" s="280"/>
      <c r="O34" s="281"/>
      <c r="P34" s="78"/>
      <c r="Q34" s="78"/>
      <c r="R34" s="78"/>
      <c r="S34" s="78"/>
      <c r="T34" s="78"/>
      <c r="U34" s="78"/>
      <c r="V34" s="78"/>
      <c r="W34" s="79"/>
      <c r="X34" s="79"/>
      <c r="Y34" s="79"/>
      <c r="Z34" s="79"/>
      <c r="AA34" s="30"/>
      <c r="AB34" s="30"/>
      <c r="AC34" s="19"/>
      <c r="AD34" s="19"/>
      <c r="AE34" s="19"/>
      <c r="AF34" s="31"/>
      <c r="AG34" s="31"/>
      <c r="AH34" s="71"/>
      <c r="AI34" s="31"/>
      <c r="AJ34" s="32"/>
      <c r="AK34" s="32"/>
      <c r="AL34" s="32"/>
    </row>
    <row r="35" spans="1:38" ht="15" customHeight="1" x14ac:dyDescent="0.2">
      <c r="A35" s="69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8"/>
      <c r="Q35" s="78"/>
      <c r="R35" s="78"/>
      <c r="S35" s="78"/>
      <c r="T35" s="78"/>
      <c r="U35" s="78"/>
      <c r="V35" s="78"/>
      <c r="W35" s="79"/>
      <c r="X35" s="79"/>
      <c r="Y35" s="79"/>
      <c r="Z35" s="79"/>
      <c r="AA35" s="30"/>
      <c r="AB35" s="30"/>
      <c r="AC35" s="19"/>
      <c r="AD35" s="19"/>
      <c r="AE35" s="19"/>
      <c r="AF35" s="31"/>
      <c r="AG35" s="31"/>
      <c r="AH35" s="71"/>
      <c r="AI35" s="31"/>
      <c r="AJ35" s="32"/>
      <c r="AK35" s="32"/>
      <c r="AL35" s="32"/>
    </row>
    <row r="36" spans="1:38" ht="15.75" customHeight="1" x14ac:dyDescent="0.2">
      <c r="A36" s="69"/>
      <c r="B36" s="293" t="s">
        <v>43</v>
      </c>
      <c r="C36" s="233"/>
      <c r="D36" s="75"/>
      <c r="E36" s="75"/>
      <c r="F36" s="75" t="s">
        <v>44</v>
      </c>
      <c r="G36" s="75" t="s">
        <v>45</v>
      </c>
      <c r="H36" s="293" t="s">
        <v>46</v>
      </c>
      <c r="I36" s="233"/>
      <c r="J36" s="293" t="s">
        <v>47</v>
      </c>
      <c r="K36" s="233"/>
      <c r="L36" s="293" t="s">
        <v>48</v>
      </c>
      <c r="M36" s="233"/>
      <c r="N36" s="293" t="s">
        <v>49</v>
      </c>
      <c r="O36" s="233"/>
      <c r="P36" s="73"/>
      <c r="Q36" s="78"/>
      <c r="R36" s="78"/>
      <c r="S36" s="78"/>
      <c r="T36" s="73"/>
      <c r="U36" s="73"/>
      <c r="V36" s="73"/>
      <c r="W36" s="74"/>
      <c r="X36" s="74"/>
      <c r="Y36" s="74"/>
      <c r="Z36" s="74"/>
      <c r="AA36" s="20"/>
      <c r="AB36" s="20"/>
      <c r="AC36" s="20"/>
      <c r="AD36" s="20"/>
      <c r="AE36" s="20"/>
      <c r="AF36" s="31"/>
      <c r="AG36" s="31"/>
      <c r="AH36" s="71"/>
      <c r="AI36" s="31"/>
      <c r="AJ36" s="32"/>
      <c r="AK36" s="32"/>
      <c r="AL36" s="32"/>
    </row>
    <row r="37" spans="1:38" ht="15" customHeight="1" x14ac:dyDescent="0.2">
      <c r="A37" s="69"/>
      <c r="B37" s="284" t="s">
        <v>61</v>
      </c>
      <c r="C37" s="285"/>
      <c r="D37" s="285"/>
      <c r="E37" s="285"/>
      <c r="F37" s="76">
        <f>$S$18</f>
        <v>44896</v>
      </c>
      <c r="G37" s="77">
        <v>62</v>
      </c>
      <c r="H37" s="287"/>
      <c r="I37" s="243"/>
      <c r="J37" s="287"/>
      <c r="K37" s="243"/>
      <c r="L37" s="287"/>
      <c r="M37" s="243"/>
      <c r="N37" s="287"/>
      <c r="O37" s="243"/>
      <c r="P37" s="78"/>
      <c r="Q37" s="78"/>
      <c r="R37" s="78"/>
      <c r="S37" s="86"/>
      <c r="T37" s="78"/>
      <c r="U37" s="78"/>
      <c r="V37" s="78"/>
      <c r="W37" s="79"/>
      <c r="X37" s="79"/>
      <c r="Y37" s="79"/>
      <c r="Z37" s="79"/>
      <c r="AA37" s="30"/>
      <c r="AB37" s="30"/>
      <c r="AC37" s="19"/>
      <c r="AD37" s="19"/>
      <c r="AE37" s="19"/>
      <c r="AF37" s="31"/>
      <c r="AG37" s="31"/>
      <c r="AH37" s="71"/>
      <c r="AI37" s="31"/>
      <c r="AJ37" s="32"/>
      <c r="AK37" s="32"/>
      <c r="AL37" s="32"/>
    </row>
    <row r="38" spans="1:38" ht="15" customHeight="1" x14ac:dyDescent="0.2">
      <c r="A38" s="69"/>
      <c r="B38" s="286"/>
      <c r="C38" s="243"/>
      <c r="D38" s="243"/>
      <c r="E38" s="243"/>
      <c r="F38" s="80">
        <v>44897</v>
      </c>
      <c r="G38" s="81">
        <f t="shared" ref="G38:G48" si="2">G37+H38-L38</f>
        <v>55</v>
      </c>
      <c r="H38" s="288"/>
      <c r="I38" s="289"/>
      <c r="J38" s="288"/>
      <c r="K38" s="289"/>
      <c r="L38" s="288">
        <v>7</v>
      </c>
      <c r="M38" s="289"/>
      <c r="N38" s="305" t="s">
        <v>208</v>
      </c>
      <c r="O38" s="306"/>
      <c r="P38" s="87"/>
      <c r="Q38" s="78"/>
      <c r="R38" s="78"/>
      <c r="S38" s="78"/>
      <c r="T38" s="78"/>
      <c r="U38" s="78"/>
      <c r="V38" s="78"/>
      <c r="W38" s="79"/>
      <c r="X38" s="79"/>
      <c r="Y38" s="79"/>
      <c r="Z38" s="79"/>
      <c r="AA38" s="30"/>
      <c r="AB38" s="30"/>
      <c r="AC38" s="19"/>
      <c r="AD38" s="19"/>
      <c r="AE38" s="19"/>
      <c r="AF38" s="31"/>
      <c r="AG38" s="31"/>
      <c r="AH38" s="71"/>
      <c r="AI38" s="31"/>
      <c r="AJ38" s="32"/>
      <c r="AK38" s="32"/>
      <c r="AL38" s="32"/>
    </row>
    <row r="39" spans="1:38" ht="15" customHeight="1" x14ac:dyDescent="0.2">
      <c r="A39" s="69"/>
      <c r="B39" s="286"/>
      <c r="C39" s="243"/>
      <c r="D39" s="243"/>
      <c r="E39" s="243"/>
      <c r="F39" s="80">
        <v>44897</v>
      </c>
      <c r="G39" s="81">
        <f t="shared" si="2"/>
        <v>48</v>
      </c>
      <c r="H39" s="282"/>
      <c r="I39" s="283"/>
      <c r="J39" s="282"/>
      <c r="K39" s="283"/>
      <c r="L39" s="288">
        <v>7</v>
      </c>
      <c r="M39" s="289"/>
      <c r="N39" s="297"/>
      <c r="O39" s="298"/>
      <c r="P39" s="87"/>
      <c r="Q39" s="78"/>
      <c r="R39" s="78"/>
      <c r="S39" s="78"/>
      <c r="T39" s="78"/>
      <c r="U39" s="78"/>
      <c r="V39" s="78"/>
      <c r="W39" s="79"/>
      <c r="X39" s="79"/>
      <c r="Y39" s="79"/>
      <c r="Z39" s="79"/>
      <c r="AA39" s="30"/>
      <c r="AB39" s="30"/>
      <c r="AC39" s="19"/>
      <c r="AD39" s="19"/>
      <c r="AE39" s="19"/>
      <c r="AF39" s="31"/>
      <c r="AG39" s="31"/>
      <c r="AH39" s="71"/>
      <c r="AI39" s="31"/>
      <c r="AJ39" s="32"/>
      <c r="AK39" s="32"/>
      <c r="AL39" s="32"/>
    </row>
    <row r="40" spans="1:38" ht="15" customHeight="1" x14ac:dyDescent="0.2">
      <c r="A40" s="69"/>
      <c r="B40" s="286"/>
      <c r="C40" s="243"/>
      <c r="D40" s="243"/>
      <c r="E40" s="243"/>
      <c r="F40" s="80">
        <v>44897</v>
      </c>
      <c r="G40" s="81">
        <f t="shared" si="2"/>
        <v>41</v>
      </c>
      <c r="H40" s="282"/>
      <c r="I40" s="283"/>
      <c r="J40" s="282"/>
      <c r="K40" s="283"/>
      <c r="L40" s="288">
        <v>7</v>
      </c>
      <c r="M40" s="289"/>
      <c r="N40" s="297"/>
      <c r="O40" s="298"/>
      <c r="P40" s="87"/>
      <c r="Q40" s="78"/>
      <c r="R40" s="78"/>
      <c r="S40" s="78"/>
      <c r="T40" s="78"/>
      <c r="U40" s="78"/>
      <c r="V40" s="78"/>
      <c r="W40" s="79"/>
      <c r="X40" s="79"/>
      <c r="Y40" s="79"/>
      <c r="Z40" s="79"/>
      <c r="AA40" s="30"/>
      <c r="AB40" s="30"/>
      <c r="AC40" s="19"/>
      <c r="AD40" s="19"/>
      <c r="AE40" s="19"/>
      <c r="AF40" s="31"/>
      <c r="AG40" s="31"/>
      <c r="AH40" s="71"/>
      <c r="AI40" s="31"/>
      <c r="AJ40" s="32"/>
      <c r="AK40" s="32"/>
      <c r="AL40" s="32"/>
    </row>
    <row r="41" spans="1:38" ht="15" customHeight="1" x14ac:dyDescent="0.2">
      <c r="A41" s="69"/>
      <c r="B41" s="286"/>
      <c r="C41" s="243"/>
      <c r="D41" s="243"/>
      <c r="E41" s="243"/>
      <c r="F41" s="80">
        <v>44902</v>
      </c>
      <c r="G41" s="81">
        <f t="shared" si="2"/>
        <v>34</v>
      </c>
      <c r="H41" s="291"/>
      <c r="I41" s="292"/>
      <c r="J41" s="291"/>
      <c r="K41" s="292"/>
      <c r="L41" s="288">
        <v>7</v>
      </c>
      <c r="M41" s="289"/>
      <c r="N41" s="297" t="s">
        <v>209</v>
      </c>
      <c r="O41" s="298"/>
      <c r="P41" s="87"/>
      <c r="Q41" s="78"/>
      <c r="R41" s="78"/>
      <c r="S41" s="78"/>
      <c r="T41" s="78"/>
      <c r="U41" s="78"/>
      <c r="V41" s="78"/>
      <c r="W41" s="79"/>
      <c r="X41" s="79"/>
      <c r="Y41" s="79"/>
      <c r="Z41" s="79"/>
      <c r="AA41" s="30"/>
      <c r="AB41" s="30"/>
      <c r="AC41" s="19"/>
      <c r="AD41" s="19"/>
      <c r="AE41" s="19"/>
      <c r="AF41" s="31"/>
      <c r="AG41" s="31"/>
      <c r="AH41" s="71"/>
      <c r="AI41" s="31"/>
      <c r="AJ41" s="32"/>
      <c r="AK41" s="32"/>
      <c r="AL41" s="32"/>
    </row>
    <row r="42" spans="1:38" ht="15" customHeight="1" x14ac:dyDescent="0.2">
      <c r="A42" s="69"/>
      <c r="B42" s="286"/>
      <c r="C42" s="243"/>
      <c r="D42" s="243"/>
      <c r="E42" s="243"/>
      <c r="F42" s="80">
        <v>44908</v>
      </c>
      <c r="G42" s="81">
        <f t="shared" si="2"/>
        <v>27</v>
      </c>
      <c r="H42" s="282"/>
      <c r="I42" s="283"/>
      <c r="J42" s="282"/>
      <c r="K42" s="283"/>
      <c r="L42" s="282">
        <v>7</v>
      </c>
      <c r="M42" s="283"/>
      <c r="N42" s="297"/>
      <c r="O42" s="298"/>
      <c r="P42" s="87"/>
      <c r="Q42" s="78"/>
      <c r="R42" s="78"/>
      <c r="S42" s="78"/>
      <c r="T42" s="78"/>
      <c r="U42" s="78"/>
      <c r="V42" s="78"/>
      <c r="W42" s="79"/>
      <c r="X42" s="79"/>
      <c r="Y42" s="79"/>
      <c r="Z42" s="79"/>
      <c r="AA42" s="30"/>
      <c r="AB42" s="30"/>
      <c r="AC42" s="19"/>
      <c r="AD42" s="19"/>
      <c r="AE42" s="19"/>
      <c r="AF42" s="31"/>
      <c r="AG42" s="31"/>
      <c r="AH42" s="71"/>
      <c r="AI42" s="31"/>
      <c r="AJ42" s="32"/>
      <c r="AK42" s="32"/>
      <c r="AL42" s="32"/>
    </row>
    <row r="43" spans="1:38" ht="15" customHeight="1" x14ac:dyDescent="0.2">
      <c r="A43" s="69"/>
      <c r="B43" s="286"/>
      <c r="C43" s="243"/>
      <c r="D43" s="243"/>
      <c r="E43" s="243"/>
      <c r="F43" s="80">
        <v>44914</v>
      </c>
      <c r="G43" s="81">
        <f t="shared" si="2"/>
        <v>22</v>
      </c>
      <c r="H43" s="282"/>
      <c r="I43" s="283"/>
      <c r="J43" s="282"/>
      <c r="K43" s="283"/>
      <c r="L43" s="282">
        <v>5</v>
      </c>
      <c r="M43" s="283"/>
      <c r="N43" s="297"/>
      <c r="O43" s="298"/>
      <c r="P43" s="87"/>
      <c r="Q43" s="78"/>
      <c r="R43" s="78"/>
      <c r="S43" s="78"/>
      <c r="T43" s="78"/>
      <c r="U43" s="78"/>
      <c r="V43" s="78"/>
      <c r="W43" s="79"/>
      <c r="X43" s="79"/>
      <c r="Y43" s="79"/>
      <c r="Z43" s="79"/>
      <c r="AA43" s="30"/>
      <c r="AB43" s="30"/>
      <c r="AC43" s="19"/>
      <c r="AD43" s="19"/>
      <c r="AE43" s="19"/>
      <c r="AF43" s="31"/>
      <c r="AG43" s="31"/>
      <c r="AH43" s="71"/>
      <c r="AI43" s="31"/>
      <c r="AJ43" s="32"/>
      <c r="AK43" s="32"/>
      <c r="AL43" s="32"/>
    </row>
    <row r="44" spans="1:38" ht="15" customHeight="1" x14ac:dyDescent="0.2">
      <c r="A44" s="69"/>
      <c r="B44" s="286"/>
      <c r="C44" s="243"/>
      <c r="D44" s="243"/>
      <c r="E44" s="243"/>
      <c r="F44" s="82">
        <v>44917</v>
      </c>
      <c r="G44" s="81">
        <f t="shared" si="2"/>
        <v>16</v>
      </c>
      <c r="H44" s="282"/>
      <c r="I44" s="283"/>
      <c r="J44" s="282"/>
      <c r="K44" s="283"/>
      <c r="L44" s="282">
        <v>6</v>
      </c>
      <c r="M44" s="283"/>
      <c r="N44" s="297" t="s">
        <v>207</v>
      </c>
      <c r="O44" s="298"/>
      <c r="P44" s="87"/>
      <c r="Q44" s="78"/>
      <c r="R44" s="78"/>
      <c r="S44" s="78"/>
      <c r="T44" s="78"/>
      <c r="U44" s="78"/>
      <c r="V44" s="78"/>
      <c r="W44" s="79"/>
      <c r="X44" s="79"/>
      <c r="Y44" s="79"/>
      <c r="Z44" s="79"/>
      <c r="AA44" s="30"/>
      <c r="AB44" s="30"/>
      <c r="AC44" s="19"/>
      <c r="AD44" s="19"/>
      <c r="AE44" s="19"/>
      <c r="AF44" s="31"/>
      <c r="AG44" s="31"/>
      <c r="AH44" s="71"/>
      <c r="AI44" s="31"/>
      <c r="AJ44" s="32"/>
      <c r="AK44" s="32"/>
      <c r="AL44" s="32"/>
    </row>
    <row r="45" spans="1:38" ht="15" customHeight="1" x14ac:dyDescent="0.2">
      <c r="A45" s="69"/>
      <c r="B45" s="286"/>
      <c r="C45" s="243"/>
      <c r="D45" s="243"/>
      <c r="E45" s="243"/>
      <c r="F45" s="82"/>
      <c r="G45" s="81">
        <f t="shared" si="2"/>
        <v>16</v>
      </c>
      <c r="H45" s="282"/>
      <c r="I45" s="283"/>
      <c r="J45" s="282"/>
      <c r="K45" s="283"/>
      <c r="L45" s="282"/>
      <c r="M45" s="283"/>
      <c r="N45" s="282"/>
      <c r="O45" s="283"/>
      <c r="P45" s="78"/>
      <c r="Q45" s="78"/>
      <c r="R45" s="78"/>
      <c r="S45" s="78"/>
      <c r="T45" s="78"/>
      <c r="U45" s="78"/>
      <c r="V45" s="78"/>
      <c r="W45" s="79"/>
      <c r="X45" s="79"/>
      <c r="Y45" s="79"/>
      <c r="Z45" s="79"/>
      <c r="AA45" s="30"/>
      <c r="AB45" s="30"/>
      <c r="AC45" s="19"/>
      <c r="AD45" s="19"/>
      <c r="AE45" s="19"/>
      <c r="AF45" s="31"/>
      <c r="AG45" s="31"/>
      <c r="AH45" s="71"/>
      <c r="AI45" s="31"/>
      <c r="AJ45" s="32"/>
      <c r="AK45" s="32"/>
      <c r="AL45" s="32"/>
    </row>
    <row r="46" spans="1:38" ht="15" customHeight="1" x14ac:dyDescent="0.2">
      <c r="A46" s="69"/>
      <c r="B46" s="286"/>
      <c r="C46" s="243"/>
      <c r="D46" s="243"/>
      <c r="E46" s="243"/>
      <c r="F46" s="82"/>
      <c r="G46" s="81">
        <f t="shared" si="2"/>
        <v>16</v>
      </c>
      <c r="H46" s="282"/>
      <c r="I46" s="283"/>
      <c r="J46" s="282"/>
      <c r="K46" s="283"/>
      <c r="L46" s="282"/>
      <c r="M46" s="283"/>
      <c r="N46" s="282"/>
      <c r="O46" s="283"/>
      <c r="P46" s="78"/>
      <c r="Q46" s="78"/>
      <c r="R46" s="78"/>
      <c r="S46" s="78"/>
      <c r="T46" s="78"/>
      <c r="U46" s="78"/>
      <c r="V46" s="78"/>
      <c r="W46" s="79"/>
      <c r="X46" s="79"/>
      <c r="Y46" s="79"/>
      <c r="Z46" s="79"/>
      <c r="AA46" s="30"/>
      <c r="AB46" s="30"/>
      <c r="AC46" s="19"/>
      <c r="AD46" s="19"/>
      <c r="AE46" s="19"/>
      <c r="AF46" s="31"/>
      <c r="AG46" s="31"/>
      <c r="AH46" s="71"/>
      <c r="AI46" s="31"/>
      <c r="AJ46" s="32"/>
      <c r="AK46" s="32"/>
      <c r="AL46" s="32"/>
    </row>
    <row r="47" spans="1:38" ht="15" customHeight="1" x14ac:dyDescent="0.2">
      <c r="A47" s="69"/>
      <c r="B47" s="286"/>
      <c r="C47" s="243"/>
      <c r="D47" s="243"/>
      <c r="E47" s="243"/>
      <c r="F47" s="82"/>
      <c r="G47" s="81">
        <f t="shared" si="2"/>
        <v>16</v>
      </c>
      <c r="H47" s="282"/>
      <c r="I47" s="283"/>
      <c r="J47" s="282"/>
      <c r="K47" s="283"/>
      <c r="L47" s="282"/>
      <c r="M47" s="283"/>
      <c r="N47" s="282"/>
      <c r="O47" s="283"/>
      <c r="P47" s="78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30"/>
      <c r="AB47" s="30"/>
      <c r="AC47" s="19"/>
      <c r="AD47" s="19"/>
      <c r="AE47" s="19"/>
      <c r="AF47" s="31"/>
      <c r="AG47" s="31"/>
      <c r="AH47" s="71"/>
      <c r="AI47" s="31"/>
      <c r="AJ47" s="32"/>
      <c r="AK47" s="32"/>
      <c r="AL47" s="32"/>
    </row>
    <row r="48" spans="1:38" ht="15" customHeight="1" x14ac:dyDescent="0.2">
      <c r="A48" s="69"/>
      <c r="B48" s="286"/>
      <c r="C48" s="243"/>
      <c r="D48" s="243"/>
      <c r="E48" s="243"/>
      <c r="F48" s="82"/>
      <c r="G48" s="81">
        <f t="shared" si="2"/>
        <v>16</v>
      </c>
      <c r="H48" s="291"/>
      <c r="I48" s="292"/>
      <c r="J48" s="291"/>
      <c r="K48" s="292"/>
      <c r="L48" s="291"/>
      <c r="M48" s="292"/>
      <c r="N48" s="291"/>
      <c r="O48" s="292"/>
      <c r="P48" s="78"/>
      <c r="Q48" s="78"/>
      <c r="R48" s="78"/>
      <c r="S48" s="78"/>
      <c r="T48" s="78"/>
      <c r="U48" s="78"/>
      <c r="V48" s="78"/>
      <c r="W48" s="79"/>
      <c r="X48" s="79"/>
      <c r="Y48" s="79"/>
      <c r="Z48" s="79"/>
      <c r="AA48" s="30"/>
      <c r="AB48" s="30"/>
      <c r="AC48" s="19"/>
      <c r="AD48" s="19"/>
      <c r="AE48" s="19"/>
      <c r="AF48" s="31"/>
      <c r="AG48" s="31"/>
      <c r="AH48" s="71"/>
      <c r="AI48" s="31"/>
      <c r="AJ48" s="32"/>
      <c r="AK48" s="32"/>
      <c r="AL48" s="32"/>
    </row>
    <row r="49" spans="1:38" ht="15" customHeight="1" x14ac:dyDescent="0.2">
      <c r="A49" s="69"/>
      <c r="B49" s="286"/>
      <c r="C49" s="243"/>
      <c r="D49" s="243"/>
      <c r="E49" s="243"/>
      <c r="F49" s="76">
        <f>$S$20</f>
        <v>44926</v>
      </c>
      <c r="G49" s="85">
        <f>G37+H49-L49</f>
        <v>16</v>
      </c>
      <c r="H49" s="280">
        <f>SUM(H37:I48)</f>
        <v>0</v>
      </c>
      <c r="I49" s="281"/>
      <c r="J49" s="280"/>
      <c r="K49" s="281"/>
      <c r="L49" s="280">
        <f>SUM(L37:M48)</f>
        <v>46</v>
      </c>
      <c r="M49" s="281"/>
      <c r="N49" s="280"/>
      <c r="O49" s="281"/>
      <c r="P49" s="78"/>
      <c r="Q49" s="78"/>
      <c r="R49" s="78"/>
      <c r="S49" s="78"/>
      <c r="T49" s="78"/>
      <c r="U49" s="78"/>
      <c r="V49" s="78"/>
      <c r="W49" s="79"/>
      <c r="X49" s="79"/>
      <c r="Y49" s="79"/>
      <c r="Z49" s="79"/>
      <c r="AA49" s="30"/>
      <c r="AB49" s="30"/>
      <c r="AC49" s="19"/>
      <c r="AD49" s="19"/>
      <c r="AE49" s="19"/>
      <c r="AF49" s="31"/>
      <c r="AG49" s="31"/>
      <c r="AH49" s="71"/>
      <c r="AI49" s="31"/>
      <c r="AJ49" s="32"/>
      <c r="AK49" s="32"/>
      <c r="AL49" s="32"/>
    </row>
    <row r="50" spans="1:38" ht="15" customHeight="1" x14ac:dyDescent="0.2">
      <c r="A50" s="88"/>
      <c r="B50" s="78"/>
      <c r="C50" s="78"/>
      <c r="D50" s="78"/>
      <c r="E50" s="78"/>
      <c r="F50" s="78"/>
      <c r="G50" s="78"/>
      <c r="H50" s="294"/>
      <c r="I50" s="295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9"/>
      <c r="X50" s="79"/>
      <c r="Y50" s="79"/>
      <c r="Z50" s="79"/>
      <c r="AA50" s="30"/>
      <c r="AB50" s="30"/>
      <c r="AC50" s="19"/>
      <c r="AD50" s="19"/>
      <c r="AE50" s="19"/>
      <c r="AF50" s="31"/>
      <c r="AG50" s="31"/>
      <c r="AH50" s="71"/>
      <c r="AI50" s="31"/>
      <c r="AJ50" s="32"/>
      <c r="AK50" s="32"/>
      <c r="AL50" s="32"/>
    </row>
    <row r="51" spans="1:38" ht="15.75" customHeight="1" x14ac:dyDescent="0.2">
      <c r="A51" s="69"/>
      <c r="B51" s="293" t="s">
        <v>43</v>
      </c>
      <c r="C51" s="233"/>
      <c r="D51" s="75"/>
      <c r="E51" s="75"/>
      <c r="F51" s="75" t="s">
        <v>44</v>
      </c>
      <c r="G51" s="75" t="s">
        <v>45</v>
      </c>
      <c r="H51" s="293" t="s">
        <v>46</v>
      </c>
      <c r="I51" s="233"/>
      <c r="J51" s="293" t="s">
        <v>47</v>
      </c>
      <c r="K51" s="233"/>
      <c r="L51" s="293" t="s">
        <v>48</v>
      </c>
      <c r="M51" s="233"/>
      <c r="N51" s="293" t="s">
        <v>49</v>
      </c>
      <c r="O51" s="233"/>
      <c r="P51" s="73"/>
      <c r="Q51" s="73"/>
      <c r="R51" s="73"/>
      <c r="S51" s="73"/>
      <c r="T51" s="73"/>
      <c r="U51" s="73"/>
      <c r="V51" s="73"/>
      <c r="W51" s="74"/>
      <c r="X51" s="74"/>
      <c r="Y51" s="74"/>
      <c r="Z51" s="74"/>
      <c r="AA51" s="20"/>
      <c r="AB51" s="20"/>
      <c r="AC51" s="20"/>
      <c r="AD51" s="20"/>
      <c r="AE51" s="20"/>
      <c r="AF51" s="31"/>
      <c r="AG51" s="31"/>
      <c r="AH51" s="71"/>
      <c r="AI51" s="31"/>
      <c r="AJ51" s="32"/>
      <c r="AK51" s="32"/>
      <c r="AL51" s="32"/>
    </row>
    <row r="52" spans="1:38" ht="15" customHeight="1" x14ac:dyDescent="0.2">
      <c r="A52" s="69"/>
      <c r="B52" s="284" t="s">
        <v>62</v>
      </c>
      <c r="C52" s="285"/>
      <c r="D52" s="285"/>
      <c r="E52" s="285"/>
      <c r="F52" s="76">
        <f>$S$18</f>
        <v>44896</v>
      </c>
      <c r="G52" s="77">
        <v>55</v>
      </c>
      <c r="H52" s="287"/>
      <c r="I52" s="243"/>
      <c r="J52" s="287"/>
      <c r="K52" s="243"/>
      <c r="L52" s="287"/>
      <c r="M52" s="243"/>
      <c r="N52" s="287"/>
      <c r="O52" s="243"/>
      <c r="P52" s="78"/>
      <c r="Q52" s="78"/>
      <c r="R52" s="78"/>
      <c r="S52" s="78"/>
      <c r="T52" s="78"/>
      <c r="U52" s="78"/>
      <c r="V52" s="78"/>
      <c r="W52" s="79"/>
      <c r="X52" s="79"/>
      <c r="Y52" s="79"/>
      <c r="Z52" s="79"/>
      <c r="AA52" s="30"/>
      <c r="AB52" s="30"/>
      <c r="AC52" s="19"/>
      <c r="AD52" s="19"/>
      <c r="AE52" s="19"/>
      <c r="AF52" s="31"/>
      <c r="AG52" s="31"/>
      <c r="AH52" s="71"/>
      <c r="AI52" s="31"/>
      <c r="AJ52" s="32"/>
      <c r="AK52" s="32"/>
      <c r="AL52" s="32"/>
    </row>
    <row r="53" spans="1:38" ht="15" customHeight="1" x14ac:dyDescent="0.2">
      <c r="A53" s="69"/>
      <c r="B53" s="286"/>
      <c r="C53" s="243"/>
      <c r="D53" s="243"/>
      <c r="E53" s="243"/>
      <c r="F53" s="80">
        <v>44897</v>
      </c>
      <c r="G53" s="81">
        <f t="shared" ref="G53:G63" si="3">G52+H53-L53</f>
        <v>48</v>
      </c>
      <c r="H53" s="288"/>
      <c r="I53" s="289"/>
      <c r="J53" s="288"/>
      <c r="K53" s="289"/>
      <c r="L53" s="288">
        <v>7</v>
      </c>
      <c r="M53" s="289"/>
      <c r="N53" s="305" t="s">
        <v>208</v>
      </c>
      <c r="O53" s="306"/>
      <c r="P53" s="87"/>
      <c r="Q53" s="78"/>
      <c r="R53" s="78"/>
      <c r="S53" s="78"/>
      <c r="T53" s="78"/>
      <c r="U53" s="78"/>
      <c r="V53" s="78"/>
      <c r="W53" s="79"/>
      <c r="X53" s="79"/>
      <c r="Y53" s="79"/>
      <c r="Z53" s="79"/>
      <c r="AA53" s="30"/>
      <c r="AB53" s="30"/>
      <c r="AC53" s="19"/>
      <c r="AD53" s="19"/>
      <c r="AE53" s="19"/>
      <c r="AF53" s="31"/>
      <c r="AG53" s="31"/>
      <c r="AH53" s="71"/>
      <c r="AI53" s="31"/>
      <c r="AJ53" s="32"/>
      <c r="AK53" s="32"/>
      <c r="AL53" s="32"/>
    </row>
    <row r="54" spans="1:38" ht="15" customHeight="1" x14ac:dyDescent="0.2">
      <c r="A54" s="69"/>
      <c r="B54" s="286"/>
      <c r="C54" s="243"/>
      <c r="D54" s="243"/>
      <c r="E54" s="243"/>
      <c r="F54" s="80">
        <v>44897</v>
      </c>
      <c r="G54" s="81">
        <f t="shared" si="3"/>
        <v>41</v>
      </c>
      <c r="H54" s="282"/>
      <c r="I54" s="283"/>
      <c r="J54" s="282"/>
      <c r="K54" s="283"/>
      <c r="L54" s="288">
        <v>7</v>
      </c>
      <c r="M54" s="289"/>
      <c r="N54" s="297"/>
      <c r="O54" s="298"/>
      <c r="P54" s="87"/>
      <c r="Q54" s="78"/>
      <c r="R54" s="78"/>
      <c r="S54" s="78"/>
      <c r="T54" s="78"/>
      <c r="U54" s="78"/>
      <c r="V54" s="78"/>
      <c r="W54" s="79"/>
      <c r="X54" s="79"/>
      <c r="Y54" s="79"/>
      <c r="Z54" s="79"/>
      <c r="AA54" s="30"/>
      <c r="AB54" s="30"/>
      <c r="AC54" s="19"/>
      <c r="AD54" s="19"/>
      <c r="AE54" s="19"/>
      <c r="AF54" s="31"/>
      <c r="AG54" s="31"/>
      <c r="AH54" s="71"/>
      <c r="AI54" s="31"/>
      <c r="AJ54" s="32"/>
      <c r="AK54" s="32"/>
      <c r="AL54" s="32"/>
    </row>
    <row r="55" spans="1:38" ht="15" customHeight="1" x14ac:dyDescent="0.2">
      <c r="A55" s="69"/>
      <c r="B55" s="286"/>
      <c r="C55" s="243"/>
      <c r="D55" s="243"/>
      <c r="E55" s="243"/>
      <c r="F55" s="80">
        <v>44897</v>
      </c>
      <c r="G55" s="81">
        <f t="shared" si="3"/>
        <v>34</v>
      </c>
      <c r="H55" s="282"/>
      <c r="I55" s="283"/>
      <c r="J55" s="282"/>
      <c r="K55" s="283"/>
      <c r="L55" s="288">
        <v>7</v>
      </c>
      <c r="M55" s="289"/>
      <c r="N55" s="297"/>
      <c r="O55" s="298"/>
      <c r="P55" s="87"/>
      <c r="Q55" s="78"/>
      <c r="R55" s="78"/>
      <c r="S55" s="78"/>
      <c r="T55" s="78"/>
      <c r="U55" s="78"/>
      <c r="V55" s="78"/>
      <c r="W55" s="79"/>
      <c r="X55" s="79"/>
      <c r="Y55" s="79"/>
      <c r="Z55" s="79"/>
      <c r="AA55" s="30"/>
      <c r="AB55" s="30"/>
      <c r="AC55" s="19"/>
      <c r="AD55" s="19"/>
      <c r="AE55" s="19"/>
      <c r="AF55" s="31"/>
      <c r="AG55" s="31"/>
      <c r="AH55" s="71"/>
      <c r="AI55" s="31"/>
      <c r="AJ55" s="32"/>
      <c r="AK55" s="32"/>
      <c r="AL55" s="32"/>
    </row>
    <row r="56" spans="1:38" ht="15" customHeight="1" x14ac:dyDescent="0.2">
      <c r="A56" s="69"/>
      <c r="B56" s="286"/>
      <c r="C56" s="243"/>
      <c r="D56" s="243"/>
      <c r="E56" s="243"/>
      <c r="F56" s="80">
        <v>44902</v>
      </c>
      <c r="G56" s="81">
        <f t="shared" si="3"/>
        <v>27</v>
      </c>
      <c r="H56" s="291"/>
      <c r="I56" s="292"/>
      <c r="J56" s="291"/>
      <c r="K56" s="292"/>
      <c r="L56" s="288">
        <v>7</v>
      </c>
      <c r="M56" s="289"/>
      <c r="N56" s="297" t="s">
        <v>209</v>
      </c>
      <c r="O56" s="298"/>
      <c r="P56" s="87"/>
      <c r="Q56" s="78"/>
      <c r="R56" s="78"/>
      <c r="S56" s="78"/>
      <c r="T56" s="78"/>
      <c r="U56" s="78"/>
      <c r="V56" s="78"/>
      <c r="W56" s="79"/>
      <c r="X56" s="79"/>
      <c r="Y56" s="79"/>
      <c r="Z56" s="79"/>
      <c r="AA56" s="30"/>
      <c r="AB56" s="30"/>
      <c r="AC56" s="19"/>
      <c r="AD56" s="19"/>
      <c r="AE56" s="19"/>
      <c r="AF56" s="31"/>
      <c r="AG56" s="31"/>
      <c r="AH56" s="71"/>
      <c r="AI56" s="31"/>
      <c r="AJ56" s="32"/>
      <c r="AK56" s="32"/>
      <c r="AL56" s="32"/>
    </row>
    <row r="57" spans="1:38" ht="15" customHeight="1" x14ac:dyDescent="0.2">
      <c r="A57" s="69"/>
      <c r="B57" s="286"/>
      <c r="C57" s="243"/>
      <c r="D57" s="243"/>
      <c r="E57" s="243"/>
      <c r="F57" s="80">
        <v>44908</v>
      </c>
      <c r="G57" s="81">
        <f t="shared" si="3"/>
        <v>22</v>
      </c>
      <c r="H57" s="282"/>
      <c r="I57" s="283"/>
      <c r="J57" s="282"/>
      <c r="K57" s="283"/>
      <c r="L57" s="282">
        <v>5</v>
      </c>
      <c r="M57" s="283"/>
      <c r="N57" s="297"/>
      <c r="O57" s="298"/>
      <c r="P57" s="87"/>
      <c r="Q57" s="78"/>
      <c r="R57" s="78"/>
      <c r="S57" s="78"/>
      <c r="T57" s="78"/>
      <c r="U57" s="78"/>
      <c r="V57" s="78"/>
      <c r="W57" s="79"/>
      <c r="X57" s="79"/>
      <c r="Y57" s="79"/>
      <c r="Z57" s="79"/>
      <c r="AA57" s="30"/>
      <c r="AB57" s="30"/>
      <c r="AC57" s="19"/>
      <c r="AD57" s="19"/>
      <c r="AE57" s="19"/>
      <c r="AF57" s="31"/>
      <c r="AG57" s="31"/>
      <c r="AH57" s="71"/>
      <c r="AI57" s="31"/>
      <c r="AJ57" s="32"/>
      <c r="AK57" s="32"/>
      <c r="AL57" s="32"/>
    </row>
    <row r="58" spans="1:38" ht="15" customHeight="1" x14ac:dyDescent="0.2">
      <c r="A58" s="69"/>
      <c r="B58" s="286"/>
      <c r="C58" s="243"/>
      <c r="D58" s="243"/>
      <c r="E58" s="243"/>
      <c r="F58" s="80">
        <v>44914</v>
      </c>
      <c r="G58" s="81">
        <f t="shared" si="3"/>
        <v>17</v>
      </c>
      <c r="H58" s="282"/>
      <c r="I58" s="283"/>
      <c r="J58" s="282"/>
      <c r="K58" s="283"/>
      <c r="L58" s="282">
        <v>5</v>
      </c>
      <c r="M58" s="283"/>
      <c r="N58" s="297"/>
      <c r="O58" s="298"/>
      <c r="P58" s="87"/>
      <c r="Q58" s="78"/>
      <c r="R58" s="78"/>
      <c r="S58" s="78"/>
      <c r="T58" s="78"/>
      <c r="U58" s="78"/>
      <c r="V58" s="78"/>
      <c r="W58" s="79"/>
      <c r="X58" s="79"/>
      <c r="Y58" s="79"/>
      <c r="Z58" s="79"/>
      <c r="AA58" s="30"/>
      <c r="AB58" s="30"/>
      <c r="AC58" s="19"/>
      <c r="AD58" s="19"/>
      <c r="AE58" s="19"/>
      <c r="AF58" s="31"/>
      <c r="AG58" s="31"/>
      <c r="AH58" s="71"/>
      <c r="AI58" s="31"/>
      <c r="AJ58" s="32"/>
      <c r="AK58" s="32"/>
      <c r="AL58" s="32"/>
    </row>
    <row r="59" spans="1:38" ht="15" customHeight="1" x14ac:dyDescent="0.2">
      <c r="A59" s="69"/>
      <c r="B59" s="286"/>
      <c r="C59" s="243"/>
      <c r="D59" s="243"/>
      <c r="E59" s="243"/>
      <c r="F59" s="82">
        <v>44917</v>
      </c>
      <c r="G59" s="81">
        <f t="shared" si="3"/>
        <v>11</v>
      </c>
      <c r="H59" s="282"/>
      <c r="I59" s="283"/>
      <c r="J59" s="282"/>
      <c r="K59" s="283"/>
      <c r="L59" s="282">
        <v>6</v>
      </c>
      <c r="M59" s="283"/>
      <c r="N59" s="297" t="s">
        <v>207</v>
      </c>
      <c r="O59" s="298"/>
      <c r="P59" s="87"/>
      <c r="Q59" s="78"/>
      <c r="R59" s="78"/>
      <c r="S59" s="78"/>
      <c r="T59" s="78"/>
      <c r="U59" s="78"/>
      <c r="V59" s="78"/>
      <c r="W59" s="79"/>
      <c r="X59" s="79"/>
      <c r="Y59" s="79"/>
      <c r="Z59" s="79"/>
      <c r="AA59" s="30"/>
      <c r="AB59" s="30"/>
      <c r="AC59" s="19"/>
      <c r="AD59" s="19"/>
      <c r="AE59" s="19"/>
      <c r="AF59" s="31"/>
      <c r="AG59" s="31"/>
      <c r="AH59" s="71"/>
      <c r="AI59" s="31"/>
      <c r="AJ59" s="32"/>
      <c r="AK59" s="32"/>
      <c r="AL59" s="32"/>
    </row>
    <row r="60" spans="1:38" ht="15" customHeight="1" x14ac:dyDescent="0.2">
      <c r="A60" s="69"/>
      <c r="B60" s="286"/>
      <c r="C60" s="243"/>
      <c r="D60" s="243"/>
      <c r="E60" s="243"/>
      <c r="F60" s="82"/>
      <c r="G60" s="81">
        <f t="shared" si="3"/>
        <v>11</v>
      </c>
      <c r="H60" s="282"/>
      <c r="I60" s="283"/>
      <c r="J60" s="282"/>
      <c r="K60" s="283"/>
      <c r="L60" s="282"/>
      <c r="M60" s="283"/>
      <c r="N60" s="282"/>
      <c r="O60" s="283"/>
      <c r="P60" s="78"/>
      <c r="Q60" s="78"/>
      <c r="R60" s="78"/>
      <c r="S60" s="78"/>
      <c r="T60" s="78"/>
      <c r="U60" s="78"/>
      <c r="V60" s="78"/>
      <c r="W60" s="79"/>
      <c r="X60" s="79"/>
      <c r="Y60" s="79"/>
      <c r="Z60" s="79"/>
      <c r="AA60" s="30"/>
      <c r="AB60" s="30"/>
      <c r="AC60" s="19"/>
      <c r="AD60" s="19"/>
      <c r="AE60" s="19"/>
      <c r="AF60" s="31"/>
      <c r="AG60" s="31"/>
      <c r="AH60" s="71"/>
      <c r="AI60" s="31"/>
      <c r="AJ60" s="32"/>
      <c r="AK60" s="32"/>
      <c r="AL60" s="32"/>
    </row>
    <row r="61" spans="1:38" ht="15" customHeight="1" x14ac:dyDescent="0.2">
      <c r="A61" s="69"/>
      <c r="B61" s="286"/>
      <c r="C61" s="243"/>
      <c r="D61" s="243"/>
      <c r="E61" s="243"/>
      <c r="F61" s="82"/>
      <c r="G61" s="81">
        <f t="shared" si="3"/>
        <v>11</v>
      </c>
      <c r="H61" s="282"/>
      <c r="I61" s="283"/>
      <c r="J61" s="282"/>
      <c r="K61" s="283"/>
      <c r="L61" s="282"/>
      <c r="M61" s="283"/>
      <c r="N61" s="282"/>
      <c r="O61" s="283"/>
      <c r="P61" s="78"/>
      <c r="Q61" s="78"/>
      <c r="R61" s="78"/>
      <c r="S61" s="78"/>
      <c r="T61" s="78"/>
      <c r="U61" s="78"/>
      <c r="V61" s="78"/>
      <c r="W61" s="79"/>
      <c r="X61" s="79"/>
      <c r="Y61" s="79"/>
      <c r="Z61" s="79"/>
      <c r="AA61" s="30"/>
      <c r="AB61" s="30"/>
      <c r="AC61" s="19"/>
      <c r="AD61" s="19"/>
      <c r="AE61" s="19"/>
      <c r="AF61" s="31"/>
      <c r="AG61" s="31"/>
      <c r="AH61" s="71"/>
      <c r="AI61" s="31"/>
      <c r="AJ61" s="32"/>
      <c r="AK61" s="32"/>
      <c r="AL61" s="32"/>
    </row>
    <row r="62" spans="1:38" ht="15" customHeight="1" x14ac:dyDescent="0.2">
      <c r="A62" s="69"/>
      <c r="B62" s="286"/>
      <c r="C62" s="243"/>
      <c r="D62" s="243"/>
      <c r="E62" s="243"/>
      <c r="F62" s="82"/>
      <c r="G62" s="81">
        <f t="shared" si="3"/>
        <v>11</v>
      </c>
      <c r="H62" s="282"/>
      <c r="I62" s="283"/>
      <c r="J62" s="282"/>
      <c r="K62" s="283"/>
      <c r="L62" s="282"/>
      <c r="M62" s="283"/>
      <c r="N62" s="282"/>
      <c r="O62" s="283"/>
      <c r="P62" s="78"/>
      <c r="Q62" s="78"/>
      <c r="R62" s="78"/>
      <c r="S62" s="78"/>
      <c r="T62" s="78"/>
      <c r="U62" s="78"/>
      <c r="V62" s="78"/>
      <c r="W62" s="79"/>
      <c r="X62" s="79"/>
      <c r="Y62" s="79"/>
      <c r="Z62" s="79"/>
      <c r="AA62" s="30"/>
      <c r="AB62" s="30"/>
      <c r="AC62" s="19"/>
      <c r="AD62" s="19"/>
      <c r="AE62" s="19"/>
      <c r="AF62" s="31"/>
      <c r="AG62" s="31"/>
      <c r="AH62" s="71"/>
      <c r="AI62" s="31"/>
      <c r="AJ62" s="32"/>
      <c r="AK62" s="32"/>
      <c r="AL62" s="32"/>
    </row>
    <row r="63" spans="1:38" ht="15" customHeight="1" x14ac:dyDescent="0.2">
      <c r="A63" s="69"/>
      <c r="B63" s="286"/>
      <c r="C63" s="243"/>
      <c r="D63" s="243"/>
      <c r="E63" s="243"/>
      <c r="F63" s="82"/>
      <c r="G63" s="81">
        <f t="shared" si="3"/>
        <v>11</v>
      </c>
      <c r="H63" s="291"/>
      <c r="I63" s="292"/>
      <c r="J63" s="291"/>
      <c r="K63" s="292"/>
      <c r="L63" s="291"/>
      <c r="M63" s="292"/>
      <c r="N63" s="291"/>
      <c r="O63" s="292"/>
      <c r="P63" s="78"/>
      <c r="Q63" s="78"/>
      <c r="R63" s="78"/>
      <c r="S63" s="78"/>
      <c r="T63" s="78"/>
      <c r="U63" s="78"/>
      <c r="V63" s="78"/>
      <c r="W63" s="79"/>
      <c r="X63" s="79"/>
      <c r="Y63" s="79"/>
      <c r="Z63" s="79"/>
      <c r="AA63" s="30"/>
      <c r="AB63" s="30"/>
      <c r="AC63" s="19"/>
      <c r="AD63" s="19"/>
      <c r="AE63" s="19"/>
      <c r="AF63" s="31"/>
      <c r="AG63" s="31"/>
      <c r="AH63" s="71"/>
      <c r="AI63" s="31"/>
      <c r="AJ63" s="32"/>
      <c r="AK63" s="32"/>
      <c r="AL63" s="32"/>
    </row>
    <row r="64" spans="1:38" ht="15" customHeight="1" x14ac:dyDescent="0.2">
      <c r="A64" s="69"/>
      <c r="B64" s="286"/>
      <c r="C64" s="243"/>
      <c r="D64" s="243"/>
      <c r="E64" s="243"/>
      <c r="F64" s="76">
        <f>$S$20</f>
        <v>44926</v>
      </c>
      <c r="G64" s="85">
        <f>G52+H64-L64</f>
        <v>11</v>
      </c>
      <c r="H64" s="280">
        <f>SUM(H52:I63)</f>
        <v>0</v>
      </c>
      <c r="I64" s="281"/>
      <c r="J64" s="280"/>
      <c r="K64" s="281"/>
      <c r="L64" s="280">
        <f>SUM(L52:M63)</f>
        <v>44</v>
      </c>
      <c r="M64" s="281"/>
      <c r="N64" s="280"/>
      <c r="O64" s="281"/>
      <c r="P64" s="78"/>
      <c r="Q64" s="78"/>
      <c r="R64" s="78"/>
      <c r="S64" s="78"/>
      <c r="T64" s="78"/>
      <c r="U64" s="78"/>
      <c r="V64" s="78"/>
      <c r="W64" s="79"/>
      <c r="X64" s="79"/>
      <c r="Y64" s="79"/>
      <c r="Z64" s="79"/>
      <c r="AA64" s="30"/>
      <c r="AB64" s="30"/>
      <c r="AC64" s="19"/>
      <c r="AD64" s="19"/>
      <c r="AE64" s="19"/>
      <c r="AF64" s="31"/>
      <c r="AG64" s="31"/>
      <c r="AH64" s="71"/>
      <c r="AI64" s="31"/>
      <c r="AJ64" s="32"/>
      <c r="AK64" s="32"/>
      <c r="AL64" s="32"/>
    </row>
    <row r="65" spans="1:38" ht="15" customHeight="1" x14ac:dyDescent="0.2">
      <c r="A65" s="69"/>
      <c r="B65" s="354"/>
      <c r="C65" s="243"/>
      <c r="D65" s="47"/>
      <c r="E65" s="47"/>
      <c r="F65" s="89"/>
      <c r="G65" s="90"/>
      <c r="H65" s="294"/>
      <c r="I65" s="295"/>
      <c r="J65" s="294"/>
      <c r="K65" s="295"/>
      <c r="L65" s="294"/>
      <c r="M65" s="295"/>
      <c r="N65" s="294"/>
      <c r="O65" s="295"/>
      <c r="P65" s="78"/>
      <c r="Q65" s="78"/>
      <c r="R65" s="78"/>
      <c r="S65" s="91"/>
      <c r="T65" s="91"/>
      <c r="U65" s="91"/>
      <c r="V65" s="91"/>
      <c r="W65" s="79"/>
      <c r="X65" s="79"/>
      <c r="Y65" s="79"/>
      <c r="Z65" s="79"/>
      <c r="AA65" s="30"/>
      <c r="AB65" s="30"/>
      <c r="AC65" s="19"/>
      <c r="AD65" s="19"/>
      <c r="AE65" s="19"/>
      <c r="AF65" s="31"/>
      <c r="AG65" s="31"/>
      <c r="AH65" s="71"/>
      <c r="AI65" s="31"/>
      <c r="AJ65" s="32"/>
      <c r="AK65" s="32"/>
      <c r="AL65" s="32"/>
    </row>
    <row r="66" spans="1:38" ht="27.75" customHeight="1" x14ac:dyDescent="0.2">
      <c r="A66" s="69"/>
      <c r="B66" s="321" t="s">
        <v>63</v>
      </c>
      <c r="C66" s="233"/>
      <c r="D66" s="233"/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78"/>
      <c r="Q66" s="78"/>
      <c r="R66" s="78"/>
      <c r="S66" s="19"/>
      <c r="T66" s="19"/>
      <c r="U66" s="19"/>
      <c r="V66" s="19"/>
      <c r="W66" s="70"/>
      <c r="X66" s="70"/>
      <c r="Y66" s="70"/>
      <c r="Z66" s="70"/>
      <c r="AA66" s="19"/>
      <c r="AB66" s="19"/>
      <c r="AC66" s="19"/>
      <c r="AD66" s="19"/>
      <c r="AE66" s="19"/>
      <c r="AF66" s="31"/>
      <c r="AG66" s="31"/>
      <c r="AH66" s="71"/>
      <c r="AI66" s="31"/>
      <c r="AJ66" s="32"/>
      <c r="AK66" s="32"/>
      <c r="AL66" s="32"/>
    </row>
    <row r="67" spans="1:38" ht="15" customHeight="1" x14ac:dyDescent="0.2">
      <c r="A67" s="69"/>
      <c r="B67" s="47"/>
      <c r="C67" s="47"/>
      <c r="D67" s="47"/>
      <c r="E67" s="47"/>
      <c r="F67" s="89"/>
      <c r="G67" s="9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91"/>
      <c r="T67" s="91"/>
      <c r="U67" s="91"/>
      <c r="V67" s="91"/>
      <c r="W67" s="79"/>
      <c r="X67" s="79"/>
      <c r="Y67" s="79"/>
      <c r="Z67" s="79"/>
      <c r="AA67" s="92"/>
      <c r="AB67" s="92"/>
      <c r="AC67" s="93"/>
      <c r="AD67" s="93"/>
      <c r="AE67" s="93"/>
      <c r="AF67" s="94"/>
      <c r="AG67" s="94"/>
      <c r="AH67" s="94"/>
      <c r="AI67" s="31"/>
      <c r="AJ67" s="32"/>
      <c r="AK67" s="32"/>
      <c r="AL67" s="32"/>
    </row>
    <row r="68" spans="1:38" ht="72" customHeight="1" x14ac:dyDescent="0.2">
      <c r="A68" s="33"/>
      <c r="B68" s="246" t="s">
        <v>64</v>
      </c>
      <c r="C68" s="246" t="s">
        <v>65</v>
      </c>
      <c r="D68" s="95" t="s">
        <v>66</v>
      </c>
      <c r="E68" s="95" t="s">
        <v>67</v>
      </c>
      <c r="F68" s="34" t="s">
        <v>68</v>
      </c>
      <c r="G68" s="34" t="s">
        <v>69</v>
      </c>
      <c r="H68" s="34" t="s">
        <v>70</v>
      </c>
      <c r="I68" s="34" t="s">
        <v>71</v>
      </c>
      <c r="J68" s="34" t="s">
        <v>72</v>
      </c>
      <c r="K68" s="300" t="s">
        <v>73</v>
      </c>
      <c r="L68" s="285"/>
      <c r="M68" s="34" t="s">
        <v>74</v>
      </c>
      <c r="N68" s="225" t="s">
        <v>75</v>
      </c>
      <c r="O68" s="226"/>
      <c r="P68" s="34" t="s">
        <v>76</v>
      </c>
      <c r="Q68" s="336" t="s">
        <v>77</v>
      </c>
      <c r="R68" s="226"/>
      <c r="S68" s="96" t="s">
        <v>78</v>
      </c>
      <c r="T68" s="35" t="s">
        <v>79</v>
      </c>
      <c r="U68" s="38" t="s">
        <v>80</v>
      </c>
      <c r="V68" s="260" t="s">
        <v>81</v>
      </c>
      <c r="W68" s="97" t="s">
        <v>82</v>
      </c>
      <c r="X68" s="337" t="s">
        <v>83</v>
      </c>
      <c r="Y68" s="338"/>
      <c r="Z68" s="35" t="s">
        <v>84</v>
      </c>
      <c r="AA68" s="39" t="s">
        <v>21</v>
      </c>
      <c r="AB68" s="337" t="s">
        <v>85</v>
      </c>
      <c r="AC68" s="233"/>
      <c r="AD68" s="233"/>
      <c r="AE68" s="233"/>
      <c r="AF68" s="233"/>
      <c r="AG68" s="233"/>
      <c r="AH68" s="338"/>
      <c r="AI68" s="339" t="s">
        <v>86</v>
      </c>
      <c r="AJ68" s="226"/>
      <c r="AK68" s="32"/>
      <c r="AL68" s="98" t="s">
        <v>87</v>
      </c>
    </row>
    <row r="69" spans="1:38" ht="18" customHeight="1" x14ac:dyDescent="0.2">
      <c r="A69" s="33"/>
      <c r="B69" s="247"/>
      <c r="C69" s="247"/>
      <c r="D69" s="303" t="s">
        <v>88</v>
      </c>
      <c r="E69" s="304"/>
      <c r="F69" s="99" t="s">
        <v>28</v>
      </c>
      <c r="G69" s="99" t="s">
        <v>28</v>
      </c>
      <c r="H69" s="100"/>
      <c r="I69" s="99" t="s">
        <v>89</v>
      </c>
      <c r="J69" s="99" t="s">
        <v>90</v>
      </c>
      <c r="K69" s="301"/>
      <c r="L69" s="302"/>
      <c r="M69" s="40" t="s">
        <v>26</v>
      </c>
      <c r="N69" s="41" t="s">
        <v>26</v>
      </c>
      <c r="O69" s="42" t="s">
        <v>28</v>
      </c>
      <c r="P69" s="40" t="s">
        <v>27</v>
      </c>
      <c r="Q69" s="101" t="s">
        <v>27</v>
      </c>
      <c r="R69" s="42" t="s">
        <v>28</v>
      </c>
      <c r="S69" s="101" t="s">
        <v>91</v>
      </c>
      <c r="T69" s="41" t="s">
        <v>92</v>
      </c>
      <c r="U69" s="40" t="s">
        <v>93</v>
      </c>
      <c r="V69" s="247"/>
      <c r="W69" s="102" t="s">
        <v>28</v>
      </c>
      <c r="X69" s="99" t="s">
        <v>89</v>
      </c>
      <c r="Y69" s="42" t="s">
        <v>28</v>
      </c>
      <c r="Z69" s="41" t="s">
        <v>94</v>
      </c>
      <c r="AA69" s="103" t="s">
        <v>28</v>
      </c>
      <c r="AB69" s="340" t="s">
        <v>89</v>
      </c>
      <c r="AC69" s="304"/>
      <c r="AD69" s="304"/>
      <c r="AE69" s="304"/>
      <c r="AF69" s="304"/>
      <c r="AG69" s="104" t="s">
        <v>28</v>
      </c>
      <c r="AH69" s="105" t="s">
        <v>95</v>
      </c>
      <c r="AI69" s="106"/>
      <c r="AJ69" s="107" t="s">
        <v>96</v>
      </c>
      <c r="AK69" s="32"/>
      <c r="AL69" s="108" t="s">
        <v>28</v>
      </c>
    </row>
    <row r="70" spans="1:38" ht="25.5" customHeight="1" x14ac:dyDescent="0.2">
      <c r="A70" s="16">
        <v>1</v>
      </c>
      <c r="B70" s="224" t="str">
        <f>'Patient List'!B13</f>
        <v>PO_KL001</v>
      </c>
      <c r="C70" s="224" t="str">
        <f>'Patient List'!C13</f>
        <v>Marilyn Bentley</v>
      </c>
      <c r="D70" s="109" t="s">
        <v>32</v>
      </c>
      <c r="E70" s="109"/>
      <c r="F70" s="110">
        <v>44917</v>
      </c>
      <c r="G70" s="110"/>
      <c r="H70" s="111" t="s">
        <v>97</v>
      </c>
      <c r="I70" s="49" t="s">
        <v>98</v>
      </c>
      <c r="J70" s="112">
        <f>DATEDIF('Patient List'!F13,$S$20,"y")</f>
        <v>19</v>
      </c>
      <c r="K70" s="296" t="s">
        <v>99</v>
      </c>
      <c r="L70" s="283"/>
      <c r="M70" s="113">
        <f>'Patient List'!K13</f>
        <v>6.6</v>
      </c>
      <c r="N70" s="114">
        <v>10.5</v>
      </c>
      <c r="O70" s="115">
        <v>44803</v>
      </c>
      <c r="P70" s="116">
        <f>'Patient List'!L13</f>
        <v>7.8</v>
      </c>
      <c r="Q70" s="117">
        <v>12.3</v>
      </c>
      <c r="R70" s="118">
        <v>44802</v>
      </c>
      <c r="S70" s="119">
        <v>4</v>
      </c>
      <c r="T70" s="120">
        <v>62.2</v>
      </c>
      <c r="U70" s="121">
        <v>1.63</v>
      </c>
      <c r="V70" s="122">
        <f t="shared" ref="V70:V83" si="4">T70/U70^2</f>
        <v>23.410741841996312</v>
      </c>
      <c r="W70" s="118">
        <v>44802</v>
      </c>
      <c r="X70" s="123"/>
      <c r="Y70" s="124"/>
      <c r="Z70" s="114" t="s">
        <v>100</v>
      </c>
      <c r="AA70" s="125">
        <v>44802</v>
      </c>
      <c r="AB70" s="126"/>
      <c r="AC70" s="127"/>
      <c r="AD70" s="127"/>
      <c r="AE70" s="127"/>
      <c r="AF70" s="127"/>
      <c r="AG70" s="128"/>
      <c r="AH70" s="52"/>
      <c r="AI70" s="129"/>
      <c r="AJ70" s="52"/>
      <c r="AK70" s="32"/>
      <c r="AL70" s="130">
        <v>44494</v>
      </c>
    </row>
    <row r="71" spans="1:38" ht="25.5" customHeight="1" x14ac:dyDescent="0.2">
      <c r="A71" s="16">
        <v>2</v>
      </c>
      <c r="B71" s="224" t="str">
        <f>'Patient List'!B14</f>
        <v>PO_KL002</v>
      </c>
      <c r="C71" s="224" t="str">
        <f>'Patient List'!C14</f>
        <v>Seamus Figueroa</v>
      </c>
      <c r="D71" s="109" t="s">
        <v>32</v>
      </c>
      <c r="E71" s="109"/>
      <c r="F71" s="110">
        <v>44897</v>
      </c>
      <c r="G71" s="110"/>
      <c r="H71" s="111" t="s">
        <v>97</v>
      </c>
      <c r="I71" s="49" t="s">
        <v>101</v>
      </c>
      <c r="J71" s="112">
        <f>DATEDIF('Patient List'!F14,$S$20,"y")</f>
        <v>16</v>
      </c>
      <c r="K71" s="296" t="s">
        <v>99</v>
      </c>
      <c r="L71" s="283"/>
      <c r="M71" s="113">
        <v>6.5</v>
      </c>
      <c r="N71" s="131">
        <v>9.4</v>
      </c>
      <c r="O71" s="132">
        <v>44781</v>
      </c>
      <c r="P71" s="116">
        <f>'Patient List'!L14</f>
        <v>6.8</v>
      </c>
      <c r="Q71" s="133">
        <v>11</v>
      </c>
      <c r="R71" s="134" t="s">
        <v>102</v>
      </c>
      <c r="S71" s="119">
        <v>4</v>
      </c>
      <c r="T71" s="120">
        <v>35.5</v>
      </c>
      <c r="U71" s="121">
        <v>1.28</v>
      </c>
      <c r="V71" s="122">
        <f t="shared" si="4"/>
        <v>21.66748046875</v>
      </c>
      <c r="W71" s="134" t="s">
        <v>102</v>
      </c>
      <c r="X71" s="123"/>
      <c r="Y71" s="124"/>
      <c r="Z71" s="135" t="s">
        <v>103</v>
      </c>
      <c r="AA71" s="134" t="s">
        <v>102</v>
      </c>
      <c r="AB71" s="126"/>
      <c r="AC71" s="127"/>
      <c r="AD71" s="127"/>
      <c r="AE71" s="127"/>
      <c r="AF71" s="127"/>
      <c r="AG71" s="50"/>
      <c r="AH71" s="52"/>
      <c r="AI71" s="129"/>
      <c r="AJ71" s="52"/>
      <c r="AK71" s="32"/>
      <c r="AL71" s="130">
        <v>44363</v>
      </c>
    </row>
    <row r="72" spans="1:38" ht="25.5" customHeight="1" x14ac:dyDescent="0.2">
      <c r="A72" s="16">
        <v>3</v>
      </c>
      <c r="B72" s="224" t="str">
        <f>'Patient List'!B15</f>
        <v>PO_KL003</v>
      </c>
      <c r="C72" s="224" t="str">
        <f>'Patient List'!C15</f>
        <v>Marely Allison</v>
      </c>
      <c r="D72" s="109" t="s">
        <v>32</v>
      </c>
      <c r="E72" s="109"/>
      <c r="F72" s="110">
        <v>44902</v>
      </c>
      <c r="G72" s="110"/>
      <c r="H72" s="111" t="s">
        <v>97</v>
      </c>
      <c r="I72" s="49" t="s">
        <v>98</v>
      </c>
      <c r="J72" s="112">
        <f>DATEDIF('Patient List'!F15,$S$20,"y")</f>
        <v>18</v>
      </c>
      <c r="K72" s="296" t="s">
        <v>99</v>
      </c>
      <c r="L72" s="283"/>
      <c r="M72" s="113">
        <f>'Patient List'!K15</f>
        <v>7</v>
      </c>
      <c r="N72" s="131">
        <v>15.6</v>
      </c>
      <c r="O72" s="110">
        <v>44830</v>
      </c>
      <c r="P72" s="116">
        <f>'Patient List'!L15</f>
        <v>8.5</v>
      </c>
      <c r="Q72" s="133">
        <v>20</v>
      </c>
      <c r="R72" s="110">
        <v>44830</v>
      </c>
      <c r="S72" s="119">
        <v>4</v>
      </c>
      <c r="T72" s="120">
        <v>31.8</v>
      </c>
      <c r="U72" s="121">
        <v>1.47</v>
      </c>
      <c r="V72" s="122">
        <f t="shared" si="4"/>
        <v>14.71609051783979</v>
      </c>
      <c r="W72" s="118">
        <v>44830</v>
      </c>
      <c r="X72" s="123"/>
      <c r="Y72" s="124"/>
      <c r="Z72" s="135" t="s">
        <v>104</v>
      </c>
      <c r="AA72" s="110">
        <v>44830</v>
      </c>
      <c r="AB72" s="126"/>
      <c r="AC72" s="127"/>
      <c r="AD72" s="127"/>
      <c r="AE72" s="127"/>
      <c r="AF72" s="127"/>
      <c r="AG72" s="50"/>
      <c r="AH72" s="52"/>
      <c r="AI72" s="129"/>
      <c r="AJ72" s="52"/>
      <c r="AK72" s="32"/>
      <c r="AL72" s="130">
        <v>44361</v>
      </c>
    </row>
    <row r="73" spans="1:38" ht="25.5" customHeight="1" x14ac:dyDescent="0.2">
      <c r="A73" s="16">
        <v>4</v>
      </c>
      <c r="B73" s="224">
        <f>'Patient List'!B16</f>
        <v>0</v>
      </c>
      <c r="C73" s="224">
        <f>'Patient List'!C16</f>
        <v>0</v>
      </c>
      <c r="D73" s="109"/>
      <c r="E73" s="109"/>
      <c r="F73" s="110">
        <v>44313</v>
      </c>
      <c r="G73" s="110"/>
      <c r="H73" s="111" t="s">
        <v>105</v>
      </c>
      <c r="I73" s="49" t="s">
        <v>98</v>
      </c>
      <c r="J73" s="112">
        <v>6</v>
      </c>
      <c r="K73" s="296" t="s">
        <v>99</v>
      </c>
      <c r="L73" s="283"/>
      <c r="M73" s="113">
        <f>'Patient List'!K16</f>
        <v>4.8</v>
      </c>
      <c r="N73" s="131">
        <v>5</v>
      </c>
      <c r="O73" s="136">
        <v>44308</v>
      </c>
      <c r="P73" s="116">
        <f>'Patient List'!L16</f>
        <v>5</v>
      </c>
      <c r="Q73" s="133">
        <v>6</v>
      </c>
      <c r="R73" s="136">
        <v>44313</v>
      </c>
      <c r="S73" s="119">
        <v>4</v>
      </c>
      <c r="T73" s="120">
        <v>13</v>
      </c>
      <c r="U73" s="121">
        <v>6.9</v>
      </c>
      <c r="V73" s="122">
        <f t="shared" si="4"/>
        <v>0.27305187985717283</v>
      </c>
      <c r="W73" s="118">
        <v>44313</v>
      </c>
      <c r="X73" s="123"/>
      <c r="Y73" s="124"/>
      <c r="Z73" s="135"/>
      <c r="AA73" s="137"/>
      <c r="AB73" s="126"/>
      <c r="AC73" s="127"/>
      <c r="AD73" s="127"/>
      <c r="AE73" s="127"/>
      <c r="AF73" s="127"/>
      <c r="AG73" s="50"/>
      <c r="AH73" s="52"/>
      <c r="AI73" s="129" t="s">
        <v>35</v>
      </c>
      <c r="AJ73" s="52" t="s">
        <v>30</v>
      </c>
      <c r="AK73" s="32"/>
      <c r="AL73" s="138"/>
    </row>
    <row r="74" spans="1:38" ht="25.5" customHeight="1" x14ac:dyDescent="0.2">
      <c r="A74" s="16">
        <v>5</v>
      </c>
      <c r="B74" s="224">
        <f>'Patient List'!B17</f>
        <v>0</v>
      </c>
      <c r="C74" s="224">
        <f>'Patient List'!C17</f>
        <v>0</v>
      </c>
      <c r="D74" s="109"/>
      <c r="E74" s="109"/>
      <c r="F74" s="110">
        <v>44620</v>
      </c>
      <c r="G74" s="110"/>
      <c r="H74" s="111" t="s">
        <v>105</v>
      </c>
      <c r="I74" s="49" t="s">
        <v>98</v>
      </c>
      <c r="J74" s="112">
        <v>11</v>
      </c>
      <c r="K74" s="296" t="s">
        <v>99</v>
      </c>
      <c r="L74" s="283"/>
      <c r="M74" s="113">
        <f>'Patient List'!K17</f>
        <v>7.3</v>
      </c>
      <c r="N74" s="131">
        <v>7.6</v>
      </c>
      <c r="O74" s="136">
        <v>44614</v>
      </c>
      <c r="P74" s="116">
        <f>'Patient List'!L17</f>
        <v>7</v>
      </c>
      <c r="Q74" s="133">
        <v>8.5</v>
      </c>
      <c r="R74" s="136">
        <v>44620</v>
      </c>
      <c r="S74" s="119">
        <v>4</v>
      </c>
      <c r="T74" s="120">
        <v>25</v>
      </c>
      <c r="U74" s="121">
        <v>1.28</v>
      </c>
      <c r="V74" s="122">
        <f t="shared" si="4"/>
        <v>15.2587890625</v>
      </c>
      <c r="W74" s="118">
        <v>44620</v>
      </c>
      <c r="X74" s="123"/>
      <c r="Y74" s="124"/>
      <c r="Z74" s="135" t="s">
        <v>106</v>
      </c>
      <c r="AA74" s="137">
        <v>44620</v>
      </c>
      <c r="AB74" s="126"/>
      <c r="AC74" s="127"/>
      <c r="AD74" s="127"/>
      <c r="AE74" s="127"/>
      <c r="AF74" s="127"/>
      <c r="AG74" s="50"/>
      <c r="AH74" s="52"/>
      <c r="AI74" s="139" t="s">
        <v>36</v>
      </c>
      <c r="AJ74" s="52" t="s">
        <v>30</v>
      </c>
      <c r="AK74" s="32"/>
      <c r="AL74" s="138"/>
    </row>
    <row r="75" spans="1:38" ht="25.5" customHeight="1" x14ac:dyDescent="0.2">
      <c r="A75" s="16">
        <v>6</v>
      </c>
      <c r="B75" s="224">
        <f>'Patient List'!B18</f>
        <v>0</v>
      </c>
      <c r="C75" s="224">
        <f>'Patient List'!C18</f>
        <v>0</v>
      </c>
      <c r="D75" s="109"/>
      <c r="E75" s="109"/>
      <c r="F75" s="110">
        <v>44263</v>
      </c>
      <c r="G75" s="110"/>
      <c r="H75" s="111" t="s">
        <v>105</v>
      </c>
      <c r="I75" s="49" t="s">
        <v>98</v>
      </c>
      <c r="J75" s="112">
        <v>15</v>
      </c>
      <c r="K75" s="296" t="s">
        <v>99</v>
      </c>
      <c r="L75" s="283"/>
      <c r="M75" s="113">
        <f>'Patient List'!K18</f>
        <v>9.1999999999999993</v>
      </c>
      <c r="N75" s="131">
        <v>14.4</v>
      </c>
      <c r="O75" s="136">
        <v>44229</v>
      </c>
      <c r="P75" s="116">
        <f>'Patient List'!L18</f>
        <v>8</v>
      </c>
      <c r="Q75" s="133">
        <v>16</v>
      </c>
      <c r="R75" s="136">
        <v>44263</v>
      </c>
      <c r="S75" s="119">
        <v>4</v>
      </c>
      <c r="T75" s="120">
        <v>46.7</v>
      </c>
      <c r="U75" s="121">
        <v>1.58</v>
      </c>
      <c r="V75" s="122">
        <f t="shared" si="4"/>
        <v>18.706937990706617</v>
      </c>
      <c r="W75" s="118">
        <v>44263</v>
      </c>
      <c r="X75" s="123"/>
      <c r="Y75" s="124"/>
      <c r="Z75" s="135"/>
      <c r="AA75" s="137"/>
      <c r="AB75" s="126"/>
      <c r="AC75" s="127"/>
      <c r="AD75" s="127"/>
      <c r="AE75" s="127"/>
      <c r="AF75" s="127"/>
      <c r="AG75" s="50"/>
      <c r="AH75" s="52"/>
      <c r="AI75" s="129" t="s">
        <v>35</v>
      </c>
      <c r="AJ75" s="52" t="s">
        <v>30</v>
      </c>
      <c r="AK75" s="32"/>
      <c r="AL75" s="138"/>
    </row>
    <row r="76" spans="1:38" ht="25.5" customHeight="1" x14ac:dyDescent="0.2">
      <c r="A76" s="16">
        <v>7</v>
      </c>
      <c r="B76" s="224">
        <f>'Patient List'!B19</f>
        <v>0</v>
      </c>
      <c r="C76" s="224">
        <f>'Patient List'!C19</f>
        <v>0</v>
      </c>
      <c r="D76" s="109"/>
      <c r="E76" s="109"/>
      <c r="F76" s="110">
        <v>44308</v>
      </c>
      <c r="G76" s="110"/>
      <c r="H76" s="111" t="s">
        <v>107</v>
      </c>
      <c r="I76" s="49" t="s">
        <v>98</v>
      </c>
      <c r="J76" s="112">
        <v>13</v>
      </c>
      <c r="K76" s="299" t="s">
        <v>99</v>
      </c>
      <c r="L76" s="283"/>
      <c r="M76" s="113">
        <f>'Patient List'!K19</f>
        <v>8.5</v>
      </c>
      <c r="N76" s="131">
        <v>14.6</v>
      </c>
      <c r="O76" s="136">
        <v>44260</v>
      </c>
      <c r="P76" s="116">
        <f>'Patient List'!L19</f>
        <v>6.5</v>
      </c>
      <c r="Q76" s="133">
        <v>9</v>
      </c>
      <c r="R76" s="136">
        <v>44308</v>
      </c>
      <c r="S76" s="119">
        <v>4</v>
      </c>
      <c r="T76" s="120">
        <v>31.5</v>
      </c>
      <c r="U76" s="121">
        <v>1.49</v>
      </c>
      <c r="V76" s="122">
        <f t="shared" si="4"/>
        <v>14.188550065312374</v>
      </c>
      <c r="W76" s="118">
        <v>44308</v>
      </c>
      <c r="X76" s="123"/>
      <c r="Y76" s="124"/>
      <c r="Z76" s="135"/>
      <c r="AA76" s="137"/>
      <c r="AB76" s="126"/>
      <c r="AC76" s="127"/>
      <c r="AD76" s="127"/>
      <c r="AE76" s="127"/>
      <c r="AF76" s="127"/>
      <c r="AG76" s="50"/>
      <c r="AH76" s="52"/>
      <c r="AI76" s="129" t="s">
        <v>37</v>
      </c>
      <c r="AJ76" s="52" t="s">
        <v>30</v>
      </c>
      <c r="AK76" s="32"/>
      <c r="AL76" s="138"/>
    </row>
    <row r="77" spans="1:38" ht="25.5" customHeight="1" x14ac:dyDescent="0.2">
      <c r="A77" s="16">
        <v>8</v>
      </c>
      <c r="B77" s="224">
        <f>'Patient List'!B20</f>
        <v>0</v>
      </c>
      <c r="C77" s="224">
        <f>'Patient List'!C20</f>
        <v>0</v>
      </c>
      <c r="D77" s="109" t="s">
        <v>32</v>
      </c>
      <c r="E77" s="109"/>
      <c r="F77" s="110">
        <v>44897</v>
      </c>
      <c r="G77" s="110"/>
      <c r="H77" s="111" t="s">
        <v>97</v>
      </c>
      <c r="I77" s="49" t="s">
        <v>98</v>
      </c>
      <c r="J77" s="112">
        <v>15</v>
      </c>
      <c r="K77" s="296" t="s">
        <v>99</v>
      </c>
      <c r="L77" s="283"/>
      <c r="M77" s="113">
        <f>'Patient List'!K20</f>
        <v>8.5</v>
      </c>
      <c r="N77" s="135">
        <v>10.9</v>
      </c>
      <c r="O77" s="136">
        <v>44803</v>
      </c>
      <c r="P77" s="116">
        <v>7</v>
      </c>
      <c r="Q77" s="133">
        <v>17</v>
      </c>
      <c r="R77" s="110">
        <v>44823</v>
      </c>
      <c r="S77" s="119">
        <v>4</v>
      </c>
      <c r="T77" s="120">
        <v>52.3</v>
      </c>
      <c r="U77" s="121">
        <v>1.55</v>
      </c>
      <c r="V77" s="122">
        <f t="shared" si="4"/>
        <v>21.768990634755458</v>
      </c>
      <c r="W77" s="118">
        <v>44823</v>
      </c>
      <c r="X77" s="123"/>
      <c r="Y77" s="124"/>
      <c r="Z77" s="135" t="s">
        <v>108</v>
      </c>
      <c r="AA77" s="110">
        <v>44823</v>
      </c>
      <c r="AB77" s="126"/>
      <c r="AC77" s="127"/>
      <c r="AD77" s="127"/>
      <c r="AE77" s="127"/>
      <c r="AF77" s="127"/>
      <c r="AG77" s="50"/>
      <c r="AH77" s="52"/>
      <c r="AI77" s="129"/>
      <c r="AJ77" s="52"/>
      <c r="AK77" s="32"/>
      <c r="AL77" s="130">
        <v>44389</v>
      </c>
    </row>
    <row r="78" spans="1:38" ht="25.5" customHeight="1" x14ac:dyDescent="0.2">
      <c r="A78" s="16">
        <v>9</v>
      </c>
      <c r="B78" s="224">
        <f>'Patient List'!B21</f>
        <v>0</v>
      </c>
      <c r="C78" s="224">
        <f>'Patient List'!C21</f>
        <v>0</v>
      </c>
      <c r="D78" s="109"/>
      <c r="E78" s="109"/>
      <c r="F78" s="110">
        <v>44308</v>
      </c>
      <c r="G78" s="110"/>
      <c r="H78" s="111" t="s">
        <v>105</v>
      </c>
      <c r="I78" s="49" t="s">
        <v>98</v>
      </c>
      <c r="J78" s="112">
        <v>13</v>
      </c>
      <c r="K78" s="296" t="s">
        <v>99</v>
      </c>
      <c r="L78" s="283"/>
      <c r="M78" s="113">
        <f>'Patient List'!K21</f>
        <v>6.3</v>
      </c>
      <c r="N78" s="131">
        <v>12.6</v>
      </c>
      <c r="O78" s="136">
        <v>44300</v>
      </c>
      <c r="P78" s="116">
        <f>'Patient List'!L21</f>
        <v>5.5</v>
      </c>
      <c r="Q78" s="133">
        <v>8.1999999999999993</v>
      </c>
      <c r="R78" s="136">
        <v>44308</v>
      </c>
      <c r="S78" s="119">
        <v>4</v>
      </c>
      <c r="T78" s="120">
        <v>47</v>
      </c>
      <c r="U78" s="121">
        <v>1.45</v>
      </c>
      <c r="V78" s="122">
        <f t="shared" si="4"/>
        <v>22.354340071343639</v>
      </c>
      <c r="W78" s="118">
        <v>44308</v>
      </c>
      <c r="X78" s="123"/>
      <c r="Y78" s="124"/>
      <c r="Z78" s="135"/>
      <c r="AA78" s="137"/>
      <c r="AB78" s="126"/>
      <c r="AC78" s="127"/>
      <c r="AD78" s="127"/>
      <c r="AE78" s="127"/>
      <c r="AF78" s="127"/>
      <c r="AG78" s="50"/>
      <c r="AH78" s="52"/>
      <c r="AI78" s="129" t="s">
        <v>38</v>
      </c>
      <c r="AJ78" s="52" t="s">
        <v>30</v>
      </c>
      <c r="AK78" s="32"/>
      <c r="AL78" s="138"/>
    </row>
    <row r="79" spans="1:38" ht="25.5" customHeight="1" x14ac:dyDescent="0.2">
      <c r="A79" s="16">
        <v>10</v>
      </c>
      <c r="B79" s="224">
        <f>'Patient List'!B22</f>
        <v>0</v>
      </c>
      <c r="C79" s="224">
        <f>'Patient List'!C22</f>
        <v>0</v>
      </c>
      <c r="D79" s="109" t="s">
        <v>32</v>
      </c>
      <c r="E79" s="109"/>
      <c r="F79" s="110">
        <v>44908</v>
      </c>
      <c r="G79" s="110"/>
      <c r="H79" s="111" t="s">
        <v>97</v>
      </c>
      <c r="I79" s="49" t="s">
        <v>98</v>
      </c>
      <c r="J79" s="112">
        <v>17</v>
      </c>
      <c r="K79" s="296" t="s">
        <v>99</v>
      </c>
      <c r="L79" s="283"/>
      <c r="M79" s="113">
        <v>6.5</v>
      </c>
      <c r="N79" s="131">
        <v>7.6</v>
      </c>
      <c r="O79" s="140">
        <v>44853</v>
      </c>
      <c r="P79" s="116">
        <f>'Patient List'!L22</f>
        <v>7.5</v>
      </c>
      <c r="Q79" s="133">
        <v>11</v>
      </c>
      <c r="R79" s="110">
        <v>44861</v>
      </c>
      <c r="S79" s="119">
        <v>4</v>
      </c>
      <c r="T79" s="120">
        <v>47</v>
      </c>
      <c r="U79" s="121">
        <v>1.48</v>
      </c>
      <c r="V79" s="122">
        <f t="shared" si="4"/>
        <v>21.457268078889701</v>
      </c>
      <c r="W79" s="110">
        <v>44861</v>
      </c>
      <c r="X79" s="123"/>
      <c r="Y79" s="124"/>
      <c r="Z79" s="135" t="s">
        <v>109</v>
      </c>
      <c r="AA79" s="110">
        <v>44861</v>
      </c>
      <c r="AB79" s="126"/>
      <c r="AC79" s="127"/>
      <c r="AD79" s="127"/>
      <c r="AE79" s="127"/>
      <c r="AF79" s="127"/>
      <c r="AG79" s="141"/>
      <c r="AH79" s="52"/>
      <c r="AI79" s="129"/>
      <c r="AJ79" s="52"/>
      <c r="AK79" s="32"/>
      <c r="AL79" s="130">
        <v>44435</v>
      </c>
    </row>
    <row r="80" spans="1:38" ht="25.5" customHeight="1" x14ac:dyDescent="0.2">
      <c r="A80" s="16">
        <v>11</v>
      </c>
      <c r="B80" s="224">
        <f>'Patient List'!B23</f>
        <v>0</v>
      </c>
      <c r="C80" s="224">
        <f>'Patient List'!C23</f>
        <v>0</v>
      </c>
      <c r="D80" s="109"/>
      <c r="E80" s="109"/>
      <c r="F80" s="110">
        <v>44861</v>
      </c>
      <c r="G80" s="110"/>
      <c r="H80" s="111" t="s">
        <v>97</v>
      </c>
      <c r="I80" s="49" t="s">
        <v>98</v>
      </c>
      <c r="J80" s="112">
        <v>16</v>
      </c>
      <c r="K80" s="296" t="s">
        <v>99</v>
      </c>
      <c r="L80" s="283"/>
      <c r="M80" s="113">
        <f>'Patient List'!K23</f>
        <v>8.5</v>
      </c>
      <c r="N80" s="131">
        <v>14.1</v>
      </c>
      <c r="O80" s="140">
        <v>44845</v>
      </c>
      <c r="P80" s="116">
        <f>'Patient List'!L23</f>
        <v>8.5</v>
      </c>
      <c r="Q80" s="133">
        <v>15.3</v>
      </c>
      <c r="R80" s="110">
        <v>44861</v>
      </c>
      <c r="S80" s="119">
        <v>4</v>
      </c>
      <c r="T80" s="120">
        <v>44.9</v>
      </c>
      <c r="U80" s="121">
        <v>1.53</v>
      </c>
      <c r="V80" s="122">
        <f t="shared" si="4"/>
        <v>19.180657012260241</v>
      </c>
      <c r="W80" s="118">
        <v>44861</v>
      </c>
      <c r="X80" s="123"/>
      <c r="Y80" s="124"/>
      <c r="Z80" s="135" t="s">
        <v>110</v>
      </c>
      <c r="AA80" s="118">
        <v>44861</v>
      </c>
      <c r="AB80" s="126"/>
      <c r="AC80" s="127"/>
      <c r="AD80" s="127"/>
      <c r="AE80" s="127"/>
      <c r="AF80" s="127"/>
      <c r="AG80" s="50"/>
      <c r="AH80" s="52"/>
      <c r="AI80" s="129"/>
      <c r="AJ80" s="52"/>
      <c r="AK80" s="32"/>
      <c r="AL80" s="130">
        <v>44435</v>
      </c>
    </row>
    <row r="81" spans="1:38" ht="25.5" customHeight="1" x14ac:dyDescent="0.2">
      <c r="A81" s="16">
        <v>12</v>
      </c>
      <c r="B81" s="224">
        <f>'Patient List'!B24</f>
        <v>0</v>
      </c>
      <c r="C81" s="224">
        <f>'Patient List'!C24</f>
        <v>0</v>
      </c>
      <c r="D81" s="109" t="s">
        <v>32</v>
      </c>
      <c r="E81" s="109"/>
      <c r="F81" s="110">
        <v>44897</v>
      </c>
      <c r="G81" s="110"/>
      <c r="H81" s="111" t="s">
        <v>97</v>
      </c>
      <c r="I81" s="49" t="s">
        <v>98</v>
      </c>
      <c r="J81" s="112">
        <v>8</v>
      </c>
      <c r="K81" s="296" t="s">
        <v>111</v>
      </c>
      <c r="L81" s="283"/>
      <c r="M81" s="113">
        <f>'Patient List'!K24</f>
        <v>8.5</v>
      </c>
      <c r="N81" s="131">
        <v>8.8000000000000007</v>
      </c>
      <c r="O81" s="142" t="s">
        <v>112</v>
      </c>
      <c r="P81" s="116">
        <f>'Patient List'!L24</f>
        <v>8.5</v>
      </c>
      <c r="Q81" s="133">
        <v>11</v>
      </c>
      <c r="R81" s="134" t="s">
        <v>113</v>
      </c>
      <c r="S81" s="119">
        <v>4</v>
      </c>
      <c r="T81" s="120">
        <v>48.7</v>
      </c>
      <c r="U81" s="121">
        <v>1.36</v>
      </c>
      <c r="V81" s="122">
        <f t="shared" si="4"/>
        <v>26.330017301038058</v>
      </c>
      <c r="W81" s="134" t="s">
        <v>113</v>
      </c>
      <c r="X81" s="123"/>
      <c r="Y81" s="124"/>
      <c r="Z81" s="135" t="s">
        <v>114</v>
      </c>
      <c r="AA81" s="211">
        <v>44830</v>
      </c>
      <c r="AB81" s="126"/>
      <c r="AC81" s="127"/>
      <c r="AD81" s="127"/>
      <c r="AE81" s="127"/>
      <c r="AF81" s="127"/>
      <c r="AG81" s="143"/>
      <c r="AH81" s="52"/>
      <c r="AI81" s="129"/>
      <c r="AJ81" s="52"/>
      <c r="AK81" s="32"/>
      <c r="AL81" s="130">
        <v>44781</v>
      </c>
    </row>
    <row r="82" spans="1:38" ht="25.5" customHeight="1" x14ac:dyDescent="0.2">
      <c r="A82" s="16">
        <v>13</v>
      </c>
      <c r="B82" s="224">
        <f>'Patient List'!B25</f>
        <v>0</v>
      </c>
      <c r="C82" s="224">
        <f>'Patient List'!C25</f>
        <v>0</v>
      </c>
      <c r="D82" s="109"/>
      <c r="E82" s="109"/>
      <c r="F82" s="110">
        <v>44795</v>
      </c>
      <c r="G82" s="110"/>
      <c r="H82" s="111" t="s">
        <v>105</v>
      </c>
      <c r="I82" s="49" t="s">
        <v>98</v>
      </c>
      <c r="J82" s="112">
        <v>11</v>
      </c>
      <c r="K82" s="296" t="s">
        <v>111</v>
      </c>
      <c r="L82" s="283"/>
      <c r="M82" s="113">
        <v>6.5</v>
      </c>
      <c r="N82" s="131">
        <v>16.8</v>
      </c>
      <c r="O82" s="136">
        <v>44781</v>
      </c>
      <c r="P82" s="116">
        <v>7</v>
      </c>
      <c r="Q82" s="133">
        <v>16</v>
      </c>
      <c r="R82" s="136">
        <v>44795</v>
      </c>
      <c r="S82" s="119">
        <v>4</v>
      </c>
      <c r="T82" s="120">
        <v>27.5</v>
      </c>
      <c r="U82" s="121">
        <v>1.39</v>
      </c>
      <c r="V82" s="122">
        <f t="shared" si="4"/>
        <v>14.233217742352883</v>
      </c>
      <c r="W82" s="118">
        <v>44795</v>
      </c>
      <c r="X82" s="123"/>
      <c r="Y82" s="124"/>
      <c r="Z82" s="135" t="s">
        <v>115</v>
      </c>
      <c r="AA82" s="137">
        <v>44795</v>
      </c>
      <c r="AB82" s="126"/>
      <c r="AC82" s="127"/>
      <c r="AD82" s="127"/>
      <c r="AE82" s="127"/>
      <c r="AF82" s="127"/>
      <c r="AG82" s="50"/>
      <c r="AH82" s="52"/>
      <c r="AI82" s="129" t="s">
        <v>40</v>
      </c>
      <c r="AJ82" s="52" t="s">
        <v>30</v>
      </c>
      <c r="AK82" s="32"/>
      <c r="AL82" s="138"/>
    </row>
    <row r="83" spans="1:38" ht="25.5" customHeight="1" x14ac:dyDescent="0.2">
      <c r="A83" s="16">
        <v>14</v>
      </c>
      <c r="B83" s="224">
        <f>'Patient List'!B26</f>
        <v>0</v>
      </c>
      <c r="C83" s="224">
        <f>'Patient List'!C26</f>
        <v>0</v>
      </c>
      <c r="D83" s="109" t="s">
        <v>32</v>
      </c>
      <c r="E83" s="109"/>
      <c r="F83" s="136">
        <v>44914</v>
      </c>
      <c r="G83" s="110"/>
      <c r="H83" s="111" t="s">
        <v>97</v>
      </c>
      <c r="I83" s="49" t="s">
        <v>98</v>
      </c>
      <c r="J83" s="112">
        <v>10</v>
      </c>
      <c r="K83" s="296" t="s">
        <v>111</v>
      </c>
      <c r="L83" s="283"/>
      <c r="M83" s="113">
        <f>'Patient List'!K26</f>
        <v>6.5</v>
      </c>
      <c r="N83" s="131">
        <v>7.6</v>
      </c>
      <c r="O83" s="136">
        <v>44880</v>
      </c>
      <c r="P83" s="116">
        <f>'Patient List'!L26</f>
        <v>7</v>
      </c>
      <c r="Q83" s="133">
        <v>11.3</v>
      </c>
      <c r="R83" s="118">
        <v>44809</v>
      </c>
      <c r="S83" s="119">
        <v>4</v>
      </c>
      <c r="T83" s="120">
        <v>30</v>
      </c>
      <c r="U83" s="121">
        <v>1.55</v>
      </c>
      <c r="V83" s="122">
        <f t="shared" si="4"/>
        <v>12.486992715920914</v>
      </c>
      <c r="W83" s="118">
        <v>44809</v>
      </c>
      <c r="X83" s="123"/>
      <c r="Y83" s="124"/>
      <c r="Z83" s="135" t="s">
        <v>116</v>
      </c>
      <c r="AA83" s="125">
        <v>44809</v>
      </c>
      <c r="AB83" s="126"/>
      <c r="AC83" s="127"/>
      <c r="AD83" s="127"/>
      <c r="AE83" s="127"/>
      <c r="AF83" s="127"/>
      <c r="AG83" s="50"/>
      <c r="AH83" s="52"/>
      <c r="AI83" s="129"/>
      <c r="AJ83" s="52"/>
      <c r="AK83" s="32"/>
      <c r="AL83" s="130">
        <v>44809</v>
      </c>
    </row>
    <row r="84" spans="1:38" ht="25.5" customHeight="1" x14ac:dyDescent="0.2">
      <c r="A84" s="16">
        <v>15</v>
      </c>
      <c r="B84" s="224"/>
      <c r="C84" s="224"/>
      <c r="D84" s="109"/>
      <c r="E84" s="109"/>
      <c r="F84" s="110"/>
      <c r="G84" s="110"/>
      <c r="H84" s="111"/>
      <c r="I84" s="49"/>
      <c r="J84" s="112"/>
      <c r="K84" s="296"/>
      <c r="L84" s="283"/>
      <c r="M84" s="113"/>
      <c r="N84" s="131"/>
      <c r="O84" s="136"/>
      <c r="P84" s="116"/>
      <c r="Q84" s="133"/>
      <c r="R84" s="136"/>
      <c r="S84" s="119"/>
      <c r="T84" s="120"/>
      <c r="U84" s="121"/>
      <c r="V84" s="122"/>
      <c r="W84" s="118"/>
      <c r="X84" s="123"/>
      <c r="Y84" s="124"/>
      <c r="Z84" s="135"/>
      <c r="AA84" s="125"/>
      <c r="AB84" s="126"/>
      <c r="AC84" s="127"/>
      <c r="AD84" s="127"/>
      <c r="AE84" s="127"/>
      <c r="AF84" s="127"/>
      <c r="AG84" s="50"/>
      <c r="AH84" s="52"/>
      <c r="AI84" s="129"/>
      <c r="AJ84" s="52"/>
      <c r="AK84" s="32"/>
      <c r="AL84" s="130"/>
    </row>
    <row r="85" spans="1:38" ht="25.5" customHeight="1" x14ac:dyDescent="0.2">
      <c r="A85" s="16"/>
      <c r="B85" s="60"/>
      <c r="C85" s="60"/>
      <c r="D85" s="109"/>
      <c r="E85" s="109"/>
      <c r="F85" s="110"/>
      <c r="G85" s="110"/>
      <c r="H85" s="111"/>
      <c r="I85" s="49"/>
      <c r="J85" s="112"/>
      <c r="K85" s="296"/>
      <c r="L85" s="283"/>
      <c r="M85" s="113"/>
      <c r="N85" s="131"/>
      <c r="O85" s="136"/>
      <c r="P85" s="116"/>
      <c r="Q85" s="133"/>
      <c r="R85" s="118"/>
      <c r="S85" s="119"/>
      <c r="T85" s="120"/>
      <c r="U85" s="121"/>
      <c r="V85" s="122"/>
      <c r="W85" s="118"/>
      <c r="X85" s="123"/>
      <c r="Y85" s="124"/>
      <c r="Z85" s="135"/>
      <c r="AA85" s="125"/>
      <c r="AB85" s="126"/>
      <c r="AC85" s="127"/>
      <c r="AD85" s="127"/>
      <c r="AE85" s="127"/>
      <c r="AF85" s="127"/>
      <c r="AG85" s="50"/>
      <c r="AH85" s="52"/>
      <c r="AI85" s="129"/>
      <c r="AJ85" s="52"/>
      <c r="AK85" s="32"/>
      <c r="AL85" s="130"/>
    </row>
    <row r="86" spans="1:38" ht="20" customHeight="1" x14ac:dyDescent="0.2">
      <c r="A86" s="6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61"/>
      <c r="T86" s="61"/>
      <c r="U86" s="61"/>
      <c r="V86" s="61"/>
      <c r="W86" s="70"/>
      <c r="X86" s="70"/>
      <c r="Y86" s="70"/>
      <c r="Z86" s="70"/>
      <c r="AA86" s="61"/>
      <c r="AB86" s="61"/>
      <c r="AC86" s="19"/>
      <c r="AD86" s="19"/>
      <c r="AE86" s="19"/>
      <c r="AF86" s="31"/>
      <c r="AG86" s="31"/>
      <c r="AH86" s="71"/>
      <c r="AI86" s="31"/>
      <c r="AJ86" s="32"/>
      <c r="AK86" s="32"/>
      <c r="AL86" s="144">
        <f>COUNTA(AL70:AL85)</f>
        <v>8</v>
      </c>
    </row>
    <row r="87" spans="1:38" ht="15.75" customHeight="1" x14ac:dyDescent="0.2">
      <c r="A87" s="6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61"/>
      <c r="T87" s="61"/>
      <c r="U87" s="61"/>
      <c r="V87" s="61"/>
      <c r="W87" s="70"/>
      <c r="X87" s="70"/>
      <c r="Y87" s="70"/>
      <c r="Z87" s="70"/>
      <c r="AA87" s="61"/>
      <c r="AB87" s="61"/>
      <c r="AC87" s="19"/>
      <c r="AD87" s="19"/>
      <c r="AE87" s="19"/>
      <c r="AF87" s="31"/>
      <c r="AG87" s="31"/>
      <c r="AH87" s="71"/>
      <c r="AI87" s="31"/>
      <c r="AJ87" s="32"/>
      <c r="AK87" s="32"/>
      <c r="AL87" s="32"/>
    </row>
    <row r="88" spans="1:38" ht="15.75" customHeight="1" x14ac:dyDescent="0.2">
      <c r="A88" s="6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61"/>
      <c r="T88" s="61"/>
      <c r="U88" s="61"/>
      <c r="V88" s="61"/>
      <c r="W88" s="70"/>
      <c r="X88" s="70"/>
      <c r="Y88" s="70"/>
      <c r="Z88" s="70"/>
      <c r="AA88" s="61"/>
      <c r="AB88" s="61"/>
      <c r="AC88" s="19"/>
      <c r="AD88" s="19"/>
      <c r="AE88" s="19"/>
      <c r="AF88" s="31"/>
      <c r="AG88" s="31"/>
      <c r="AH88" s="71"/>
      <c r="AI88" s="31"/>
      <c r="AJ88" s="32"/>
      <c r="AK88" s="32"/>
      <c r="AL88" s="32"/>
    </row>
    <row r="89" spans="1:38" ht="15.75" customHeight="1" x14ac:dyDescent="0.2">
      <c r="A89" s="6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61"/>
      <c r="T89" s="61"/>
      <c r="U89" s="61"/>
      <c r="V89" s="61"/>
      <c r="W89" s="70"/>
      <c r="X89" s="70"/>
      <c r="Y89" s="70"/>
      <c r="Z89" s="70"/>
      <c r="AA89" s="61"/>
      <c r="AB89" s="61"/>
      <c r="AC89" s="19"/>
      <c r="AD89" s="19"/>
      <c r="AE89" s="19"/>
      <c r="AF89" s="31"/>
      <c r="AG89" s="31"/>
      <c r="AH89" s="71"/>
      <c r="AI89" s="31"/>
      <c r="AJ89" s="32"/>
      <c r="AK89" s="32"/>
      <c r="AL89" s="32"/>
    </row>
    <row r="90" spans="1:38" ht="15.75" customHeight="1" x14ac:dyDescent="0.2">
      <c r="A90" s="69"/>
      <c r="B90" s="20"/>
      <c r="C90" s="3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61"/>
      <c r="T90" s="61"/>
      <c r="U90" s="61"/>
      <c r="V90" s="61"/>
      <c r="W90" s="70"/>
      <c r="X90" s="70"/>
      <c r="Y90" s="70"/>
      <c r="Z90" s="70"/>
      <c r="AA90" s="61"/>
      <c r="AB90" s="61"/>
      <c r="AC90" s="19"/>
      <c r="AD90" s="19"/>
      <c r="AE90" s="19"/>
      <c r="AF90" s="31"/>
      <c r="AG90" s="31"/>
      <c r="AH90" s="71"/>
      <c r="AI90" s="31"/>
      <c r="AJ90" s="32"/>
      <c r="AK90" s="32"/>
      <c r="AL90" s="32"/>
    </row>
    <row r="91" spans="1:38" ht="15.75" customHeight="1" x14ac:dyDescent="0.2">
      <c r="A91" s="6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61"/>
      <c r="T91" s="61"/>
      <c r="U91" s="61"/>
      <c r="V91" s="61"/>
      <c r="W91" s="70"/>
      <c r="X91" s="70"/>
      <c r="Y91" s="70"/>
      <c r="Z91" s="70"/>
      <c r="AA91" s="61"/>
      <c r="AB91" s="61"/>
      <c r="AC91" s="19"/>
      <c r="AD91" s="19"/>
      <c r="AE91" s="19"/>
      <c r="AF91" s="31"/>
      <c r="AG91" s="31"/>
      <c r="AH91" s="71"/>
      <c r="AI91" s="31"/>
      <c r="AJ91" s="32"/>
      <c r="AK91" s="32"/>
      <c r="AL91" s="32"/>
    </row>
    <row r="92" spans="1:38" ht="15.75" customHeight="1" x14ac:dyDescent="0.2">
      <c r="A92" s="6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61"/>
      <c r="T92" s="61"/>
      <c r="U92" s="61"/>
      <c r="V92" s="61"/>
      <c r="W92" s="70"/>
      <c r="X92" s="70"/>
      <c r="Y92" s="70"/>
      <c r="Z92" s="70"/>
      <c r="AA92" s="61"/>
      <c r="AB92" s="61"/>
      <c r="AC92" s="19"/>
      <c r="AD92" s="19"/>
      <c r="AE92" s="19"/>
      <c r="AF92" s="31"/>
      <c r="AG92" s="31"/>
      <c r="AH92" s="71"/>
      <c r="AI92" s="31"/>
      <c r="AJ92" s="32"/>
      <c r="AK92" s="32"/>
      <c r="AL92" s="32"/>
    </row>
    <row r="93" spans="1:38" ht="15.75" customHeight="1" x14ac:dyDescent="0.2">
      <c r="A93" s="6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61"/>
      <c r="T93" s="61"/>
      <c r="U93" s="61"/>
      <c r="V93" s="61"/>
      <c r="W93" s="70"/>
      <c r="X93" s="70"/>
      <c r="Y93" s="70"/>
      <c r="Z93" s="70"/>
      <c r="AA93" s="61"/>
      <c r="AB93" s="61"/>
      <c r="AC93" s="19"/>
      <c r="AD93" s="19"/>
      <c r="AE93" s="19"/>
      <c r="AF93" s="31"/>
      <c r="AG93" s="31"/>
      <c r="AH93" s="71"/>
      <c r="AI93" s="31"/>
      <c r="AJ93" s="32"/>
      <c r="AK93" s="32"/>
      <c r="AL93" s="32"/>
    </row>
    <row r="94" spans="1:38" ht="15.75" customHeight="1" x14ac:dyDescent="0.2">
      <c r="A94" s="6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61"/>
      <c r="T94" s="61"/>
      <c r="U94" s="61"/>
      <c r="V94" s="61"/>
      <c r="W94" s="70"/>
      <c r="X94" s="70"/>
      <c r="Y94" s="70"/>
      <c r="Z94" s="70"/>
      <c r="AA94" s="61"/>
      <c r="AB94" s="61"/>
      <c r="AC94" s="19"/>
      <c r="AD94" s="19"/>
      <c r="AE94" s="19"/>
      <c r="AF94" s="31"/>
      <c r="AG94" s="31"/>
      <c r="AH94" s="71"/>
      <c r="AI94" s="31"/>
      <c r="AJ94" s="32"/>
      <c r="AK94" s="32"/>
      <c r="AL94" s="32"/>
    </row>
    <row r="95" spans="1:38" ht="15.75" customHeight="1" x14ac:dyDescent="0.2">
      <c r="A95" s="6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61"/>
      <c r="T95" s="61"/>
      <c r="U95" s="61"/>
      <c r="V95" s="61"/>
      <c r="W95" s="70"/>
      <c r="X95" s="70"/>
      <c r="Y95" s="70"/>
      <c r="Z95" s="70"/>
      <c r="AA95" s="61"/>
      <c r="AB95" s="61"/>
      <c r="AC95" s="19"/>
      <c r="AD95" s="19"/>
      <c r="AE95" s="19"/>
      <c r="AF95" s="31"/>
      <c r="AG95" s="31"/>
      <c r="AH95" s="71"/>
      <c r="AI95" s="31"/>
      <c r="AJ95" s="32"/>
      <c r="AK95" s="32"/>
      <c r="AL95" s="32"/>
    </row>
    <row r="96" spans="1:38" ht="15.75" customHeight="1" x14ac:dyDescent="0.2">
      <c r="A96" s="6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61"/>
      <c r="T96" s="61"/>
      <c r="U96" s="61"/>
      <c r="V96" s="61"/>
      <c r="W96" s="70"/>
      <c r="X96" s="70"/>
      <c r="Y96" s="70"/>
      <c r="Z96" s="70"/>
      <c r="AA96" s="61"/>
      <c r="AB96" s="61"/>
      <c r="AC96" s="19"/>
      <c r="AD96" s="19"/>
      <c r="AE96" s="19"/>
      <c r="AF96" s="31"/>
      <c r="AG96" s="31"/>
      <c r="AH96" s="71"/>
      <c r="AI96" s="31"/>
      <c r="AJ96" s="32"/>
      <c r="AK96" s="32"/>
      <c r="AL96" s="32"/>
    </row>
    <row r="97" spans="1:38" ht="15.75" customHeight="1" x14ac:dyDescent="0.2">
      <c r="A97" s="6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61"/>
      <c r="T97" s="61"/>
      <c r="U97" s="61"/>
      <c r="V97" s="61"/>
      <c r="W97" s="70"/>
      <c r="X97" s="70"/>
      <c r="Y97" s="70"/>
      <c r="Z97" s="70"/>
      <c r="AA97" s="61"/>
      <c r="AB97" s="61"/>
      <c r="AC97" s="19"/>
      <c r="AD97" s="19"/>
      <c r="AE97" s="19"/>
      <c r="AF97" s="31"/>
      <c r="AG97" s="31"/>
      <c r="AH97" s="71"/>
      <c r="AI97" s="31"/>
      <c r="AJ97" s="32"/>
      <c r="AK97" s="32"/>
      <c r="AL97" s="32"/>
    </row>
    <row r="98" spans="1:38" ht="15.75" customHeight="1" x14ac:dyDescent="0.2">
      <c r="A98" s="6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61"/>
      <c r="T98" s="61"/>
      <c r="U98" s="61"/>
      <c r="V98" s="61"/>
      <c r="W98" s="70"/>
      <c r="X98" s="70"/>
      <c r="Y98" s="70"/>
      <c r="Z98" s="70"/>
      <c r="AA98" s="61"/>
      <c r="AB98" s="61"/>
      <c r="AC98" s="19"/>
      <c r="AD98" s="19"/>
      <c r="AE98" s="19"/>
      <c r="AF98" s="31"/>
      <c r="AG98" s="31"/>
      <c r="AH98" s="71"/>
      <c r="AI98" s="31"/>
      <c r="AJ98" s="32"/>
      <c r="AK98" s="32"/>
      <c r="AL98" s="32"/>
    </row>
    <row r="99" spans="1:38" ht="15.75" customHeight="1" x14ac:dyDescent="0.2">
      <c r="A99" s="6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61"/>
      <c r="T99" s="61"/>
      <c r="U99" s="61"/>
      <c r="V99" s="61"/>
      <c r="W99" s="70"/>
      <c r="X99" s="70"/>
      <c r="Y99" s="70"/>
      <c r="Z99" s="70"/>
      <c r="AA99" s="61"/>
      <c r="AB99" s="61"/>
      <c r="AC99" s="19"/>
      <c r="AD99" s="19"/>
      <c r="AE99" s="19"/>
      <c r="AF99" s="31"/>
      <c r="AG99" s="31"/>
      <c r="AH99" s="71"/>
      <c r="AI99" s="31"/>
      <c r="AJ99" s="32"/>
      <c r="AK99" s="32"/>
      <c r="AL99" s="32"/>
    </row>
    <row r="100" spans="1:38" ht="15.75" customHeight="1" x14ac:dyDescent="0.2">
      <c r="A100" s="6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61"/>
      <c r="T100" s="61"/>
      <c r="U100" s="61"/>
      <c r="V100" s="61"/>
      <c r="W100" s="70"/>
      <c r="X100" s="70"/>
      <c r="Y100" s="70"/>
      <c r="Z100" s="70"/>
      <c r="AA100" s="61"/>
      <c r="AB100" s="61"/>
      <c r="AC100" s="19"/>
      <c r="AD100" s="19"/>
      <c r="AE100" s="19"/>
      <c r="AF100" s="31"/>
      <c r="AG100" s="31"/>
      <c r="AH100" s="71"/>
      <c r="AI100" s="31"/>
      <c r="AJ100" s="32"/>
      <c r="AK100" s="32"/>
      <c r="AL100" s="32"/>
    </row>
    <row r="101" spans="1:38" ht="15.75" customHeight="1" x14ac:dyDescent="0.2">
      <c r="A101" s="6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61"/>
      <c r="T101" s="61"/>
      <c r="U101" s="61"/>
      <c r="V101" s="61"/>
      <c r="W101" s="70"/>
      <c r="X101" s="70"/>
      <c r="Y101" s="70"/>
      <c r="Z101" s="70"/>
      <c r="AA101" s="61"/>
      <c r="AB101" s="61"/>
      <c r="AC101" s="19"/>
      <c r="AD101" s="19"/>
      <c r="AE101" s="19"/>
      <c r="AF101" s="31"/>
      <c r="AG101" s="31"/>
      <c r="AH101" s="71"/>
      <c r="AI101" s="31"/>
      <c r="AJ101" s="32"/>
      <c r="AK101" s="32"/>
      <c r="AL101" s="32"/>
    </row>
    <row r="102" spans="1:38" ht="15.75" customHeight="1" x14ac:dyDescent="0.2">
      <c r="A102" s="6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61"/>
      <c r="T102" s="61"/>
      <c r="U102" s="61"/>
      <c r="V102" s="61"/>
      <c r="W102" s="70"/>
      <c r="X102" s="70"/>
      <c r="Y102" s="70"/>
      <c r="Z102" s="70"/>
      <c r="AA102" s="61"/>
      <c r="AB102" s="61"/>
      <c r="AC102" s="19"/>
      <c r="AD102" s="19"/>
      <c r="AE102" s="19"/>
      <c r="AF102" s="31"/>
      <c r="AG102" s="31"/>
      <c r="AH102" s="71"/>
      <c r="AI102" s="31"/>
      <c r="AJ102" s="32"/>
      <c r="AK102" s="32"/>
      <c r="AL102" s="32"/>
    </row>
    <row r="103" spans="1:38" ht="15.75" customHeight="1" x14ac:dyDescent="0.2">
      <c r="A103" s="6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61"/>
      <c r="T103" s="61"/>
      <c r="U103" s="61"/>
      <c r="V103" s="61"/>
      <c r="W103" s="70"/>
      <c r="X103" s="70"/>
      <c r="Y103" s="70"/>
      <c r="Z103" s="70"/>
      <c r="AA103" s="61"/>
      <c r="AB103" s="61"/>
      <c r="AC103" s="19"/>
      <c r="AD103" s="19"/>
      <c r="AE103" s="19"/>
      <c r="AF103" s="31"/>
      <c r="AG103" s="31"/>
      <c r="AH103" s="71"/>
      <c r="AI103" s="31"/>
      <c r="AJ103" s="32"/>
      <c r="AK103" s="32"/>
      <c r="AL103" s="32"/>
    </row>
    <row r="104" spans="1:38" ht="15.75" customHeight="1" x14ac:dyDescent="0.2">
      <c r="A104" s="6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61"/>
      <c r="T104" s="61"/>
      <c r="U104" s="61"/>
      <c r="V104" s="61"/>
      <c r="W104" s="70"/>
      <c r="X104" s="70"/>
      <c r="Y104" s="70"/>
      <c r="Z104" s="70"/>
      <c r="AA104" s="61"/>
      <c r="AB104" s="61"/>
      <c r="AC104" s="19"/>
      <c r="AD104" s="19"/>
      <c r="AE104" s="19"/>
      <c r="AF104" s="31"/>
      <c r="AG104" s="31"/>
      <c r="AH104" s="71"/>
      <c r="AI104" s="31"/>
      <c r="AJ104" s="32"/>
      <c r="AK104" s="32"/>
      <c r="AL104" s="32"/>
    </row>
    <row r="105" spans="1:38" ht="15.75" customHeight="1" x14ac:dyDescent="0.2">
      <c r="A105" s="6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61"/>
      <c r="T105" s="61"/>
      <c r="U105" s="61"/>
      <c r="V105" s="61"/>
      <c r="W105" s="70"/>
      <c r="X105" s="70"/>
      <c r="Y105" s="70"/>
      <c r="Z105" s="70"/>
      <c r="AA105" s="61"/>
      <c r="AB105" s="61"/>
      <c r="AC105" s="19"/>
      <c r="AD105" s="19"/>
      <c r="AE105" s="19"/>
      <c r="AF105" s="31"/>
      <c r="AG105" s="31"/>
      <c r="AH105" s="71"/>
      <c r="AI105" s="31"/>
      <c r="AJ105" s="32"/>
      <c r="AK105" s="32"/>
      <c r="AL105" s="32"/>
    </row>
    <row r="106" spans="1:38" ht="15.75" customHeight="1" x14ac:dyDescent="0.2">
      <c r="A106" s="6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61"/>
      <c r="T106" s="61"/>
      <c r="U106" s="61"/>
      <c r="V106" s="61"/>
      <c r="W106" s="70"/>
      <c r="X106" s="70"/>
      <c r="Y106" s="70"/>
      <c r="Z106" s="70"/>
      <c r="AA106" s="61"/>
      <c r="AB106" s="61"/>
      <c r="AC106" s="19"/>
      <c r="AD106" s="19"/>
      <c r="AE106" s="19"/>
      <c r="AF106" s="31"/>
      <c r="AG106" s="31"/>
      <c r="AH106" s="71"/>
      <c r="AI106" s="31"/>
      <c r="AJ106" s="32"/>
      <c r="AK106" s="32"/>
      <c r="AL106" s="32"/>
    </row>
    <row r="107" spans="1:38" ht="15.75" customHeight="1" x14ac:dyDescent="0.2">
      <c r="A107" s="6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61"/>
      <c r="T107" s="61"/>
      <c r="U107" s="61"/>
      <c r="V107" s="61"/>
      <c r="W107" s="70"/>
      <c r="X107" s="70"/>
      <c r="Y107" s="70"/>
      <c r="Z107" s="70"/>
      <c r="AA107" s="61"/>
      <c r="AB107" s="61"/>
      <c r="AC107" s="19"/>
      <c r="AD107" s="19"/>
      <c r="AE107" s="19"/>
      <c r="AF107" s="31"/>
      <c r="AG107" s="31"/>
      <c r="AH107" s="71"/>
      <c r="AI107" s="31"/>
      <c r="AJ107" s="32"/>
      <c r="AK107" s="32"/>
      <c r="AL107" s="32"/>
    </row>
    <row r="108" spans="1:38" ht="15.75" customHeight="1" x14ac:dyDescent="0.2">
      <c r="A108" s="6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61"/>
      <c r="T108" s="61"/>
      <c r="U108" s="61"/>
      <c r="V108" s="61"/>
      <c r="W108" s="70"/>
      <c r="X108" s="70"/>
      <c r="Y108" s="70"/>
      <c r="Z108" s="70"/>
      <c r="AA108" s="61"/>
      <c r="AB108" s="61"/>
      <c r="AC108" s="19"/>
      <c r="AD108" s="19"/>
      <c r="AE108" s="19"/>
      <c r="AF108" s="31"/>
      <c r="AG108" s="31"/>
      <c r="AH108" s="71"/>
      <c r="AI108" s="31"/>
      <c r="AJ108" s="32"/>
      <c r="AK108" s="32"/>
      <c r="AL108" s="32"/>
    </row>
    <row r="109" spans="1:38" ht="15.75" customHeight="1" x14ac:dyDescent="0.2">
      <c r="A109" s="6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61"/>
      <c r="T109" s="61"/>
      <c r="U109" s="61"/>
      <c r="V109" s="61"/>
      <c r="W109" s="70"/>
      <c r="X109" s="70"/>
      <c r="Y109" s="70"/>
      <c r="Z109" s="70"/>
      <c r="AA109" s="61"/>
      <c r="AB109" s="61"/>
      <c r="AC109" s="19"/>
      <c r="AD109" s="19"/>
      <c r="AE109" s="19"/>
      <c r="AF109" s="31"/>
      <c r="AG109" s="31"/>
      <c r="AH109" s="71"/>
      <c r="AI109" s="31"/>
      <c r="AJ109" s="32"/>
      <c r="AK109" s="32"/>
      <c r="AL109" s="32"/>
    </row>
    <row r="110" spans="1:38" ht="15.75" customHeight="1" x14ac:dyDescent="0.2">
      <c r="A110" s="6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61"/>
      <c r="T110" s="61"/>
      <c r="U110" s="61"/>
      <c r="V110" s="61"/>
      <c r="W110" s="70"/>
      <c r="X110" s="70"/>
      <c r="Y110" s="70"/>
      <c r="Z110" s="70"/>
      <c r="AA110" s="61"/>
      <c r="AB110" s="61"/>
      <c r="AC110" s="19"/>
      <c r="AD110" s="19"/>
      <c r="AE110" s="19"/>
      <c r="AF110" s="31"/>
      <c r="AG110" s="31"/>
      <c r="AH110" s="71"/>
      <c r="AI110" s="31"/>
      <c r="AJ110" s="32"/>
      <c r="AK110" s="32"/>
      <c r="AL110" s="32"/>
    </row>
    <row r="111" spans="1:38" ht="15.75" customHeight="1" x14ac:dyDescent="0.2">
      <c r="A111" s="6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61"/>
      <c r="T111" s="61"/>
      <c r="U111" s="61"/>
      <c r="V111" s="61"/>
      <c r="W111" s="70"/>
      <c r="X111" s="70"/>
      <c r="Y111" s="70"/>
      <c r="Z111" s="70"/>
      <c r="AA111" s="61"/>
      <c r="AB111" s="61"/>
      <c r="AC111" s="19"/>
      <c r="AD111" s="19"/>
      <c r="AE111" s="19"/>
      <c r="AF111" s="31"/>
      <c r="AG111" s="31"/>
      <c r="AH111" s="71"/>
      <c r="AI111" s="31"/>
      <c r="AJ111" s="32"/>
      <c r="AK111" s="32"/>
      <c r="AL111" s="32"/>
    </row>
    <row r="112" spans="1:38" ht="15.75" customHeight="1" x14ac:dyDescent="0.2">
      <c r="A112" s="6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61"/>
      <c r="T112" s="61"/>
      <c r="U112" s="61"/>
      <c r="V112" s="61"/>
      <c r="W112" s="70"/>
      <c r="X112" s="70"/>
      <c r="Y112" s="70"/>
      <c r="Z112" s="70"/>
      <c r="AA112" s="61"/>
      <c r="AB112" s="61"/>
      <c r="AC112" s="19"/>
      <c r="AD112" s="19"/>
      <c r="AE112" s="19"/>
      <c r="AF112" s="31"/>
      <c r="AG112" s="31"/>
      <c r="AH112" s="71"/>
      <c r="AI112" s="31"/>
      <c r="AJ112" s="32"/>
      <c r="AK112" s="32"/>
      <c r="AL112" s="32"/>
    </row>
    <row r="113" spans="1:38" ht="15.75" customHeight="1" x14ac:dyDescent="0.2">
      <c r="A113" s="6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61"/>
      <c r="T113" s="61"/>
      <c r="U113" s="61"/>
      <c r="V113" s="61"/>
      <c r="W113" s="70"/>
      <c r="X113" s="70"/>
      <c r="Y113" s="70"/>
      <c r="Z113" s="70"/>
      <c r="AA113" s="61"/>
      <c r="AB113" s="61"/>
      <c r="AC113" s="19"/>
      <c r="AD113" s="19"/>
      <c r="AE113" s="19"/>
      <c r="AF113" s="31"/>
      <c r="AG113" s="31"/>
      <c r="AH113" s="71"/>
      <c r="AI113" s="31"/>
      <c r="AJ113" s="32"/>
      <c r="AK113" s="32"/>
      <c r="AL113" s="32"/>
    </row>
    <row r="114" spans="1:38" ht="15.75" customHeight="1" x14ac:dyDescent="0.2">
      <c r="A114" s="6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61"/>
      <c r="T114" s="61"/>
      <c r="U114" s="61"/>
      <c r="V114" s="61"/>
      <c r="W114" s="70"/>
      <c r="X114" s="70"/>
      <c r="Y114" s="70"/>
      <c r="Z114" s="70"/>
      <c r="AA114" s="61"/>
      <c r="AB114" s="61"/>
      <c r="AC114" s="19"/>
      <c r="AD114" s="19"/>
      <c r="AE114" s="19"/>
      <c r="AF114" s="31"/>
      <c r="AG114" s="31"/>
      <c r="AH114" s="71"/>
      <c r="AI114" s="31"/>
      <c r="AJ114" s="32"/>
      <c r="AK114" s="32"/>
      <c r="AL114" s="32"/>
    </row>
    <row r="115" spans="1:38" ht="15.75" customHeight="1" x14ac:dyDescent="0.2">
      <c r="A115" s="6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61"/>
      <c r="T115" s="61"/>
      <c r="U115" s="61"/>
      <c r="V115" s="61"/>
      <c r="W115" s="70"/>
      <c r="X115" s="70"/>
      <c r="Y115" s="70"/>
      <c r="Z115" s="70"/>
      <c r="AA115" s="61"/>
      <c r="AB115" s="61"/>
      <c r="AC115" s="19"/>
      <c r="AD115" s="19"/>
      <c r="AE115" s="19"/>
      <c r="AF115" s="31"/>
      <c r="AG115" s="31"/>
      <c r="AH115" s="71"/>
      <c r="AI115" s="31"/>
      <c r="AJ115" s="32"/>
      <c r="AK115" s="32"/>
      <c r="AL115" s="32"/>
    </row>
    <row r="116" spans="1:38" ht="15.75" customHeight="1" x14ac:dyDescent="0.2">
      <c r="A116" s="6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61"/>
      <c r="T116" s="61"/>
      <c r="U116" s="61"/>
      <c r="V116" s="61"/>
      <c r="W116" s="70"/>
      <c r="X116" s="70"/>
      <c r="Y116" s="70"/>
      <c r="Z116" s="70"/>
      <c r="AA116" s="61"/>
      <c r="AB116" s="61"/>
      <c r="AC116" s="19"/>
      <c r="AD116" s="19"/>
      <c r="AE116" s="19"/>
      <c r="AF116" s="31"/>
      <c r="AG116" s="31"/>
      <c r="AH116" s="71"/>
      <c r="AI116" s="31"/>
      <c r="AJ116" s="32"/>
      <c r="AK116" s="32"/>
      <c r="AL116" s="32"/>
    </row>
    <row r="117" spans="1:38" ht="15.75" customHeight="1" x14ac:dyDescent="0.2">
      <c r="A117" s="6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61"/>
      <c r="T117" s="61"/>
      <c r="U117" s="61"/>
      <c r="V117" s="61"/>
      <c r="W117" s="70"/>
      <c r="X117" s="70"/>
      <c r="Y117" s="70"/>
      <c r="Z117" s="70"/>
      <c r="AA117" s="61"/>
      <c r="AB117" s="61"/>
      <c r="AC117" s="19"/>
      <c r="AD117" s="19"/>
      <c r="AE117" s="19"/>
      <c r="AF117" s="31"/>
      <c r="AG117" s="31"/>
      <c r="AH117" s="71"/>
      <c r="AI117" s="31"/>
      <c r="AJ117" s="32"/>
      <c r="AK117" s="32"/>
      <c r="AL117" s="32"/>
    </row>
    <row r="118" spans="1:38" ht="15.75" customHeight="1" x14ac:dyDescent="0.2">
      <c r="A118" s="6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61"/>
      <c r="T118" s="61"/>
      <c r="U118" s="61"/>
      <c r="V118" s="61"/>
      <c r="W118" s="70"/>
      <c r="X118" s="70"/>
      <c r="Y118" s="70"/>
      <c r="Z118" s="70"/>
      <c r="AA118" s="61"/>
      <c r="AB118" s="61"/>
      <c r="AC118" s="19"/>
      <c r="AD118" s="19"/>
      <c r="AE118" s="19"/>
      <c r="AF118" s="31"/>
      <c r="AG118" s="31"/>
      <c r="AH118" s="71"/>
      <c r="AI118" s="31"/>
      <c r="AJ118" s="32"/>
      <c r="AK118" s="32"/>
      <c r="AL118" s="32"/>
    </row>
    <row r="119" spans="1:38" ht="15.75" customHeight="1" x14ac:dyDescent="0.2">
      <c r="A119" s="6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61"/>
      <c r="T119" s="61"/>
      <c r="U119" s="61"/>
      <c r="V119" s="61"/>
      <c r="W119" s="70"/>
      <c r="X119" s="70"/>
      <c r="Y119" s="70"/>
      <c r="Z119" s="70"/>
      <c r="AA119" s="61"/>
      <c r="AB119" s="61"/>
      <c r="AC119" s="19"/>
      <c r="AD119" s="19"/>
      <c r="AE119" s="19"/>
      <c r="AF119" s="31"/>
      <c r="AG119" s="31"/>
      <c r="AH119" s="71"/>
      <c r="AI119" s="31"/>
      <c r="AJ119" s="32"/>
      <c r="AK119" s="32"/>
      <c r="AL119" s="32"/>
    </row>
    <row r="120" spans="1:38" ht="15.75" customHeight="1" x14ac:dyDescent="0.2">
      <c r="A120" s="6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61"/>
      <c r="T120" s="61"/>
      <c r="U120" s="61"/>
      <c r="V120" s="61"/>
      <c r="W120" s="70"/>
      <c r="X120" s="70"/>
      <c r="Y120" s="70"/>
      <c r="Z120" s="70"/>
      <c r="AA120" s="61"/>
      <c r="AB120" s="61"/>
      <c r="AC120" s="19"/>
      <c r="AD120" s="19"/>
      <c r="AE120" s="19"/>
      <c r="AF120" s="31"/>
      <c r="AG120" s="31"/>
      <c r="AH120" s="71"/>
      <c r="AI120" s="31"/>
      <c r="AJ120" s="32"/>
      <c r="AK120" s="32"/>
      <c r="AL120" s="32"/>
    </row>
    <row r="121" spans="1:38" ht="15.75" customHeight="1" x14ac:dyDescent="0.2">
      <c r="A121" s="6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61"/>
      <c r="T121" s="61"/>
      <c r="U121" s="61"/>
      <c r="V121" s="61"/>
      <c r="W121" s="70"/>
      <c r="X121" s="70"/>
      <c r="Y121" s="70"/>
      <c r="Z121" s="70"/>
      <c r="AA121" s="61"/>
      <c r="AB121" s="61"/>
      <c r="AC121" s="19"/>
      <c r="AD121" s="19"/>
      <c r="AE121" s="19"/>
      <c r="AF121" s="31"/>
      <c r="AG121" s="31"/>
      <c r="AH121" s="71"/>
      <c r="AI121" s="31"/>
      <c r="AJ121" s="32"/>
      <c r="AK121" s="32"/>
      <c r="AL121" s="32"/>
    </row>
    <row r="122" spans="1:38" ht="15.75" customHeight="1" x14ac:dyDescent="0.2">
      <c r="A122" s="6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61"/>
      <c r="T122" s="61"/>
      <c r="U122" s="61"/>
      <c r="V122" s="61"/>
      <c r="W122" s="70"/>
      <c r="X122" s="70"/>
      <c r="Y122" s="70"/>
      <c r="Z122" s="70"/>
      <c r="AA122" s="61"/>
      <c r="AB122" s="61"/>
      <c r="AC122" s="19"/>
      <c r="AD122" s="19"/>
      <c r="AE122" s="19"/>
      <c r="AF122" s="31"/>
      <c r="AG122" s="31"/>
      <c r="AH122" s="71"/>
      <c r="AI122" s="31"/>
      <c r="AJ122" s="32"/>
      <c r="AK122" s="32"/>
      <c r="AL122" s="32"/>
    </row>
    <row r="123" spans="1:38" ht="15.75" customHeight="1" x14ac:dyDescent="0.2">
      <c r="A123" s="6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61"/>
      <c r="T123" s="61"/>
      <c r="U123" s="61"/>
      <c r="V123" s="61"/>
      <c r="W123" s="70"/>
      <c r="X123" s="70"/>
      <c r="Y123" s="70"/>
      <c r="Z123" s="70"/>
      <c r="AA123" s="61"/>
      <c r="AB123" s="61"/>
      <c r="AC123" s="19"/>
      <c r="AD123" s="19"/>
      <c r="AE123" s="19"/>
      <c r="AF123" s="31"/>
      <c r="AG123" s="31"/>
      <c r="AH123" s="71"/>
      <c r="AI123" s="31"/>
      <c r="AJ123" s="32"/>
      <c r="AK123" s="32"/>
      <c r="AL123" s="32"/>
    </row>
    <row r="124" spans="1:38" ht="15.75" customHeight="1" x14ac:dyDescent="0.2">
      <c r="A124" s="6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61"/>
      <c r="T124" s="61"/>
      <c r="U124" s="61"/>
      <c r="V124" s="61"/>
      <c r="W124" s="70"/>
      <c r="X124" s="70"/>
      <c r="Y124" s="70"/>
      <c r="Z124" s="70"/>
      <c r="AA124" s="61"/>
      <c r="AB124" s="61"/>
      <c r="AC124" s="19"/>
      <c r="AD124" s="19"/>
      <c r="AE124" s="19"/>
      <c r="AF124" s="31"/>
      <c r="AG124" s="31"/>
      <c r="AH124" s="71"/>
      <c r="AI124" s="31"/>
      <c r="AJ124" s="32"/>
      <c r="AK124" s="32"/>
      <c r="AL124" s="32"/>
    </row>
    <row r="125" spans="1:38" ht="15.75" customHeight="1" x14ac:dyDescent="0.2">
      <c r="A125" s="6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61"/>
      <c r="T125" s="61"/>
      <c r="U125" s="61"/>
      <c r="V125" s="61"/>
      <c r="W125" s="70"/>
      <c r="X125" s="70"/>
      <c r="Y125" s="70"/>
      <c r="Z125" s="70"/>
      <c r="AA125" s="61"/>
      <c r="AB125" s="61"/>
      <c r="AC125" s="19"/>
      <c r="AD125" s="19"/>
      <c r="AE125" s="19"/>
      <c r="AF125" s="31"/>
      <c r="AG125" s="31"/>
      <c r="AH125" s="71"/>
      <c r="AI125" s="31"/>
      <c r="AJ125" s="32"/>
      <c r="AK125" s="32"/>
      <c r="AL125" s="32"/>
    </row>
    <row r="126" spans="1:38" ht="15.75" customHeight="1" x14ac:dyDescent="0.2">
      <c r="A126" s="6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61"/>
      <c r="T126" s="61"/>
      <c r="U126" s="61"/>
      <c r="V126" s="61"/>
      <c r="W126" s="70"/>
      <c r="X126" s="70"/>
      <c r="Y126" s="70"/>
      <c r="Z126" s="70"/>
      <c r="AA126" s="61"/>
      <c r="AB126" s="61"/>
      <c r="AC126" s="19"/>
      <c r="AD126" s="19"/>
      <c r="AE126" s="19"/>
      <c r="AF126" s="31"/>
      <c r="AG126" s="31"/>
      <c r="AH126" s="71"/>
      <c r="AI126" s="31"/>
      <c r="AJ126" s="32"/>
      <c r="AK126" s="32"/>
      <c r="AL126" s="32"/>
    </row>
    <row r="127" spans="1:38" ht="15.75" customHeight="1" x14ac:dyDescent="0.2">
      <c r="A127" s="6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61"/>
      <c r="T127" s="61"/>
      <c r="U127" s="61"/>
      <c r="V127" s="61"/>
      <c r="W127" s="70"/>
      <c r="X127" s="70"/>
      <c r="Y127" s="70"/>
      <c r="Z127" s="70"/>
      <c r="AA127" s="61"/>
      <c r="AB127" s="61"/>
      <c r="AC127" s="19"/>
      <c r="AD127" s="19"/>
      <c r="AE127" s="19"/>
      <c r="AF127" s="31"/>
      <c r="AG127" s="31"/>
      <c r="AH127" s="71"/>
      <c r="AI127" s="31"/>
      <c r="AJ127" s="32"/>
      <c r="AK127" s="32"/>
      <c r="AL127" s="32"/>
    </row>
    <row r="128" spans="1:38" ht="15.75" customHeight="1" x14ac:dyDescent="0.2">
      <c r="A128" s="6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61"/>
      <c r="T128" s="61"/>
      <c r="U128" s="61"/>
      <c r="V128" s="61"/>
      <c r="W128" s="70"/>
      <c r="X128" s="70"/>
      <c r="Y128" s="70"/>
      <c r="Z128" s="70"/>
      <c r="AA128" s="61"/>
      <c r="AB128" s="61"/>
      <c r="AC128" s="19"/>
      <c r="AD128" s="19"/>
      <c r="AE128" s="19"/>
      <c r="AF128" s="31"/>
      <c r="AG128" s="31"/>
      <c r="AH128" s="71"/>
      <c r="AI128" s="31"/>
      <c r="AJ128" s="32"/>
      <c r="AK128" s="32"/>
      <c r="AL128" s="32"/>
    </row>
    <row r="129" spans="1:38" ht="15.75" customHeight="1" x14ac:dyDescent="0.2">
      <c r="A129" s="6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61"/>
      <c r="T129" s="61"/>
      <c r="U129" s="61"/>
      <c r="V129" s="61"/>
      <c r="W129" s="70"/>
      <c r="X129" s="70"/>
      <c r="Y129" s="70"/>
      <c r="Z129" s="70"/>
      <c r="AA129" s="61"/>
      <c r="AB129" s="61"/>
      <c r="AC129" s="19"/>
      <c r="AD129" s="19"/>
      <c r="AE129" s="19"/>
      <c r="AF129" s="31"/>
      <c r="AG129" s="31"/>
      <c r="AH129" s="71"/>
      <c r="AI129" s="31"/>
      <c r="AJ129" s="32"/>
      <c r="AK129" s="32"/>
      <c r="AL129" s="32"/>
    </row>
    <row r="130" spans="1:38" ht="15.75" customHeight="1" x14ac:dyDescent="0.2">
      <c r="A130" s="6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61"/>
      <c r="T130" s="61"/>
      <c r="U130" s="61"/>
      <c r="V130" s="61"/>
      <c r="W130" s="70"/>
      <c r="X130" s="70"/>
      <c r="Y130" s="70"/>
      <c r="Z130" s="70"/>
      <c r="AA130" s="61"/>
      <c r="AB130" s="61"/>
      <c r="AC130" s="19"/>
      <c r="AD130" s="19"/>
      <c r="AE130" s="19"/>
      <c r="AF130" s="31"/>
      <c r="AG130" s="31"/>
      <c r="AH130" s="71"/>
      <c r="AI130" s="31"/>
      <c r="AJ130" s="32"/>
      <c r="AK130" s="32"/>
      <c r="AL130" s="32"/>
    </row>
    <row r="131" spans="1:38" ht="15.75" customHeight="1" x14ac:dyDescent="0.2">
      <c r="A131" s="6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61"/>
      <c r="T131" s="61"/>
      <c r="U131" s="61"/>
      <c r="V131" s="61"/>
      <c r="W131" s="70"/>
      <c r="X131" s="70"/>
      <c r="Y131" s="70"/>
      <c r="Z131" s="70"/>
      <c r="AA131" s="61"/>
      <c r="AB131" s="61"/>
      <c r="AC131" s="19"/>
      <c r="AD131" s="19"/>
      <c r="AE131" s="19"/>
      <c r="AF131" s="31"/>
      <c r="AG131" s="31"/>
      <c r="AH131" s="71"/>
      <c r="AI131" s="31"/>
      <c r="AJ131" s="32"/>
      <c r="AK131" s="32"/>
      <c r="AL131" s="32"/>
    </row>
    <row r="132" spans="1:38" ht="15.75" customHeight="1" x14ac:dyDescent="0.2">
      <c r="A132" s="6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61"/>
      <c r="T132" s="61"/>
      <c r="U132" s="61"/>
      <c r="V132" s="61"/>
      <c r="W132" s="70"/>
      <c r="X132" s="70"/>
      <c r="Y132" s="70"/>
      <c r="Z132" s="70"/>
      <c r="AA132" s="61"/>
      <c r="AB132" s="61"/>
      <c r="AC132" s="19"/>
      <c r="AD132" s="19"/>
      <c r="AE132" s="19"/>
      <c r="AF132" s="31"/>
      <c r="AG132" s="31"/>
      <c r="AH132" s="71"/>
      <c r="AI132" s="31"/>
      <c r="AJ132" s="32"/>
      <c r="AK132" s="32"/>
      <c r="AL132" s="32"/>
    </row>
    <row r="133" spans="1:38" ht="15.75" customHeight="1" x14ac:dyDescent="0.2">
      <c r="A133" s="6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61"/>
      <c r="T133" s="61"/>
      <c r="U133" s="61"/>
      <c r="V133" s="61"/>
      <c r="W133" s="70"/>
      <c r="X133" s="70"/>
      <c r="Y133" s="70"/>
      <c r="Z133" s="70"/>
      <c r="AA133" s="61"/>
      <c r="AB133" s="61"/>
      <c r="AC133" s="19"/>
      <c r="AD133" s="19"/>
      <c r="AE133" s="19"/>
      <c r="AF133" s="31"/>
      <c r="AG133" s="31"/>
      <c r="AH133" s="71"/>
      <c r="AI133" s="31"/>
      <c r="AJ133" s="32"/>
      <c r="AK133" s="32"/>
      <c r="AL133" s="32"/>
    </row>
    <row r="134" spans="1:38" ht="15.75" customHeight="1" x14ac:dyDescent="0.2">
      <c r="A134" s="6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61"/>
      <c r="T134" s="61"/>
      <c r="U134" s="61"/>
      <c r="V134" s="61"/>
      <c r="W134" s="70"/>
      <c r="X134" s="70"/>
      <c r="Y134" s="70"/>
      <c r="Z134" s="70"/>
      <c r="AA134" s="61"/>
      <c r="AB134" s="61"/>
      <c r="AC134" s="19"/>
      <c r="AD134" s="19"/>
      <c r="AE134" s="19"/>
      <c r="AF134" s="31"/>
      <c r="AG134" s="31"/>
      <c r="AH134" s="71"/>
      <c r="AI134" s="31"/>
      <c r="AJ134" s="32"/>
      <c r="AK134" s="32"/>
      <c r="AL134" s="32"/>
    </row>
    <row r="135" spans="1:38" ht="15.75" customHeight="1" x14ac:dyDescent="0.2">
      <c r="A135" s="6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61"/>
      <c r="T135" s="61"/>
      <c r="U135" s="61"/>
      <c r="V135" s="61"/>
      <c r="W135" s="70"/>
      <c r="X135" s="70"/>
      <c r="Y135" s="70"/>
      <c r="Z135" s="70"/>
      <c r="AA135" s="61"/>
      <c r="AB135" s="61"/>
      <c r="AC135" s="19"/>
      <c r="AD135" s="19"/>
      <c r="AE135" s="19"/>
      <c r="AF135" s="31"/>
      <c r="AG135" s="31"/>
      <c r="AH135" s="71"/>
      <c r="AI135" s="31"/>
      <c r="AJ135" s="32"/>
      <c r="AK135" s="32"/>
      <c r="AL135" s="32"/>
    </row>
    <row r="136" spans="1:38" ht="15.75" customHeight="1" x14ac:dyDescent="0.2">
      <c r="A136" s="6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61"/>
      <c r="T136" s="61"/>
      <c r="U136" s="61"/>
      <c r="V136" s="61"/>
      <c r="W136" s="70"/>
      <c r="X136" s="70"/>
      <c r="Y136" s="70"/>
      <c r="Z136" s="70"/>
      <c r="AA136" s="61"/>
      <c r="AB136" s="61"/>
      <c r="AC136" s="19"/>
      <c r="AD136" s="19"/>
      <c r="AE136" s="19"/>
      <c r="AF136" s="31"/>
      <c r="AG136" s="31"/>
      <c r="AH136" s="71"/>
      <c r="AI136" s="31"/>
      <c r="AJ136" s="32"/>
      <c r="AK136" s="32"/>
      <c r="AL136" s="32"/>
    </row>
    <row r="137" spans="1:38" ht="15.75" customHeight="1" x14ac:dyDescent="0.2">
      <c r="A137" s="6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61"/>
      <c r="T137" s="61"/>
      <c r="U137" s="61"/>
      <c r="V137" s="61"/>
      <c r="W137" s="70"/>
      <c r="X137" s="70"/>
      <c r="Y137" s="70"/>
      <c r="Z137" s="70"/>
      <c r="AA137" s="61"/>
      <c r="AB137" s="61"/>
      <c r="AC137" s="19"/>
      <c r="AD137" s="19"/>
      <c r="AE137" s="19"/>
      <c r="AF137" s="31"/>
      <c r="AG137" s="31"/>
      <c r="AH137" s="71"/>
      <c r="AI137" s="31"/>
      <c r="AJ137" s="32"/>
      <c r="AK137" s="32"/>
      <c r="AL137" s="32"/>
    </row>
    <row r="138" spans="1:38" ht="15.75" customHeight="1" x14ac:dyDescent="0.2">
      <c r="A138" s="6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61"/>
      <c r="T138" s="61"/>
      <c r="U138" s="61"/>
      <c r="V138" s="61"/>
      <c r="W138" s="70"/>
      <c r="X138" s="70"/>
      <c r="Y138" s="70"/>
      <c r="Z138" s="70"/>
      <c r="AA138" s="61"/>
      <c r="AB138" s="61"/>
      <c r="AC138" s="19"/>
      <c r="AD138" s="19"/>
      <c r="AE138" s="19"/>
      <c r="AF138" s="31"/>
      <c r="AG138" s="31"/>
      <c r="AH138" s="71"/>
      <c r="AI138" s="31"/>
      <c r="AJ138" s="32"/>
      <c r="AK138" s="32"/>
      <c r="AL138" s="32"/>
    </row>
    <row r="139" spans="1:38" ht="15.75" customHeight="1" x14ac:dyDescent="0.2">
      <c r="A139" s="6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61"/>
      <c r="T139" s="61"/>
      <c r="U139" s="61"/>
      <c r="V139" s="61"/>
      <c r="W139" s="70"/>
      <c r="X139" s="70"/>
      <c r="Y139" s="70"/>
      <c r="Z139" s="70"/>
      <c r="AA139" s="61"/>
      <c r="AB139" s="61"/>
      <c r="AC139" s="19"/>
      <c r="AD139" s="19"/>
      <c r="AE139" s="19"/>
      <c r="AF139" s="31"/>
      <c r="AG139" s="31"/>
      <c r="AH139" s="71"/>
      <c r="AI139" s="31"/>
      <c r="AJ139" s="32"/>
      <c r="AK139" s="32"/>
      <c r="AL139" s="32"/>
    </row>
    <row r="140" spans="1:38" ht="15.75" customHeight="1" x14ac:dyDescent="0.2">
      <c r="A140" s="6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61"/>
      <c r="T140" s="61"/>
      <c r="U140" s="61"/>
      <c r="V140" s="61"/>
      <c r="W140" s="70"/>
      <c r="X140" s="70"/>
      <c r="Y140" s="70"/>
      <c r="Z140" s="70"/>
      <c r="AA140" s="61"/>
      <c r="AB140" s="61"/>
      <c r="AC140" s="19"/>
      <c r="AD140" s="19"/>
      <c r="AE140" s="19"/>
      <c r="AF140" s="31"/>
      <c r="AG140" s="31"/>
      <c r="AH140" s="71"/>
      <c r="AI140" s="31"/>
      <c r="AJ140" s="32"/>
      <c r="AK140" s="32"/>
      <c r="AL140" s="32"/>
    </row>
    <row r="141" spans="1:38" ht="15.75" customHeight="1" x14ac:dyDescent="0.2">
      <c r="A141" s="6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61"/>
      <c r="T141" s="61"/>
      <c r="U141" s="61"/>
      <c r="V141" s="61"/>
      <c r="W141" s="70"/>
      <c r="X141" s="70"/>
      <c r="Y141" s="70"/>
      <c r="Z141" s="70"/>
      <c r="AA141" s="61"/>
      <c r="AB141" s="61"/>
      <c r="AC141" s="19"/>
      <c r="AD141" s="19"/>
      <c r="AE141" s="19"/>
      <c r="AF141" s="31"/>
      <c r="AG141" s="31"/>
      <c r="AH141" s="71"/>
      <c r="AI141" s="31"/>
      <c r="AJ141" s="32"/>
      <c r="AK141" s="32"/>
      <c r="AL141" s="32"/>
    </row>
    <row r="142" spans="1:38" ht="15.75" customHeight="1" x14ac:dyDescent="0.2">
      <c r="A142" s="6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61"/>
      <c r="T142" s="61"/>
      <c r="U142" s="61"/>
      <c r="V142" s="61"/>
      <c r="W142" s="70"/>
      <c r="X142" s="70"/>
      <c r="Y142" s="70"/>
      <c r="Z142" s="70"/>
      <c r="AA142" s="61"/>
      <c r="AB142" s="61"/>
      <c r="AC142" s="19"/>
      <c r="AD142" s="19"/>
      <c r="AE142" s="19"/>
      <c r="AF142" s="31"/>
      <c r="AG142" s="31"/>
      <c r="AH142" s="71"/>
      <c r="AI142" s="31"/>
      <c r="AJ142" s="32"/>
      <c r="AK142" s="32"/>
      <c r="AL142" s="32"/>
    </row>
    <row r="143" spans="1:38" ht="15.75" customHeight="1" x14ac:dyDescent="0.2">
      <c r="A143" s="6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61"/>
      <c r="T143" s="61"/>
      <c r="U143" s="61"/>
      <c r="V143" s="61"/>
      <c r="W143" s="70"/>
      <c r="X143" s="70"/>
      <c r="Y143" s="70"/>
      <c r="Z143" s="70"/>
      <c r="AA143" s="61"/>
      <c r="AB143" s="61"/>
      <c r="AC143" s="19"/>
      <c r="AD143" s="19"/>
      <c r="AE143" s="19"/>
      <c r="AF143" s="31"/>
      <c r="AG143" s="31"/>
      <c r="AH143" s="71"/>
      <c r="AI143" s="31"/>
      <c r="AJ143" s="32"/>
      <c r="AK143" s="32"/>
      <c r="AL143" s="32"/>
    </row>
    <row r="144" spans="1:38" ht="15.75" customHeight="1" x14ac:dyDescent="0.2">
      <c r="A144" s="6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61"/>
      <c r="T144" s="61"/>
      <c r="U144" s="61"/>
      <c r="V144" s="61"/>
      <c r="W144" s="70"/>
      <c r="X144" s="70"/>
      <c r="Y144" s="70"/>
      <c r="Z144" s="70"/>
      <c r="AA144" s="61"/>
      <c r="AB144" s="61"/>
      <c r="AC144" s="19"/>
      <c r="AD144" s="19"/>
      <c r="AE144" s="19"/>
      <c r="AF144" s="31"/>
      <c r="AG144" s="31"/>
      <c r="AH144" s="71"/>
      <c r="AI144" s="31"/>
      <c r="AJ144" s="32"/>
      <c r="AK144" s="32"/>
      <c r="AL144" s="32"/>
    </row>
    <row r="145" spans="1:38" ht="15.75" customHeight="1" x14ac:dyDescent="0.2">
      <c r="A145" s="6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61"/>
      <c r="T145" s="61"/>
      <c r="U145" s="61"/>
      <c r="V145" s="61"/>
      <c r="W145" s="70"/>
      <c r="X145" s="70"/>
      <c r="Y145" s="70"/>
      <c r="Z145" s="70"/>
      <c r="AA145" s="61"/>
      <c r="AB145" s="61"/>
      <c r="AC145" s="19"/>
      <c r="AD145" s="19"/>
      <c r="AE145" s="19"/>
      <c r="AF145" s="31"/>
      <c r="AG145" s="31"/>
      <c r="AH145" s="71"/>
      <c r="AI145" s="31"/>
      <c r="AJ145" s="32"/>
      <c r="AK145" s="32"/>
      <c r="AL145" s="32"/>
    </row>
    <row r="146" spans="1:38" ht="15.75" customHeight="1" x14ac:dyDescent="0.2">
      <c r="A146" s="6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61"/>
      <c r="T146" s="61"/>
      <c r="U146" s="61"/>
      <c r="V146" s="61"/>
      <c r="W146" s="70"/>
      <c r="X146" s="70"/>
      <c r="Y146" s="70"/>
      <c r="Z146" s="70"/>
      <c r="AA146" s="61"/>
      <c r="AB146" s="61"/>
      <c r="AC146" s="19"/>
      <c r="AD146" s="19"/>
      <c r="AE146" s="19"/>
      <c r="AF146" s="31"/>
      <c r="AG146" s="31"/>
      <c r="AH146" s="71"/>
      <c r="AI146" s="31"/>
      <c r="AJ146" s="32"/>
      <c r="AK146" s="32"/>
      <c r="AL146" s="32"/>
    </row>
    <row r="147" spans="1:38" ht="15.75" customHeight="1" x14ac:dyDescent="0.2">
      <c r="A147" s="6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61"/>
      <c r="T147" s="61"/>
      <c r="U147" s="61"/>
      <c r="V147" s="61"/>
      <c r="W147" s="70"/>
      <c r="X147" s="70"/>
      <c r="Y147" s="70"/>
      <c r="Z147" s="70"/>
      <c r="AA147" s="61"/>
      <c r="AB147" s="61"/>
      <c r="AC147" s="19"/>
      <c r="AD147" s="19"/>
      <c r="AE147" s="19"/>
      <c r="AF147" s="31"/>
      <c r="AG147" s="31"/>
      <c r="AH147" s="71"/>
      <c r="AI147" s="31"/>
      <c r="AJ147" s="32"/>
      <c r="AK147" s="32"/>
      <c r="AL147" s="32"/>
    </row>
    <row r="148" spans="1:38" ht="15.75" customHeight="1" x14ac:dyDescent="0.2">
      <c r="A148" s="6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61"/>
      <c r="T148" s="61"/>
      <c r="U148" s="61"/>
      <c r="V148" s="61"/>
      <c r="W148" s="70"/>
      <c r="X148" s="70"/>
      <c r="Y148" s="70"/>
      <c r="Z148" s="70"/>
      <c r="AA148" s="61"/>
      <c r="AB148" s="61"/>
      <c r="AC148" s="19"/>
      <c r="AD148" s="19"/>
      <c r="AE148" s="19"/>
      <c r="AF148" s="31"/>
      <c r="AG148" s="31"/>
      <c r="AH148" s="71"/>
      <c r="AI148" s="31"/>
      <c r="AJ148" s="32"/>
      <c r="AK148" s="32"/>
      <c r="AL148" s="32"/>
    </row>
    <row r="149" spans="1:38" ht="15.75" customHeight="1" x14ac:dyDescent="0.2">
      <c r="A149" s="6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61"/>
      <c r="T149" s="61"/>
      <c r="U149" s="61"/>
      <c r="V149" s="61"/>
      <c r="W149" s="70"/>
      <c r="X149" s="70"/>
      <c r="Y149" s="70"/>
      <c r="Z149" s="70"/>
      <c r="AA149" s="61"/>
      <c r="AB149" s="61"/>
      <c r="AC149" s="19"/>
      <c r="AD149" s="19"/>
      <c r="AE149" s="19"/>
      <c r="AF149" s="31"/>
      <c r="AG149" s="31"/>
      <c r="AH149" s="71"/>
      <c r="AI149" s="31"/>
      <c r="AJ149" s="32"/>
      <c r="AK149" s="32"/>
      <c r="AL149" s="32"/>
    </row>
    <row r="150" spans="1:38" ht="15.75" customHeight="1" x14ac:dyDescent="0.2">
      <c r="A150" s="6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61"/>
      <c r="T150" s="61"/>
      <c r="U150" s="61"/>
      <c r="V150" s="61"/>
      <c r="W150" s="70"/>
      <c r="X150" s="70"/>
      <c r="Y150" s="70"/>
      <c r="Z150" s="70"/>
      <c r="AA150" s="61"/>
      <c r="AB150" s="61"/>
      <c r="AC150" s="19"/>
      <c r="AD150" s="19"/>
      <c r="AE150" s="19"/>
      <c r="AF150" s="31"/>
      <c r="AG150" s="31"/>
      <c r="AH150" s="71"/>
      <c r="AI150" s="31"/>
      <c r="AJ150" s="32"/>
      <c r="AK150" s="32"/>
      <c r="AL150" s="32"/>
    </row>
    <row r="151" spans="1:38" ht="15.75" customHeight="1" x14ac:dyDescent="0.2">
      <c r="A151" s="6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61"/>
      <c r="T151" s="61"/>
      <c r="U151" s="61"/>
      <c r="V151" s="61"/>
      <c r="W151" s="70"/>
      <c r="X151" s="70"/>
      <c r="Y151" s="70"/>
      <c r="Z151" s="70"/>
      <c r="AA151" s="61"/>
      <c r="AB151" s="61"/>
      <c r="AC151" s="19"/>
      <c r="AD151" s="19"/>
      <c r="AE151" s="19"/>
      <c r="AF151" s="31"/>
      <c r="AG151" s="31"/>
      <c r="AH151" s="71"/>
      <c r="AI151" s="31"/>
      <c r="AJ151" s="32"/>
      <c r="AK151" s="32"/>
      <c r="AL151" s="32"/>
    </row>
    <row r="152" spans="1:38" ht="15.75" customHeight="1" x14ac:dyDescent="0.2">
      <c r="A152" s="6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61"/>
      <c r="T152" s="61"/>
      <c r="U152" s="61"/>
      <c r="V152" s="61"/>
      <c r="W152" s="70"/>
      <c r="X152" s="70"/>
      <c r="Y152" s="70"/>
      <c r="Z152" s="70"/>
      <c r="AA152" s="61"/>
      <c r="AB152" s="61"/>
      <c r="AC152" s="19"/>
      <c r="AD152" s="19"/>
      <c r="AE152" s="19"/>
      <c r="AF152" s="31"/>
      <c r="AG152" s="31"/>
      <c r="AH152" s="71"/>
      <c r="AI152" s="31"/>
      <c r="AJ152" s="32"/>
      <c r="AK152" s="32"/>
      <c r="AL152" s="32"/>
    </row>
    <row r="153" spans="1:38" ht="15.75" customHeight="1" x14ac:dyDescent="0.2">
      <c r="A153" s="6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61"/>
      <c r="T153" s="61"/>
      <c r="U153" s="61"/>
      <c r="V153" s="61"/>
      <c r="W153" s="70"/>
      <c r="X153" s="70"/>
      <c r="Y153" s="70"/>
      <c r="Z153" s="70"/>
      <c r="AA153" s="61"/>
      <c r="AB153" s="61"/>
      <c r="AC153" s="19"/>
      <c r="AD153" s="19"/>
      <c r="AE153" s="19"/>
      <c r="AF153" s="31"/>
      <c r="AG153" s="31"/>
      <c r="AH153" s="71"/>
      <c r="AI153" s="31"/>
      <c r="AJ153" s="32"/>
      <c r="AK153" s="32"/>
      <c r="AL153" s="32"/>
    </row>
    <row r="154" spans="1:38" ht="15.75" customHeight="1" x14ac:dyDescent="0.2">
      <c r="A154" s="6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61"/>
      <c r="T154" s="61"/>
      <c r="U154" s="61"/>
      <c r="V154" s="61"/>
      <c r="W154" s="70"/>
      <c r="X154" s="70"/>
      <c r="Y154" s="70"/>
      <c r="Z154" s="70"/>
      <c r="AA154" s="61"/>
      <c r="AB154" s="61"/>
      <c r="AC154" s="19"/>
      <c r="AD154" s="19"/>
      <c r="AE154" s="19"/>
      <c r="AF154" s="31"/>
      <c r="AG154" s="31"/>
      <c r="AH154" s="71"/>
      <c r="AI154" s="31"/>
      <c r="AJ154" s="32"/>
      <c r="AK154" s="32"/>
      <c r="AL154" s="32"/>
    </row>
    <row r="155" spans="1:38" ht="15.75" customHeight="1" x14ac:dyDescent="0.2">
      <c r="A155" s="6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61"/>
      <c r="T155" s="61"/>
      <c r="U155" s="61"/>
      <c r="V155" s="61"/>
      <c r="W155" s="70"/>
      <c r="X155" s="70"/>
      <c r="Y155" s="70"/>
      <c r="Z155" s="70"/>
      <c r="AA155" s="61"/>
      <c r="AB155" s="61"/>
      <c r="AC155" s="19"/>
      <c r="AD155" s="19"/>
      <c r="AE155" s="19"/>
      <c r="AF155" s="31"/>
      <c r="AG155" s="31"/>
      <c r="AH155" s="71"/>
      <c r="AI155" s="31"/>
      <c r="AJ155" s="32"/>
      <c r="AK155" s="32"/>
      <c r="AL155" s="32"/>
    </row>
    <row r="156" spans="1:38" ht="15.75" customHeight="1" x14ac:dyDescent="0.2">
      <c r="A156" s="6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61"/>
      <c r="T156" s="61"/>
      <c r="U156" s="61"/>
      <c r="V156" s="61"/>
      <c r="W156" s="70"/>
      <c r="X156" s="70"/>
      <c r="Y156" s="70"/>
      <c r="Z156" s="70"/>
      <c r="AA156" s="61"/>
      <c r="AB156" s="61"/>
      <c r="AC156" s="19"/>
      <c r="AD156" s="19"/>
      <c r="AE156" s="19"/>
      <c r="AF156" s="31"/>
      <c r="AG156" s="31"/>
      <c r="AH156" s="71"/>
      <c r="AI156" s="31"/>
      <c r="AJ156" s="32"/>
      <c r="AK156" s="32"/>
      <c r="AL156" s="32"/>
    </row>
    <row r="157" spans="1:38" ht="15.75" customHeight="1" x14ac:dyDescent="0.2">
      <c r="A157" s="6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61"/>
      <c r="T157" s="61"/>
      <c r="U157" s="61"/>
      <c r="V157" s="61"/>
      <c r="W157" s="70"/>
      <c r="X157" s="70"/>
      <c r="Y157" s="70"/>
      <c r="Z157" s="70"/>
      <c r="AA157" s="61"/>
      <c r="AB157" s="61"/>
      <c r="AC157" s="19"/>
      <c r="AD157" s="19"/>
      <c r="AE157" s="19"/>
      <c r="AF157" s="31"/>
      <c r="AG157" s="31"/>
      <c r="AH157" s="71"/>
      <c r="AI157" s="31"/>
      <c r="AJ157" s="32"/>
      <c r="AK157" s="32"/>
      <c r="AL157" s="32"/>
    </row>
    <row r="158" spans="1:38" ht="15.75" customHeight="1" x14ac:dyDescent="0.2">
      <c r="A158" s="6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61"/>
      <c r="T158" s="61"/>
      <c r="U158" s="61"/>
      <c r="V158" s="61"/>
      <c r="W158" s="70"/>
      <c r="X158" s="70"/>
      <c r="Y158" s="70"/>
      <c r="Z158" s="70"/>
      <c r="AA158" s="61"/>
      <c r="AB158" s="61"/>
      <c r="AC158" s="19"/>
      <c r="AD158" s="19"/>
      <c r="AE158" s="19"/>
      <c r="AF158" s="31"/>
      <c r="AG158" s="31"/>
      <c r="AH158" s="71"/>
      <c r="AI158" s="31"/>
      <c r="AJ158" s="32"/>
      <c r="AK158" s="32"/>
      <c r="AL158" s="32"/>
    </row>
    <row r="159" spans="1:38" ht="15.75" customHeight="1" x14ac:dyDescent="0.2">
      <c r="A159" s="6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61"/>
      <c r="T159" s="61"/>
      <c r="U159" s="61"/>
      <c r="V159" s="61"/>
      <c r="W159" s="70"/>
      <c r="X159" s="70"/>
      <c r="Y159" s="70"/>
      <c r="Z159" s="70"/>
      <c r="AA159" s="61"/>
      <c r="AB159" s="61"/>
      <c r="AC159" s="19"/>
      <c r="AD159" s="19"/>
      <c r="AE159" s="19"/>
      <c r="AF159" s="31"/>
      <c r="AG159" s="31"/>
      <c r="AH159" s="71"/>
      <c r="AI159" s="31"/>
      <c r="AJ159" s="32"/>
      <c r="AK159" s="32"/>
      <c r="AL159" s="32"/>
    </row>
    <row r="160" spans="1:38" ht="15.75" customHeight="1" x14ac:dyDescent="0.2">
      <c r="A160" s="6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61"/>
      <c r="T160" s="61"/>
      <c r="U160" s="61"/>
      <c r="V160" s="61"/>
      <c r="W160" s="70"/>
      <c r="X160" s="70"/>
      <c r="Y160" s="70"/>
      <c r="Z160" s="70"/>
      <c r="AA160" s="61"/>
      <c r="AB160" s="61"/>
      <c r="AC160" s="19"/>
      <c r="AD160" s="19"/>
      <c r="AE160" s="19"/>
      <c r="AF160" s="31"/>
      <c r="AG160" s="31"/>
      <c r="AH160" s="71"/>
      <c r="AI160" s="31"/>
      <c r="AJ160" s="32"/>
      <c r="AK160" s="32"/>
      <c r="AL160" s="32"/>
    </row>
    <row r="161" spans="1:38" ht="15.75" customHeight="1" x14ac:dyDescent="0.2">
      <c r="A161" s="6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61"/>
      <c r="T161" s="61"/>
      <c r="U161" s="61"/>
      <c r="V161" s="61"/>
      <c r="W161" s="70"/>
      <c r="X161" s="70"/>
      <c r="Y161" s="70"/>
      <c r="Z161" s="70"/>
      <c r="AA161" s="61"/>
      <c r="AB161" s="61"/>
      <c r="AC161" s="19"/>
      <c r="AD161" s="19"/>
      <c r="AE161" s="19"/>
      <c r="AF161" s="31"/>
      <c r="AG161" s="31"/>
      <c r="AH161" s="71"/>
      <c r="AI161" s="31"/>
      <c r="AJ161" s="32"/>
      <c r="AK161" s="32"/>
      <c r="AL161" s="32"/>
    </row>
    <row r="162" spans="1:38" ht="15.75" customHeight="1" x14ac:dyDescent="0.2">
      <c r="A162" s="6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61"/>
      <c r="T162" s="61"/>
      <c r="U162" s="61"/>
      <c r="V162" s="61"/>
      <c r="W162" s="70"/>
      <c r="X162" s="70"/>
      <c r="Y162" s="70"/>
      <c r="Z162" s="70"/>
      <c r="AA162" s="61"/>
      <c r="AB162" s="61"/>
      <c r="AC162" s="19"/>
      <c r="AD162" s="19"/>
      <c r="AE162" s="19"/>
      <c r="AF162" s="31"/>
      <c r="AG162" s="31"/>
      <c r="AH162" s="71"/>
      <c r="AI162" s="31"/>
      <c r="AJ162" s="32"/>
      <c r="AK162" s="32"/>
      <c r="AL162" s="32"/>
    </row>
    <row r="163" spans="1:38" ht="15.75" customHeight="1" x14ac:dyDescent="0.2">
      <c r="A163" s="6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61"/>
      <c r="T163" s="61"/>
      <c r="U163" s="61"/>
      <c r="V163" s="61"/>
      <c r="W163" s="70"/>
      <c r="X163" s="70"/>
      <c r="Y163" s="70"/>
      <c r="Z163" s="70"/>
      <c r="AA163" s="61"/>
      <c r="AB163" s="61"/>
      <c r="AC163" s="19"/>
      <c r="AD163" s="19"/>
      <c r="AE163" s="19"/>
      <c r="AF163" s="31"/>
      <c r="AG163" s="31"/>
      <c r="AH163" s="71"/>
      <c r="AI163" s="31"/>
      <c r="AJ163" s="32"/>
      <c r="AK163" s="32"/>
      <c r="AL163" s="32"/>
    </row>
    <row r="164" spans="1:38" ht="15.75" customHeight="1" x14ac:dyDescent="0.2">
      <c r="A164" s="6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61"/>
      <c r="T164" s="61"/>
      <c r="U164" s="61"/>
      <c r="V164" s="61"/>
      <c r="W164" s="70"/>
      <c r="X164" s="70"/>
      <c r="Y164" s="70"/>
      <c r="Z164" s="70"/>
      <c r="AA164" s="61"/>
      <c r="AB164" s="61"/>
      <c r="AC164" s="19"/>
      <c r="AD164" s="19"/>
      <c r="AE164" s="19"/>
      <c r="AF164" s="31"/>
      <c r="AG164" s="31"/>
      <c r="AH164" s="71"/>
      <c r="AI164" s="31"/>
      <c r="AJ164" s="32"/>
      <c r="AK164" s="32"/>
      <c r="AL164" s="32"/>
    </row>
    <row r="165" spans="1:38" ht="15.75" customHeight="1" x14ac:dyDescent="0.2">
      <c r="A165" s="6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61"/>
      <c r="T165" s="61"/>
      <c r="U165" s="61"/>
      <c r="V165" s="61"/>
      <c r="W165" s="70"/>
      <c r="X165" s="70"/>
      <c r="Y165" s="70"/>
      <c r="Z165" s="70"/>
      <c r="AA165" s="61"/>
      <c r="AB165" s="61"/>
      <c r="AC165" s="19"/>
      <c r="AD165" s="19"/>
      <c r="AE165" s="19"/>
      <c r="AF165" s="31"/>
      <c r="AG165" s="31"/>
      <c r="AH165" s="71"/>
      <c r="AI165" s="31"/>
      <c r="AJ165" s="32"/>
      <c r="AK165" s="32"/>
      <c r="AL165" s="32"/>
    </row>
    <row r="166" spans="1:38" ht="15.75" customHeight="1" x14ac:dyDescent="0.2">
      <c r="A166" s="6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61"/>
      <c r="T166" s="61"/>
      <c r="U166" s="61"/>
      <c r="V166" s="61"/>
      <c r="W166" s="70"/>
      <c r="X166" s="70"/>
      <c r="Y166" s="70"/>
      <c r="Z166" s="70"/>
      <c r="AA166" s="61"/>
      <c r="AB166" s="61"/>
      <c r="AC166" s="19"/>
      <c r="AD166" s="19"/>
      <c r="AE166" s="19"/>
      <c r="AF166" s="31"/>
      <c r="AG166" s="31"/>
      <c r="AH166" s="71"/>
      <c r="AI166" s="31"/>
      <c r="AJ166" s="32"/>
      <c r="AK166" s="32"/>
      <c r="AL166" s="32"/>
    </row>
    <row r="167" spans="1:38" ht="15.75" customHeight="1" x14ac:dyDescent="0.2">
      <c r="A167" s="6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61"/>
      <c r="T167" s="61"/>
      <c r="U167" s="61"/>
      <c r="V167" s="61"/>
      <c r="W167" s="70"/>
      <c r="X167" s="70"/>
      <c r="Y167" s="70"/>
      <c r="Z167" s="70"/>
      <c r="AA167" s="61"/>
      <c r="AB167" s="61"/>
      <c r="AC167" s="19"/>
      <c r="AD167" s="19"/>
      <c r="AE167" s="19"/>
      <c r="AF167" s="31"/>
      <c r="AG167" s="31"/>
      <c r="AH167" s="71"/>
      <c r="AI167" s="31"/>
      <c r="AJ167" s="32"/>
      <c r="AK167" s="32"/>
      <c r="AL167" s="32"/>
    </row>
    <row r="168" spans="1:38" ht="15.75" customHeight="1" x14ac:dyDescent="0.2">
      <c r="A168" s="6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61"/>
      <c r="T168" s="61"/>
      <c r="U168" s="61"/>
      <c r="V168" s="61"/>
      <c r="W168" s="70"/>
      <c r="X168" s="70"/>
      <c r="Y168" s="70"/>
      <c r="Z168" s="70"/>
      <c r="AA168" s="61"/>
      <c r="AB168" s="61"/>
      <c r="AC168" s="19"/>
      <c r="AD168" s="19"/>
      <c r="AE168" s="19"/>
      <c r="AF168" s="31"/>
      <c r="AG168" s="31"/>
      <c r="AH168" s="71"/>
      <c r="AI168" s="31"/>
      <c r="AJ168" s="32"/>
      <c r="AK168" s="32"/>
      <c r="AL168" s="32"/>
    </row>
    <row r="169" spans="1:38" ht="15.75" customHeight="1" x14ac:dyDescent="0.2">
      <c r="A169" s="6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61"/>
      <c r="T169" s="61"/>
      <c r="U169" s="61"/>
      <c r="V169" s="61"/>
      <c r="W169" s="70"/>
      <c r="X169" s="70"/>
      <c r="Y169" s="70"/>
      <c r="Z169" s="70"/>
      <c r="AA169" s="61"/>
      <c r="AB169" s="61"/>
      <c r="AC169" s="19"/>
      <c r="AD169" s="19"/>
      <c r="AE169" s="19"/>
      <c r="AF169" s="31"/>
      <c r="AG169" s="31"/>
      <c r="AH169" s="71"/>
      <c r="AI169" s="31"/>
      <c r="AJ169" s="32"/>
      <c r="AK169" s="32"/>
      <c r="AL169" s="32"/>
    </row>
    <row r="170" spans="1:38" ht="15.75" customHeight="1" x14ac:dyDescent="0.2">
      <c r="A170" s="6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61"/>
      <c r="T170" s="61"/>
      <c r="U170" s="61"/>
      <c r="V170" s="61"/>
      <c r="W170" s="70"/>
      <c r="X170" s="70"/>
      <c r="Y170" s="70"/>
      <c r="Z170" s="70"/>
      <c r="AA170" s="61"/>
      <c r="AB170" s="61"/>
      <c r="AC170" s="19"/>
      <c r="AD170" s="19"/>
      <c r="AE170" s="19"/>
      <c r="AF170" s="31"/>
      <c r="AG170" s="31"/>
      <c r="AH170" s="71"/>
      <c r="AI170" s="31"/>
      <c r="AJ170" s="32"/>
      <c r="AK170" s="32"/>
      <c r="AL170" s="32"/>
    </row>
    <row r="171" spans="1:38" ht="15.75" customHeight="1" x14ac:dyDescent="0.2">
      <c r="A171" s="6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61"/>
      <c r="T171" s="61"/>
      <c r="U171" s="61"/>
      <c r="V171" s="61"/>
      <c r="W171" s="70"/>
      <c r="X171" s="70"/>
      <c r="Y171" s="70"/>
      <c r="Z171" s="70"/>
      <c r="AA171" s="61"/>
      <c r="AB171" s="61"/>
      <c r="AC171" s="19"/>
      <c r="AD171" s="19"/>
      <c r="AE171" s="19"/>
      <c r="AF171" s="31"/>
      <c r="AG171" s="31"/>
      <c r="AH171" s="71"/>
      <c r="AI171" s="31"/>
      <c r="AJ171" s="32"/>
      <c r="AK171" s="32"/>
      <c r="AL171" s="32"/>
    </row>
    <row r="172" spans="1:38" ht="15.75" customHeight="1" x14ac:dyDescent="0.2">
      <c r="A172" s="6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61"/>
      <c r="T172" s="61"/>
      <c r="U172" s="61"/>
      <c r="V172" s="61"/>
      <c r="W172" s="70"/>
      <c r="X172" s="70"/>
      <c r="Y172" s="70"/>
      <c r="Z172" s="70"/>
      <c r="AA172" s="61"/>
      <c r="AB172" s="61"/>
      <c r="AC172" s="19"/>
      <c r="AD172" s="19"/>
      <c r="AE172" s="19"/>
      <c r="AF172" s="31"/>
      <c r="AG172" s="31"/>
      <c r="AH172" s="71"/>
      <c r="AI172" s="31"/>
      <c r="AJ172" s="32"/>
      <c r="AK172" s="32"/>
      <c r="AL172" s="32"/>
    </row>
    <row r="173" spans="1:38" ht="15.75" customHeight="1" x14ac:dyDescent="0.2">
      <c r="A173" s="6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61"/>
      <c r="T173" s="61"/>
      <c r="U173" s="61"/>
      <c r="V173" s="61"/>
      <c r="W173" s="70"/>
      <c r="X173" s="70"/>
      <c r="Y173" s="70"/>
      <c r="Z173" s="70"/>
      <c r="AA173" s="61"/>
      <c r="AB173" s="61"/>
      <c r="AC173" s="19"/>
      <c r="AD173" s="19"/>
      <c r="AE173" s="19"/>
      <c r="AF173" s="31"/>
      <c r="AG173" s="31"/>
      <c r="AH173" s="71"/>
      <c r="AI173" s="31"/>
      <c r="AJ173" s="32"/>
      <c r="AK173" s="32"/>
      <c r="AL173" s="32"/>
    </row>
    <row r="174" spans="1:38" ht="15.75" customHeight="1" x14ac:dyDescent="0.2">
      <c r="A174" s="6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61"/>
      <c r="T174" s="61"/>
      <c r="U174" s="61"/>
      <c r="V174" s="61"/>
      <c r="W174" s="70"/>
      <c r="X174" s="70"/>
      <c r="Y174" s="70"/>
      <c r="Z174" s="70"/>
      <c r="AA174" s="61"/>
      <c r="AB174" s="61"/>
      <c r="AC174" s="19"/>
      <c r="AD174" s="19"/>
      <c r="AE174" s="19"/>
      <c r="AF174" s="31"/>
      <c r="AG174" s="31"/>
      <c r="AH174" s="71"/>
      <c r="AI174" s="31"/>
      <c r="AJ174" s="32"/>
      <c r="AK174" s="32"/>
      <c r="AL174" s="32"/>
    </row>
    <row r="175" spans="1:38" ht="15.75" customHeight="1" x14ac:dyDescent="0.2">
      <c r="A175" s="6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61"/>
      <c r="T175" s="61"/>
      <c r="U175" s="61"/>
      <c r="V175" s="61"/>
      <c r="W175" s="70"/>
      <c r="X175" s="70"/>
      <c r="Y175" s="70"/>
      <c r="Z175" s="70"/>
      <c r="AA175" s="61"/>
      <c r="AB175" s="61"/>
      <c r="AC175" s="19"/>
      <c r="AD175" s="19"/>
      <c r="AE175" s="19"/>
      <c r="AF175" s="31"/>
      <c r="AG175" s="31"/>
      <c r="AH175" s="71"/>
      <c r="AI175" s="31"/>
      <c r="AJ175" s="32"/>
      <c r="AK175" s="32"/>
      <c r="AL175" s="32"/>
    </row>
    <row r="176" spans="1:38" ht="15.75" customHeight="1" x14ac:dyDescent="0.2">
      <c r="A176" s="6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61"/>
      <c r="T176" s="61"/>
      <c r="U176" s="61"/>
      <c r="V176" s="61"/>
      <c r="W176" s="70"/>
      <c r="X176" s="70"/>
      <c r="Y176" s="70"/>
      <c r="Z176" s="70"/>
      <c r="AA176" s="61"/>
      <c r="AB176" s="61"/>
      <c r="AC176" s="19"/>
      <c r="AD176" s="19"/>
      <c r="AE176" s="19"/>
      <c r="AF176" s="31"/>
      <c r="AG176" s="31"/>
      <c r="AH176" s="71"/>
      <c r="AI176" s="31"/>
      <c r="AJ176" s="32"/>
      <c r="AK176" s="32"/>
      <c r="AL176" s="32"/>
    </row>
    <row r="177" spans="1:38" ht="15.75" customHeight="1" x14ac:dyDescent="0.2">
      <c r="A177" s="6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61"/>
      <c r="T177" s="61"/>
      <c r="U177" s="61"/>
      <c r="V177" s="61"/>
      <c r="W177" s="70"/>
      <c r="X177" s="70"/>
      <c r="Y177" s="70"/>
      <c r="Z177" s="70"/>
      <c r="AA177" s="61"/>
      <c r="AB177" s="61"/>
      <c r="AC177" s="19"/>
      <c r="AD177" s="19"/>
      <c r="AE177" s="19"/>
      <c r="AF177" s="31"/>
      <c r="AG177" s="31"/>
      <c r="AH177" s="71"/>
      <c r="AI177" s="31"/>
      <c r="AJ177" s="32"/>
      <c r="AK177" s="32"/>
      <c r="AL177" s="32"/>
    </row>
    <row r="178" spans="1:38" ht="15.75" customHeight="1" x14ac:dyDescent="0.2">
      <c r="A178" s="6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61"/>
      <c r="T178" s="61"/>
      <c r="U178" s="61"/>
      <c r="V178" s="61"/>
      <c r="W178" s="70"/>
      <c r="X178" s="70"/>
      <c r="Y178" s="70"/>
      <c r="Z178" s="70"/>
      <c r="AA178" s="61"/>
      <c r="AB178" s="61"/>
      <c r="AC178" s="19"/>
      <c r="AD178" s="19"/>
      <c r="AE178" s="19"/>
      <c r="AF178" s="31"/>
      <c r="AG178" s="31"/>
      <c r="AH178" s="71"/>
      <c r="AI178" s="31"/>
      <c r="AJ178" s="32"/>
      <c r="AK178" s="32"/>
      <c r="AL178" s="32"/>
    </row>
    <row r="179" spans="1:38" ht="15.75" customHeight="1" x14ac:dyDescent="0.2">
      <c r="A179" s="6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61"/>
      <c r="T179" s="61"/>
      <c r="U179" s="61"/>
      <c r="V179" s="61"/>
      <c r="W179" s="70"/>
      <c r="X179" s="70"/>
      <c r="Y179" s="70"/>
      <c r="Z179" s="70"/>
      <c r="AA179" s="61"/>
      <c r="AB179" s="61"/>
      <c r="AC179" s="19"/>
      <c r="AD179" s="19"/>
      <c r="AE179" s="19"/>
      <c r="AF179" s="31"/>
      <c r="AG179" s="31"/>
      <c r="AH179" s="71"/>
      <c r="AI179" s="31"/>
      <c r="AJ179" s="32"/>
      <c r="AK179" s="32"/>
      <c r="AL179" s="32"/>
    </row>
    <row r="180" spans="1:38" ht="15.75" customHeight="1" x14ac:dyDescent="0.2">
      <c r="A180" s="6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61"/>
      <c r="T180" s="61"/>
      <c r="U180" s="61"/>
      <c r="V180" s="61"/>
      <c r="W180" s="70"/>
      <c r="X180" s="70"/>
      <c r="Y180" s="70"/>
      <c r="Z180" s="70"/>
      <c r="AA180" s="61"/>
      <c r="AB180" s="61"/>
      <c r="AC180" s="19"/>
      <c r="AD180" s="19"/>
      <c r="AE180" s="19"/>
      <c r="AF180" s="31"/>
      <c r="AG180" s="31"/>
      <c r="AH180" s="71"/>
      <c r="AI180" s="31"/>
      <c r="AJ180" s="32"/>
      <c r="AK180" s="32"/>
      <c r="AL180" s="32"/>
    </row>
    <row r="181" spans="1:38" ht="15.75" customHeight="1" x14ac:dyDescent="0.2">
      <c r="A181" s="6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61"/>
      <c r="T181" s="61"/>
      <c r="U181" s="61"/>
      <c r="V181" s="61"/>
      <c r="W181" s="70"/>
      <c r="X181" s="70"/>
      <c r="Y181" s="70"/>
      <c r="Z181" s="70"/>
      <c r="AA181" s="61"/>
      <c r="AB181" s="61"/>
      <c r="AC181" s="19"/>
      <c r="AD181" s="19"/>
      <c r="AE181" s="19"/>
      <c r="AF181" s="31"/>
      <c r="AG181" s="31"/>
      <c r="AH181" s="71"/>
      <c r="AI181" s="31"/>
      <c r="AJ181" s="32"/>
      <c r="AK181" s="32"/>
      <c r="AL181" s="32"/>
    </row>
    <row r="182" spans="1:38" ht="15.75" customHeight="1" x14ac:dyDescent="0.2">
      <c r="A182" s="6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61"/>
      <c r="T182" s="61"/>
      <c r="U182" s="61"/>
      <c r="V182" s="61"/>
      <c r="W182" s="70"/>
      <c r="X182" s="70"/>
      <c r="Y182" s="70"/>
      <c r="Z182" s="70"/>
      <c r="AA182" s="61"/>
      <c r="AB182" s="61"/>
      <c r="AC182" s="19"/>
      <c r="AD182" s="19"/>
      <c r="AE182" s="19"/>
      <c r="AF182" s="31"/>
      <c r="AG182" s="31"/>
      <c r="AH182" s="71"/>
      <c r="AI182" s="31"/>
      <c r="AJ182" s="32"/>
      <c r="AK182" s="32"/>
      <c r="AL182" s="32"/>
    </row>
    <row r="183" spans="1:38" ht="15.75" customHeight="1" x14ac:dyDescent="0.2">
      <c r="A183" s="6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61"/>
      <c r="T183" s="61"/>
      <c r="U183" s="61"/>
      <c r="V183" s="61"/>
      <c r="W183" s="70"/>
      <c r="X183" s="70"/>
      <c r="Y183" s="70"/>
      <c r="Z183" s="70"/>
      <c r="AA183" s="61"/>
      <c r="AB183" s="61"/>
      <c r="AC183" s="19"/>
      <c r="AD183" s="19"/>
      <c r="AE183" s="19"/>
      <c r="AF183" s="31"/>
      <c r="AG183" s="31"/>
      <c r="AH183" s="71"/>
      <c r="AI183" s="31"/>
      <c r="AJ183" s="32"/>
      <c r="AK183" s="32"/>
      <c r="AL183" s="32"/>
    </row>
    <row r="184" spans="1:38" ht="15.75" customHeight="1" x14ac:dyDescent="0.2">
      <c r="A184" s="6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61"/>
      <c r="T184" s="61"/>
      <c r="U184" s="61"/>
      <c r="V184" s="61"/>
      <c r="W184" s="70"/>
      <c r="X184" s="70"/>
      <c r="Y184" s="70"/>
      <c r="Z184" s="70"/>
      <c r="AA184" s="61"/>
      <c r="AB184" s="61"/>
      <c r="AC184" s="19"/>
      <c r="AD184" s="19"/>
      <c r="AE184" s="19"/>
      <c r="AF184" s="31"/>
      <c r="AG184" s="31"/>
      <c r="AH184" s="71"/>
      <c r="AI184" s="31"/>
      <c r="AJ184" s="32"/>
      <c r="AK184" s="32"/>
      <c r="AL184" s="32"/>
    </row>
    <row r="185" spans="1:38" ht="15.75" customHeight="1" x14ac:dyDescent="0.2">
      <c r="A185" s="6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61"/>
      <c r="T185" s="61"/>
      <c r="U185" s="61"/>
      <c r="V185" s="61"/>
      <c r="W185" s="70"/>
      <c r="X185" s="70"/>
      <c r="Y185" s="70"/>
      <c r="Z185" s="70"/>
      <c r="AA185" s="61"/>
      <c r="AB185" s="61"/>
      <c r="AC185" s="19"/>
      <c r="AD185" s="19"/>
      <c r="AE185" s="19"/>
      <c r="AF185" s="31"/>
      <c r="AG185" s="31"/>
      <c r="AH185" s="71"/>
      <c r="AI185" s="31"/>
      <c r="AJ185" s="32"/>
      <c r="AK185" s="32"/>
      <c r="AL185" s="32"/>
    </row>
    <row r="186" spans="1:38" ht="15.75" customHeight="1" x14ac:dyDescent="0.2">
      <c r="A186" s="6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61"/>
      <c r="T186" s="61"/>
      <c r="U186" s="61"/>
      <c r="V186" s="61"/>
      <c r="W186" s="70"/>
      <c r="X186" s="70"/>
      <c r="Y186" s="70"/>
      <c r="Z186" s="70"/>
      <c r="AA186" s="61"/>
      <c r="AB186" s="61"/>
      <c r="AC186" s="19"/>
      <c r="AD186" s="19"/>
      <c r="AE186" s="19"/>
      <c r="AF186" s="31"/>
      <c r="AG186" s="31"/>
      <c r="AH186" s="71"/>
      <c r="AI186" s="31"/>
      <c r="AJ186" s="32"/>
      <c r="AK186" s="32"/>
      <c r="AL186" s="32"/>
    </row>
    <row r="187" spans="1:38" ht="15.75" customHeight="1" x14ac:dyDescent="0.2">
      <c r="A187" s="6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61"/>
      <c r="T187" s="61"/>
      <c r="U187" s="61"/>
      <c r="V187" s="61"/>
      <c r="W187" s="70"/>
      <c r="X187" s="70"/>
      <c r="Y187" s="70"/>
      <c r="Z187" s="70"/>
      <c r="AA187" s="61"/>
      <c r="AB187" s="61"/>
      <c r="AC187" s="19"/>
      <c r="AD187" s="19"/>
      <c r="AE187" s="19"/>
      <c r="AF187" s="31"/>
      <c r="AG187" s="31"/>
      <c r="AH187" s="71"/>
      <c r="AI187" s="31"/>
      <c r="AJ187" s="32"/>
      <c r="AK187" s="32"/>
      <c r="AL187" s="32"/>
    </row>
    <row r="188" spans="1:38" ht="15.75" customHeight="1" x14ac:dyDescent="0.2">
      <c r="A188" s="6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61"/>
      <c r="T188" s="61"/>
      <c r="U188" s="61"/>
      <c r="V188" s="61"/>
      <c r="W188" s="70"/>
      <c r="X188" s="70"/>
      <c r="Y188" s="70"/>
      <c r="Z188" s="70"/>
      <c r="AA188" s="61"/>
      <c r="AB188" s="61"/>
      <c r="AC188" s="19"/>
      <c r="AD188" s="19"/>
      <c r="AE188" s="19"/>
      <c r="AF188" s="31"/>
      <c r="AG188" s="31"/>
      <c r="AH188" s="71"/>
      <c r="AI188" s="31"/>
      <c r="AJ188" s="32"/>
      <c r="AK188" s="32"/>
      <c r="AL188" s="32"/>
    </row>
    <row r="189" spans="1:38" ht="15.75" customHeight="1" x14ac:dyDescent="0.2">
      <c r="A189" s="6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61"/>
      <c r="T189" s="61"/>
      <c r="U189" s="61"/>
      <c r="V189" s="61"/>
      <c r="W189" s="70"/>
      <c r="X189" s="70"/>
      <c r="Y189" s="70"/>
      <c r="Z189" s="70"/>
      <c r="AA189" s="61"/>
      <c r="AB189" s="61"/>
      <c r="AC189" s="19"/>
      <c r="AD189" s="19"/>
      <c r="AE189" s="19"/>
      <c r="AF189" s="31"/>
      <c r="AG189" s="31"/>
      <c r="AH189" s="71"/>
      <c r="AI189" s="31"/>
      <c r="AJ189" s="32"/>
      <c r="AK189" s="32"/>
      <c r="AL189" s="32"/>
    </row>
    <row r="190" spans="1:38" ht="15.75" customHeight="1" x14ac:dyDescent="0.2">
      <c r="A190" s="6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61"/>
      <c r="T190" s="61"/>
      <c r="U190" s="61"/>
      <c r="V190" s="61"/>
      <c r="W190" s="70"/>
      <c r="X190" s="70"/>
      <c r="Y190" s="70"/>
      <c r="Z190" s="70"/>
      <c r="AA190" s="61"/>
      <c r="AB190" s="61"/>
      <c r="AC190" s="19"/>
      <c r="AD190" s="19"/>
      <c r="AE190" s="19"/>
      <c r="AF190" s="31"/>
      <c r="AG190" s="31"/>
      <c r="AH190" s="71"/>
      <c r="AI190" s="31"/>
      <c r="AJ190" s="32"/>
      <c r="AK190" s="32"/>
      <c r="AL190" s="32"/>
    </row>
    <row r="191" spans="1:38" ht="15.75" customHeight="1" x14ac:dyDescent="0.2">
      <c r="A191" s="6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61"/>
      <c r="T191" s="61"/>
      <c r="U191" s="61"/>
      <c r="V191" s="61"/>
      <c r="W191" s="70"/>
      <c r="X191" s="70"/>
      <c r="Y191" s="70"/>
      <c r="Z191" s="70"/>
      <c r="AA191" s="61"/>
      <c r="AB191" s="61"/>
      <c r="AC191" s="19"/>
      <c r="AD191" s="19"/>
      <c r="AE191" s="19"/>
      <c r="AF191" s="31"/>
      <c r="AG191" s="31"/>
      <c r="AH191" s="71"/>
      <c r="AI191" s="31"/>
      <c r="AJ191" s="32"/>
      <c r="AK191" s="32"/>
      <c r="AL191" s="32"/>
    </row>
    <row r="192" spans="1:38" ht="15.75" customHeight="1" x14ac:dyDescent="0.2">
      <c r="A192" s="6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61"/>
      <c r="T192" s="61"/>
      <c r="U192" s="61"/>
      <c r="V192" s="61"/>
      <c r="W192" s="70"/>
      <c r="X192" s="70"/>
      <c r="Y192" s="70"/>
      <c r="Z192" s="70"/>
      <c r="AA192" s="61"/>
      <c r="AB192" s="61"/>
      <c r="AC192" s="19"/>
      <c r="AD192" s="19"/>
      <c r="AE192" s="19"/>
      <c r="AF192" s="31"/>
      <c r="AG192" s="31"/>
      <c r="AH192" s="71"/>
      <c r="AI192" s="31"/>
      <c r="AJ192" s="32"/>
      <c r="AK192" s="32"/>
      <c r="AL192" s="32"/>
    </row>
    <row r="193" spans="1:38" ht="15.75" customHeight="1" x14ac:dyDescent="0.2">
      <c r="A193" s="6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61"/>
      <c r="T193" s="61"/>
      <c r="U193" s="61"/>
      <c r="V193" s="61"/>
      <c r="W193" s="70"/>
      <c r="X193" s="70"/>
      <c r="Y193" s="70"/>
      <c r="Z193" s="70"/>
      <c r="AA193" s="61"/>
      <c r="AB193" s="61"/>
      <c r="AC193" s="19"/>
      <c r="AD193" s="19"/>
      <c r="AE193" s="19"/>
      <c r="AF193" s="31"/>
      <c r="AG193" s="31"/>
      <c r="AH193" s="71"/>
      <c r="AI193" s="31"/>
      <c r="AJ193" s="32"/>
      <c r="AK193" s="32"/>
      <c r="AL193" s="32"/>
    </row>
    <row r="194" spans="1:38" ht="15.75" customHeight="1" x14ac:dyDescent="0.2">
      <c r="A194" s="6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61"/>
      <c r="T194" s="61"/>
      <c r="U194" s="61"/>
      <c r="V194" s="61"/>
      <c r="W194" s="70"/>
      <c r="X194" s="70"/>
      <c r="Y194" s="70"/>
      <c r="Z194" s="70"/>
      <c r="AA194" s="61"/>
      <c r="AB194" s="61"/>
      <c r="AC194" s="19"/>
      <c r="AD194" s="19"/>
      <c r="AE194" s="19"/>
      <c r="AF194" s="31"/>
      <c r="AG194" s="31"/>
      <c r="AH194" s="71"/>
      <c r="AI194" s="31"/>
      <c r="AJ194" s="32"/>
      <c r="AK194" s="32"/>
      <c r="AL194" s="32"/>
    </row>
    <row r="195" spans="1:38" ht="15.75" customHeight="1" x14ac:dyDescent="0.2">
      <c r="A195" s="6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61"/>
      <c r="T195" s="61"/>
      <c r="U195" s="61"/>
      <c r="V195" s="61"/>
      <c r="W195" s="70"/>
      <c r="X195" s="70"/>
      <c r="Y195" s="70"/>
      <c r="Z195" s="70"/>
      <c r="AA195" s="61"/>
      <c r="AB195" s="61"/>
      <c r="AC195" s="19"/>
      <c r="AD195" s="19"/>
      <c r="AE195" s="19"/>
      <c r="AF195" s="31"/>
      <c r="AG195" s="31"/>
      <c r="AH195" s="71"/>
      <c r="AI195" s="31"/>
      <c r="AJ195" s="32"/>
      <c r="AK195" s="32"/>
      <c r="AL195" s="32"/>
    </row>
    <row r="196" spans="1:38" ht="15.75" customHeight="1" x14ac:dyDescent="0.2">
      <c r="A196" s="6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61"/>
      <c r="T196" s="61"/>
      <c r="U196" s="61"/>
      <c r="V196" s="61"/>
      <c r="W196" s="70"/>
      <c r="X196" s="70"/>
      <c r="Y196" s="70"/>
      <c r="Z196" s="70"/>
      <c r="AA196" s="61"/>
      <c r="AB196" s="61"/>
      <c r="AC196" s="19"/>
      <c r="AD196" s="19"/>
      <c r="AE196" s="19"/>
      <c r="AF196" s="31"/>
      <c r="AG196" s="31"/>
      <c r="AH196" s="71"/>
      <c r="AI196" s="31"/>
      <c r="AJ196" s="32"/>
      <c r="AK196" s="32"/>
      <c r="AL196" s="32"/>
    </row>
    <row r="197" spans="1:38" ht="15.75" customHeight="1" x14ac:dyDescent="0.2">
      <c r="A197" s="6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61"/>
      <c r="T197" s="61"/>
      <c r="U197" s="61"/>
      <c r="V197" s="61"/>
      <c r="W197" s="70"/>
      <c r="X197" s="70"/>
      <c r="Y197" s="70"/>
      <c r="Z197" s="70"/>
      <c r="AA197" s="61"/>
      <c r="AB197" s="61"/>
      <c r="AC197" s="19"/>
      <c r="AD197" s="19"/>
      <c r="AE197" s="19"/>
      <c r="AF197" s="31"/>
      <c r="AG197" s="31"/>
      <c r="AH197" s="71"/>
      <c r="AI197" s="31"/>
      <c r="AJ197" s="32"/>
      <c r="AK197" s="32"/>
      <c r="AL197" s="32"/>
    </row>
    <row r="198" spans="1:38" ht="15.75" customHeight="1" x14ac:dyDescent="0.2">
      <c r="A198" s="6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61"/>
      <c r="T198" s="61"/>
      <c r="U198" s="61"/>
      <c r="V198" s="61"/>
      <c r="W198" s="70"/>
      <c r="X198" s="70"/>
      <c r="Y198" s="70"/>
      <c r="Z198" s="70"/>
      <c r="AA198" s="61"/>
      <c r="AB198" s="61"/>
      <c r="AC198" s="19"/>
      <c r="AD198" s="19"/>
      <c r="AE198" s="19"/>
      <c r="AF198" s="31"/>
      <c r="AG198" s="31"/>
      <c r="AH198" s="71"/>
      <c r="AI198" s="31"/>
      <c r="AJ198" s="32"/>
      <c r="AK198" s="32"/>
      <c r="AL198" s="32"/>
    </row>
    <row r="199" spans="1:38" ht="15.75" customHeight="1" x14ac:dyDescent="0.2">
      <c r="A199" s="6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61"/>
      <c r="T199" s="61"/>
      <c r="U199" s="61"/>
      <c r="V199" s="61"/>
      <c r="W199" s="70"/>
      <c r="X199" s="70"/>
      <c r="Y199" s="70"/>
      <c r="Z199" s="70"/>
      <c r="AA199" s="61"/>
      <c r="AB199" s="61"/>
      <c r="AC199" s="19"/>
      <c r="AD199" s="19"/>
      <c r="AE199" s="19"/>
      <c r="AF199" s="31"/>
      <c r="AG199" s="31"/>
      <c r="AH199" s="71"/>
      <c r="AI199" s="31"/>
      <c r="AJ199" s="32"/>
      <c r="AK199" s="32"/>
      <c r="AL199" s="32"/>
    </row>
    <row r="200" spans="1:38" ht="15.75" customHeight="1" x14ac:dyDescent="0.2">
      <c r="A200" s="6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61"/>
      <c r="T200" s="61"/>
      <c r="U200" s="61"/>
      <c r="V200" s="61"/>
      <c r="W200" s="70"/>
      <c r="X200" s="70"/>
      <c r="Y200" s="70"/>
      <c r="Z200" s="70"/>
      <c r="AA200" s="61"/>
      <c r="AB200" s="61"/>
      <c r="AC200" s="19"/>
      <c r="AD200" s="19"/>
      <c r="AE200" s="19"/>
      <c r="AF200" s="31"/>
      <c r="AG200" s="31"/>
      <c r="AH200" s="71"/>
      <c r="AI200" s="31"/>
      <c r="AJ200" s="32"/>
      <c r="AK200" s="32"/>
      <c r="AL200" s="32"/>
    </row>
    <row r="201" spans="1:38" ht="15.75" customHeight="1" x14ac:dyDescent="0.2">
      <c r="A201" s="6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61"/>
      <c r="T201" s="61"/>
      <c r="U201" s="61"/>
      <c r="V201" s="61"/>
      <c r="W201" s="70"/>
      <c r="X201" s="70"/>
      <c r="Y201" s="70"/>
      <c r="Z201" s="70"/>
      <c r="AA201" s="61"/>
      <c r="AB201" s="61"/>
      <c r="AC201" s="19"/>
      <c r="AD201" s="19"/>
      <c r="AE201" s="19"/>
      <c r="AF201" s="31"/>
      <c r="AG201" s="31"/>
      <c r="AH201" s="71"/>
      <c r="AI201" s="31"/>
      <c r="AJ201" s="32"/>
      <c r="AK201" s="32"/>
      <c r="AL201" s="32"/>
    </row>
    <row r="202" spans="1:38" ht="15.75" customHeight="1" x14ac:dyDescent="0.2">
      <c r="A202" s="6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61"/>
      <c r="T202" s="61"/>
      <c r="U202" s="61"/>
      <c r="V202" s="61"/>
      <c r="W202" s="70"/>
      <c r="X202" s="70"/>
      <c r="Y202" s="70"/>
      <c r="Z202" s="70"/>
      <c r="AA202" s="61"/>
      <c r="AB202" s="61"/>
      <c r="AC202" s="19"/>
      <c r="AD202" s="19"/>
      <c r="AE202" s="19"/>
      <c r="AF202" s="31"/>
      <c r="AG202" s="31"/>
      <c r="AH202" s="71"/>
      <c r="AI202" s="31"/>
      <c r="AJ202" s="32"/>
      <c r="AK202" s="32"/>
      <c r="AL202" s="32"/>
    </row>
    <row r="203" spans="1:38" ht="15.75" customHeight="1" x14ac:dyDescent="0.2">
      <c r="A203" s="6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61"/>
      <c r="T203" s="61"/>
      <c r="U203" s="61"/>
      <c r="V203" s="61"/>
      <c r="W203" s="70"/>
      <c r="X203" s="70"/>
      <c r="Y203" s="70"/>
      <c r="Z203" s="70"/>
      <c r="AA203" s="61"/>
      <c r="AB203" s="61"/>
      <c r="AC203" s="19"/>
      <c r="AD203" s="19"/>
      <c r="AE203" s="19"/>
      <c r="AF203" s="31"/>
      <c r="AG203" s="31"/>
      <c r="AH203" s="71"/>
      <c r="AI203" s="31"/>
      <c r="AJ203" s="32"/>
      <c r="AK203" s="32"/>
      <c r="AL203" s="32"/>
    </row>
    <row r="204" spans="1:38" ht="15.75" customHeight="1" x14ac:dyDescent="0.2">
      <c r="A204" s="6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61"/>
      <c r="T204" s="61"/>
      <c r="U204" s="61"/>
      <c r="V204" s="61"/>
      <c r="W204" s="70"/>
      <c r="X204" s="70"/>
      <c r="Y204" s="70"/>
      <c r="Z204" s="70"/>
      <c r="AA204" s="61"/>
      <c r="AB204" s="61"/>
      <c r="AC204" s="19"/>
      <c r="AD204" s="19"/>
      <c r="AE204" s="19"/>
      <c r="AF204" s="31"/>
      <c r="AG204" s="31"/>
      <c r="AH204" s="71"/>
      <c r="AI204" s="31"/>
      <c r="AJ204" s="32"/>
      <c r="AK204" s="32"/>
      <c r="AL204" s="32"/>
    </row>
    <row r="205" spans="1:38" ht="15.75" customHeight="1" x14ac:dyDescent="0.2">
      <c r="A205" s="6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61"/>
      <c r="T205" s="61"/>
      <c r="U205" s="61"/>
      <c r="V205" s="61"/>
      <c r="W205" s="70"/>
      <c r="X205" s="70"/>
      <c r="Y205" s="70"/>
      <c r="Z205" s="70"/>
      <c r="AA205" s="61"/>
      <c r="AB205" s="61"/>
      <c r="AC205" s="19"/>
      <c r="AD205" s="19"/>
      <c r="AE205" s="19"/>
      <c r="AF205" s="31"/>
      <c r="AG205" s="31"/>
      <c r="AH205" s="71"/>
      <c r="AI205" s="31"/>
      <c r="AJ205" s="32"/>
      <c r="AK205" s="32"/>
      <c r="AL205" s="32"/>
    </row>
    <row r="206" spans="1:38" ht="15.75" customHeight="1" x14ac:dyDescent="0.2">
      <c r="A206" s="6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61"/>
      <c r="T206" s="61"/>
      <c r="U206" s="61"/>
      <c r="V206" s="61"/>
      <c r="W206" s="70"/>
      <c r="X206" s="70"/>
      <c r="Y206" s="70"/>
      <c r="Z206" s="70"/>
      <c r="AA206" s="61"/>
      <c r="AB206" s="61"/>
      <c r="AC206" s="19"/>
      <c r="AD206" s="19"/>
      <c r="AE206" s="19"/>
      <c r="AF206" s="31"/>
      <c r="AG206" s="31"/>
      <c r="AH206" s="71"/>
      <c r="AI206" s="31"/>
      <c r="AJ206" s="32"/>
      <c r="AK206" s="32"/>
      <c r="AL206" s="32"/>
    </row>
    <row r="207" spans="1:38" ht="15.75" customHeight="1" x14ac:dyDescent="0.2">
      <c r="A207" s="6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61"/>
      <c r="T207" s="61"/>
      <c r="U207" s="61"/>
      <c r="V207" s="61"/>
      <c r="W207" s="70"/>
      <c r="X207" s="70"/>
      <c r="Y207" s="70"/>
      <c r="Z207" s="70"/>
      <c r="AA207" s="61"/>
      <c r="AB207" s="61"/>
      <c r="AC207" s="19"/>
      <c r="AD207" s="19"/>
      <c r="AE207" s="19"/>
      <c r="AF207" s="31"/>
      <c r="AG207" s="31"/>
      <c r="AH207" s="71"/>
      <c r="AI207" s="31"/>
      <c r="AJ207" s="32"/>
      <c r="AK207" s="32"/>
      <c r="AL207" s="32"/>
    </row>
    <row r="208" spans="1:38" ht="15.75" customHeight="1" x14ac:dyDescent="0.2">
      <c r="A208" s="6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61"/>
      <c r="T208" s="61"/>
      <c r="U208" s="61"/>
      <c r="V208" s="61"/>
      <c r="W208" s="70"/>
      <c r="X208" s="70"/>
      <c r="Y208" s="70"/>
      <c r="Z208" s="70"/>
      <c r="AA208" s="61"/>
      <c r="AB208" s="61"/>
      <c r="AC208" s="19"/>
      <c r="AD208" s="19"/>
      <c r="AE208" s="19"/>
      <c r="AF208" s="31"/>
      <c r="AG208" s="31"/>
      <c r="AH208" s="71"/>
      <c r="AI208" s="31"/>
      <c r="AJ208" s="32"/>
      <c r="AK208" s="32"/>
      <c r="AL208" s="32"/>
    </row>
    <row r="209" spans="1:38" ht="15.75" customHeight="1" x14ac:dyDescent="0.2">
      <c r="A209" s="6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61"/>
      <c r="T209" s="61"/>
      <c r="U209" s="61"/>
      <c r="V209" s="61"/>
      <c r="W209" s="70"/>
      <c r="X209" s="70"/>
      <c r="Y209" s="70"/>
      <c r="Z209" s="70"/>
      <c r="AA209" s="61"/>
      <c r="AB209" s="61"/>
      <c r="AC209" s="19"/>
      <c r="AD209" s="19"/>
      <c r="AE209" s="19"/>
      <c r="AF209" s="31"/>
      <c r="AG209" s="31"/>
      <c r="AH209" s="71"/>
      <c r="AI209" s="31"/>
      <c r="AJ209" s="32"/>
      <c r="AK209" s="32"/>
      <c r="AL209" s="32"/>
    </row>
    <row r="210" spans="1:38" ht="15.75" customHeight="1" x14ac:dyDescent="0.2">
      <c r="A210" s="6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61"/>
      <c r="T210" s="61"/>
      <c r="U210" s="61"/>
      <c r="V210" s="61"/>
      <c r="W210" s="70"/>
      <c r="X210" s="70"/>
      <c r="Y210" s="70"/>
      <c r="Z210" s="70"/>
      <c r="AA210" s="61"/>
      <c r="AB210" s="61"/>
      <c r="AC210" s="19"/>
      <c r="AD210" s="19"/>
      <c r="AE210" s="19"/>
      <c r="AF210" s="31"/>
      <c r="AG210" s="31"/>
      <c r="AH210" s="71"/>
      <c r="AI210" s="31"/>
      <c r="AJ210" s="32"/>
      <c r="AK210" s="32"/>
      <c r="AL210" s="32"/>
    </row>
    <row r="211" spans="1:38" ht="15.75" customHeight="1" x14ac:dyDescent="0.2">
      <c r="A211" s="6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61"/>
      <c r="T211" s="61"/>
      <c r="U211" s="61"/>
      <c r="V211" s="61"/>
      <c r="W211" s="70"/>
      <c r="X211" s="70"/>
      <c r="Y211" s="70"/>
      <c r="Z211" s="70"/>
      <c r="AA211" s="61"/>
      <c r="AB211" s="61"/>
      <c r="AC211" s="19"/>
      <c r="AD211" s="19"/>
      <c r="AE211" s="19"/>
      <c r="AF211" s="31"/>
      <c r="AG211" s="31"/>
      <c r="AH211" s="71"/>
      <c r="AI211" s="31"/>
      <c r="AJ211" s="32"/>
      <c r="AK211" s="32"/>
      <c r="AL211" s="32"/>
    </row>
    <row r="212" spans="1:38" ht="15.75" customHeight="1" x14ac:dyDescent="0.2">
      <c r="A212" s="6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61"/>
      <c r="T212" s="61"/>
      <c r="U212" s="61"/>
      <c r="V212" s="61"/>
      <c r="W212" s="70"/>
      <c r="X212" s="70"/>
      <c r="Y212" s="70"/>
      <c r="Z212" s="70"/>
      <c r="AA212" s="61"/>
      <c r="AB212" s="61"/>
      <c r="AC212" s="19"/>
      <c r="AD212" s="19"/>
      <c r="AE212" s="19"/>
      <c r="AF212" s="31"/>
      <c r="AG212" s="31"/>
      <c r="AH212" s="71"/>
      <c r="AI212" s="31"/>
      <c r="AJ212" s="32"/>
      <c r="AK212" s="32"/>
      <c r="AL212" s="32"/>
    </row>
    <row r="213" spans="1:38" ht="15.75" customHeight="1" x14ac:dyDescent="0.2">
      <c r="A213" s="6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61"/>
      <c r="T213" s="61"/>
      <c r="U213" s="61"/>
      <c r="V213" s="61"/>
      <c r="W213" s="70"/>
      <c r="X213" s="70"/>
      <c r="Y213" s="70"/>
      <c r="Z213" s="70"/>
      <c r="AA213" s="61"/>
      <c r="AB213" s="61"/>
      <c r="AC213" s="19"/>
      <c r="AD213" s="19"/>
      <c r="AE213" s="19"/>
      <c r="AF213" s="31"/>
      <c r="AG213" s="31"/>
      <c r="AH213" s="71"/>
      <c r="AI213" s="31"/>
      <c r="AJ213" s="32"/>
      <c r="AK213" s="32"/>
      <c r="AL213" s="32"/>
    </row>
    <row r="214" spans="1:38" ht="15.75" customHeight="1" x14ac:dyDescent="0.2">
      <c r="A214" s="6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61"/>
      <c r="T214" s="61"/>
      <c r="U214" s="61"/>
      <c r="V214" s="61"/>
      <c r="W214" s="70"/>
      <c r="X214" s="70"/>
      <c r="Y214" s="70"/>
      <c r="Z214" s="70"/>
      <c r="AA214" s="61"/>
      <c r="AB214" s="61"/>
      <c r="AC214" s="19"/>
      <c r="AD214" s="19"/>
      <c r="AE214" s="19"/>
      <c r="AF214" s="31"/>
      <c r="AG214" s="31"/>
      <c r="AH214" s="71"/>
      <c r="AI214" s="31"/>
      <c r="AJ214" s="32"/>
      <c r="AK214" s="32"/>
      <c r="AL214" s="32"/>
    </row>
    <row r="215" spans="1:38" ht="15.75" customHeight="1" x14ac:dyDescent="0.2">
      <c r="A215" s="6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61"/>
      <c r="T215" s="61"/>
      <c r="U215" s="61"/>
      <c r="V215" s="61"/>
      <c r="W215" s="70"/>
      <c r="X215" s="70"/>
      <c r="Y215" s="70"/>
      <c r="Z215" s="70"/>
      <c r="AA215" s="61"/>
      <c r="AB215" s="61"/>
      <c r="AC215" s="19"/>
      <c r="AD215" s="19"/>
      <c r="AE215" s="19"/>
      <c r="AF215" s="31"/>
      <c r="AG215" s="31"/>
      <c r="AH215" s="71"/>
      <c r="AI215" s="31"/>
      <c r="AJ215" s="32"/>
      <c r="AK215" s="32"/>
      <c r="AL215" s="32"/>
    </row>
    <row r="216" spans="1:38" ht="15.75" customHeight="1" x14ac:dyDescent="0.2">
      <c r="A216" s="6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61"/>
      <c r="T216" s="61"/>
      <c r="U216" s="61"/>
      <c r="V216" s="61"/>
      <c r="W216" s="70"/>
      <c r="X216" s="70"/>
      <c r="Y216" s="70"/>
      <c r="Z216" s="70"/>
      <c r="AA216" s="61"/>
      <c r="AB216" s="61"/>
      <c r="AC216" s="19"/>
      <c r="AD216" s="19"/>
      <c r="AE216" s="19"/>
      <c r="AF216" s="31"/>
      <c r="AG216" s="31"/>
      <c r="AH216" s="71"/>
      <c r="AI216" s="31"/>
      <c r="AJ216" s="32"/>
      <c r="AK216" s="32"/>
      <c r="AL216" s="32"/>
    </row>
    <row r="217" spans="1:38" ht="15.75" customHeight="1" x14ac:dyDescent="0.2">
      <c r="A217" s="6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61"/>
      <c r="T217" s="61"/>
      <c r="U217" s="61"/>
      <c r="V217" s="61"/>
      <c r="W217" s="70"/>
      <c r="X217" s="70"/>
      <c r="Y217" s="70"/>
      <c r="Z217" s="70"/>
      <c r="AA217" s="61"/>
      <c r="AB217" s="61"/>
      <c r="AC217" s="19"/>
      <c r="AD217" s="19"/>
      <c r="AE217" s="19"/>
      <c r="AF217" s="31"/>
      <c r="AG217" s="31"/>
      <c r="AH217" s="71"/>
      <c r="AI217" s="31"/>
      <c r="AJ217" s="32"/>
      <c r="AK217" s="32"/>
      <c r="AL217" s="32"/>
    </row>
    <row r="218" spans="1:38" ht="15.75" customHeight="1" x14ac:dyDescent="0.2">
      <c r="A218" s="6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61"/>
      <c r="T218" s="61"/>
      <c r="U218" s="61"/>
      <c r="V218" s="61"/>
      <c r="W218" s="70"/>
      <c r="X218" s="70"/>
      <c r="Y218" s="70"/>
      <c r="Z218" s="70"/>
      <c r="AA218" s="61"/>
      <c r="AB218" s="61"/>
      <c r="AC218" s="19"/>
      <c r="AD218" s="19"/>
      <c r="AE218" s="19"/>
      <c r="AF218" s="31"/>
      <c r="AG218" s="31"/>
      <c r="AH218" s="71"/>
      <c r="AI218" s="31"/>
      <c r="AJ218" s="32"/>
      <c r="AK218" s="32"/>
      <c r="AL218" s="32"/>
    </row>
    <row r="219" spans="1:38" ht="15.75" customHeight="1" x14ac:dyDescent="0.2">
      <c r="A219" s="6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61"/>
      <c r="T219" s="61"/>
      <c r="U219" s="61"/>
      <c r="V219" s="61"/>
      <c r="W219" s="70"/>
      <c r="X219" s="70"/>
      <c r="Y219" s="70"/>
      <c r="Z219" s="70"/>
      <c r="AA219" s="61"/>
      <c r="AB219" s="61"/>
      <c r="AC219" s="19"/>
      <c r="AD219" s="19"/>
      <c r="AE219" s="19"/>
      <c r="AF219" s="31"/>
      <c r="AG219" s="31"/>
      <c r="AH219" s="71"/>
      <c r="AI219" s="31"/>
      <c r="AJ219" s="32"/>
      <c r="AK219" s="32"/>
      <c r="AL219" s="32"/>
    </row>
    <row r="220" spans="1:38" ht="15.75" customHeight="1" x14ac:dyDescent="0.2">
      <c r="A220" s="6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61"/>
      <c r="T220" s="61"/>
      <c r="U220" s="61"/>
      <c r="V220" s="61"/>
      <c r="W220" s="70"/>
      <c r="X220" s="70"/>
      <c r="Y220" s="70"/>
      <c r="Z220" s="70"/>
      <c r="AA220" s="61"/>
      <c r="AB220" s="61"/>
      <c r="AC220" s="19"/>
      <c r="AD220" s="19"/>
      <c r="AE220" s="19"/>
      <c r="AF220" s="31"/>
      <c r="AG220" s="31"/>
      <c r="AH220" s="71"/>
      <c r="AI220" s="31"/>
      <c r="AJ220" s="32"/>
      <c r="AK220" s="32"/>
      <c r="AL220" s="32"/>
    </row>
    <row r="221" spans="1:38" ht="15.75" customHeight="1" x14ac:dyDescent="0.2">
      <c r="A221" s="6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61"/>
      <c r="T221" s="61"/>
      <c r="U221" s="61"/>
      <c r="V221" s="61"/>
      <c r="W221" s="70"/>
      <c r="X221" s="70"/>
      <c r="Y221" s="70"/>
      <c r="Z221" s="70"/>
      <c r="AA221" s="61"/>
      <c r="AB221" s="61"/>
      <c r="AC221" s="19"/>
      <c r="AD221" s="19"/>
      <c r="AE221" s="19"/>
      <c r="AF221" s="31"/>
      <c r="AG221" s="31"/>
      <c r="AH221" s="71"/>
      <c r="AI221" s="31"/>
      <c r="AJ221" s="32"/>
      <c r="AK221" s="32"/>
      <c r="AL221" s="32"/>
    </row>
    <row r="222" spans="1:38" ht="15.75" customHeight="1" x14ac:dyDescent="0.2">
      <c r="A222" s="6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61"/>
      <c r="T222" s="61"/>
      <c r="U222" s="61"/>
      <c r="V222" s="61"/>
      <c r="W222" s="70"/>
      <c r="X222" s="70"/>
      <c r="Y222" s="70"/>
      <c r="Z222" s="70"/>
      <c r="AA222" s="61"/>
      <c r="AB222" s="61"/>
      <c r="AC222" s="19"/>
      <c r="AD222" s="19"/>
      <c r="AE222" s="19"/>
      <c r="AF222" s="31"/>
      <c r="AG222" s="31"/>
      <c r="AH222" s="71"/>
      <c r="AI222" s="31"/>
      <c r="AJ222" s="32"/>
      <c r="AK222" s="32"/>
      <c r="AL222" s="32"/>
    </row>
    <row r="223" spans="1:38" ht="15.75" customHeight="1" x14ac:dyDescent="0.2">
      <c r="A223" s="6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61"/>
      <c r="T223" s="61"/>
      <c r="U223" s="61"/>
      <c r="V223" s="61"/>
      <c r="W223" s="70"/>
      <c r="X223" s="70"/>
      <c r="Y223" s="70"/>
      <c r="Z223" s="70"/>
      <c r="AA223" s="61"/>
      <c r="AB223" s="61"/>
      <c r="AC223" s="19"/>
      <c r="AD223" s="19"/>
      <c r="AE223" s="19"/>
      <c r="AF223" s="31"/>
      <c r="AG223" s="31"/>
      <c r="AH223" s="71"/>
      <c r="AI223" s="31"/>
      <c r="AJ223" s="32"/>
      <c r="AK223" s="32"/>
      <c r="AL223" s="32"/>
    </row>
    <row r="224" spans="1:38" ht="15.75" customHeight="1" x14ac:dyDescent="0.2">
      <c r="A224" s="6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61"/>
      <c r="T224" s="61"/>
      <c r="U224" s="61"/>
      <c r="V224" s="61"/>
      <c r="W224" s="70"/>
      <c r="X224" s="70"/>
      <c r="Y224" s="70"/>
      <c r="Z224" s="70"/>
      <c r="AA224" s="61"/>
      <c r="AB224" s="61"/>
      <c r="AC224" s="19"/>
      <c r="AD224" s="19"/>
      <c r="AE224" s="19"/>
      <c r="AF224" s="31"/>
      <c r="AG224" s="31"/>
      <c r="AH224" s="71"/>
      <c r="AI224" s="31"/>
      <c r="AJ224" s="32"/>
      <c r="AK224" s="32"/>
      <c r="AL224" s="32"/>
    </row>
    <row r="225" spans="1:38" ht="15.75" customHeight="1" x14ac:dyDescent="0.2">
      <c r="A225" s="6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61"/>
      <c r="T225" s="61"/>
      <c r="U225" s="61"/>
      <c r="V225" s="61"/>
      <c r="W225" s="70"/>
      <c r="X225" s="70"/>
      <c r="Y225" s="70"/>
      <c r="Z225" s="70"/>
      <c r="AA225" s="61"/>
      <c r="AB225" s="61"/>
      <c r="AC225" s="19"/>
      <c r="AD225" s="19"/>
      <c r="AE225" s="19"/>
      <c r="AF225" s="31"/>
      <c r="AG225" s="31"/>
      <c r="AH225" s="71"/>
      <c r="AI225" s="31"/>
      <c r="AJ225" s="32"/>
      <c r="AK225" s="32"/>
      <c r="AL225" s="32"/>
    </row>
    <row r="226" spans="1:38" ht="15.75" customHeight="1" x14ac:dyDescent="0.2">
      <c r="A226" s="6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61"/>
      <c r="T226" s="61"/>
      <c r="U226" s="61"/>
      <c r="V226" s="61"/>
      <c r="W226" s="70"/>
      <c r="X226" s="70"/>
      <c r="Y226" s="70"/>
      <c r="Z226" s="70"/>
      <c r="AA226" s="61"/>
      <c r="AB226" s="61"/>
      <c r="AC226" s="19"/>
      <c r="AD226" s="19"/>
      <c r="AE226" s="19"/>
      <c r="AF226" s="31"/>
      <c r="AG226" s="31"/>
      <c r="AH226" s="71"/>
      <c r="AI226" s="31"/>
      <c r="AJ226" s="32"/>
      <c r="AK226" s="32"/>
      <c r="AL226" s="32"/>
    </row>
    <row r="227" spans="1:38" ht="15.75" customHeight="1" x14ac:dyDescent="0.2">
      <c r="A227" s="6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61"/>
      <c r="T227" s="61"/>
      <c r="U227" s="61"/>
      <c r="V227" s="61"/>
      <c r="W227" s="70"/>
      <c r="X227" s="70"/>
      <c r="Y227" s="70"/>
      <c r="Z227" s="70"/>
      <c r="AA227" s="61"/>
      <c r="AB227" s="61"/>
      <c r="AC227" s="19"/>
      <c r="AD227" s="19"/>
      <c r="AE227" s="19"/>
      <c r="AF227" s="31"/>
      <c r="AG227" s="31"/>
      <c r="AH227" s="71"/>
      <c r="AI227" s="31"/>
      <c r="AJ227" s="32"/>
      <c r="AK227" s="32"/>
      <c r="AL227" s="32"/>
    </row>
    <row r="228" spans="1:38" ht="15.75" customHeight="1" x14ac:dyDescent="0.2">
      <c r="A228" s="6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61"/>
      <c r="T228" s="61"/>
      <c r="U228" s="61"/>
      <c r="V228" s="61"/>
      <c r="W228" s="70"/>
      <c r="X228" s="70"/>
      <c r="Y228" s="70"/>
      <c r="Z228" s="70"/>
      <c r="AA228" s="61"/>
      <c r="AB228" s="61"/>
      <c r="AC228" s="19"/>
      <c r="AD228" s="19"/>
      <c r="AE228" s="19"/>
      <c r="AF228" s="31"/>
      <c r="AG228" s="31"/>
      <c r="AH228" s="71"/>
      <c r="AI228" s="31"/>
      <c r="AJ228" s="32"/>
      <c r="AK228" s="32"/>
      <c r="AL228" s="32"/>
    </row>
    <row r="229" spans="1:38" ht="15.75" customHeight="1" x14ac:dyDescent="0.2">
      <c r="A229" s="6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61"/>
      <c r="T229" s="61"/>
      <c r="U229" s="61"/>
      <c r="V229" s="61"/>
      <c r="W229" s="70"/>
      <c r="X229" s="70"/>
      <c r="Y229" s="70"/>
      <c r="Z229" s="70"/>
      <c r="AA229" s="61"/>
      <c r="AB229" s="61"/>
      <c r="AC229" s="19"/>
      <c r="AD229" s="19"/>
      <c r="AE229" s="19"/>
      <c r="AF229" s="31"/>
      <c r="AG229" s="31"/>
      <c r="AH229" s="71"/>
      <c r="AI229" s="31"/>
      <c r="AJ229" s="32"/>
      <c r="AK229" s="32"/>
      <c r="AL229" s="32"/>
    </row>
    <row r="230" spans="1:38" ht="15.75" customHeight="1" x14ac:dyDescent="0.2">
      <c r="A230" s="6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61"/>
      <c r="T230" s="61"/>
      <c r="U230" s="61"/>
      <c r="V230" s="61"/>
      <c r="W230" s="70"/>
      <c r="X230" s="70"/>
      <c r="Y230" s="70"/>
      <c r="Z230" s="70"/>
      <c r="AA230" s="61"/>
      <c r="AB230" s="61"/>
      <c r="AC230" s="19"/>
      <c r="AD230" s="19"/>
      <c r="AE230" s="19"/>
      <c r="AF230" s="31"/>
      <c r="AG230" s="31"/>
      <c r="AH230" s="71"/>
      <c r="AI230" s="31"/>
      <c r="AJ230" s="32"/>
      <c r="AK230" s="32"/>
      <c r="AL230" s="32"/>
    </row>
    <row r="231" spans="1:38" ht="15.75" customHeight="1" x14ac:dyDescent="0.2">
      <c r="A231" s="6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61"/>
      <c r="T231" s="61"/>
      <c r="U231" s="61"/>
      <c r="V231" s="61"/>
      <c r="W231" s="70"/>
      <c r="X231" s="70"/>
      <c r="Y231" s="70"/>
      <c r="Z231" s="70"/>
      <c r="AA231" s="61"/>
      <c r="AB231" s="61"/>
      <c r="AC231" s="19"/>
      <c r="AD231" s="19"/>
      <c r="AE231" s="19"/>
      <c r="AF231" s="31"/>
      <c r="AG231" s="31"/>
      <c r="AH231" s="71"/>
      <c r="AI231" s="31"/>
      <c r="AJ231" s="32"/>
      <c r="AK231" s="32"/>
      <c r="AL231" s="32"/>
    </row>
    <row r="232" spans="1:38" ht="15.75" customHeight="1" x14ac:dyDescent="0.2">
      <c r="A232" s="6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61"/>
      <c r="T232" s="61"/>
      <c r="U232" s="61"/>
      <c r="V232" s="61"/>
      <c r="W232" s="70"/>
      <c r="X232" s="70"/>
      <c r="Y232" s="70"/>
      <c r="Z232" s="70"/>
      <c r="AA232" s="61"/>
      <c r="AB232" s="61"/>
      <c r="AC232" s="19"/>
      <c r="AD232" s="19"/>
      <c r="AE232" s="19"/>
      <c r="AF232" s="31"/>
      <c r="AG232" s="31"/>
      <c r="AH232" s="71"/>
      <c r="AI232" s="31"/>
      <c r="AJ232" s="32"/>
      <c r="AK232" s="32"/>
      <c r="AL232" s="32"/>
    </row>
    <row r="233" spans="1:38" ht="15.75" customHeight="1" x14ac:dyDescent="0.2">
      <c r="A233" s="6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61"/>
      <c r="T233" s="61"/>
      <c r="U233" s="61"/>
      <c r="V233" s="61"/>
      <c r="W233" s="70"/>
      <c r="X233" s="70"/>
      <c r="Y233" s="70"/>
      <c r="Z233" s="70"/>
      <c r="AA233" s="61"/>
      <c r="AB233" s="61"/>
      <c r="AC233" s="19"/>
      <c r="AD233" s="19"/>
      <c r="AE233" s="19"/>
      <c r="AF233" s="31"/>
      <c r="AG233" s="31"/>
      <c r="AH233" s="71"/>
      <c r="AI233" s="31"/>
      <c r="AJ233" s="32"/>
      <c r="AK233" s="32"/>
      <c r="AL233" s="32"/>
    </row>
    <row r="234" spans="1:38" ht="15.75" customHeight="1" x14ac:dyDescent="0.2">
      <c r="A234" s="6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61"/>
      <c r="T234" s="61"/>
      <c r="U234" s="61"/>
      <c r="V234" s="61"/>
      <c r="W234" s="70"/>
      <c r="X234" s="70"/>
      <c r="Y234" s="70"/>
      <c r="Z234" s="70"/>
      <c r="AA234" s="61"/>
      <c r="AB234" s="61"/>
      <c r="AC234" s="19"/>
      <c r="AD234" s="19"/>
      <c r="AE234" s="19"/>
      <c r="AF234" s="31"/>
      <c r="AG234" s="31"/>
      <c r="AH234" s="71"/>
      <c r="AI234" s="31"/>
      <c r="AJ234" s="32"/>
      <c r="AK234" s="32"/>
      <c r="AL234" s="32"/>
    </row>
    <row r="235" spans="1:38" ht="15.75" customHeight="1" x14ac:dyDescent="0.2">
      <c r="A235" s="6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61"/>
      <c r="T235" s="61"/>
      <c r="U235" s="61"/>
      <c r="V235" s="61"/>
      <c r="W235" s="70"/>
      <c r="X235" s="70"/>
      <c r="Y235" s="70"/>
      <c r="Z235" s="70"/>
      <c r="AA235" s="61"/>
      <c r="AB235" s="61"/>
      <c r="AC235" s="19"/>
      <c r="AD235" s="19"/>
      <c r="AE235" s="19"/>
      <c r="AF235" s="31"/>
      <c r="AG235" s="31"/>
      <c r="AH235" s="71"/>
      <c r="AI235" s="31"/>
      <c r="AJ235" s="32"/>
      <c r="AK235" s="32"/>
      <c r="AL235" s="32"/>
    </row>
    <row r="236" spans="1:38" ht="15.75" customHeight="1" x14ac:dyDescent="0.2">
      <c r="A236" s="6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61"/>
      <c r="T236" s="61"/>
      <c r="U236" s="61"/>
      <c r="V236" s="61"/>
      <c r="W236" s="70"/>
      <c r="X236" s="70"/>
      <c r="Y236" s="70"/>
      <c r="Z236" s="70"/>
      <c r="AA236" s="61"/>
      <c r="AB236" s="61"/>
      <c r="AC236" s="19"/>
      <c r="AD236" s="19"/>
      <c r="AE236" s="19"/>
      <c r="AF236" s="31"/>
      <c r="AG236" s="31"/>
      <c r="AH236" s="71"/>
      <c r="AI236" s="31"/>
      <c r="AJ236" s="32"/>
      <c r="AK236" s="32"/>
      <c r="AL236" s="32"/>
    </row>
    <row r="237" spans="1:38" ht="15.75" customHeight="1" x14ac:dyDescent="0.2">
      <c r="A237" s="6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61"/>
      <c r="T237" s="61"/>
      <c r="U237" s="61"/>
      <c r="V237" s="61"/>
      <c r="W237" s="70"/>
      <c r="X237" s="70"/>
      <c r="Y237" s="70"/>
      <c r="Z237" s="70"/>
      <c r="AA237" s="61"/>
      <c r="AB237" s="61"/>
      <c r="AC237" s="19"/>
      <c r="AD237" s="19"/>
      <c r="AE237" s="19"/>
      <c r="AF237" s="31"/>
      <c r="AG237" s="31"/>
      <c r="AH237" s="71"/>
      <c r="AI237" s="31"/>
      <c r="AJ237" s="32"/>
      <c r="AK237" s="32"/>
      <c r="AL237" s="32"/>
    </row>
    <row r="238" spans="1:38" ht="15.75" customHeight="1" x14ac:dyDescent="0.2">
      <c r="A238" s="6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61"/>
      <c r="T238" s="61"/>
      <c r="U238" s="61"/>
      <c r="V238" s="61"/>
      <c r="W238" s="70"/>
      <c r="X238" s="70"/>
      <c r="Y238" s="70"/>
      <c r="Z238" s="70"/>
      <c r="AA238" s="61"/>
      <c r="AB238" s="61"/>
      <c r="AC238" s="19"/>
      <c r="AD238" s="19"/>
      <c r="AE238" s="19"/>
      <c r="AF238" s="31"/>
      <c r="AG238" s="31"/>
      <c r="AH238" s="71"/>
      <c r="AI238" s="31"/>
      <c r="AJ238" s="32"/>
      <c r="AK238" s="32"/>
      <c r="AL238" s="32"/>
    </row>
    <row r="239" spans="1:38" ht="15.75" customHeight="1" x14ac:dyDescent="0.2">
      <c r="A239" s="6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61"/>
      <c r="T239" s="61"/>
      <c r="U239" s="61"/>
      <c r="V239" s="61"/>
      <c r="W239" s="70"/>
      <c r="X239" s="70"/>
      <c r="Y239" s="70"/>
      <c r="Z239" s="70"/>
      <c r="AA239" s="61"/>
      <c r="AB239" s="61"/>
      <c r="AC239" s="19"/>
      <c r="AD239" s="19"/>
      <c r="AE239" s="19"/>
      <c r="AF239" s="31"/>
      <c r="AG239" s="31"/>
      <c r="AH239" s="71"/>
      <c r="AI239" s="31"/>
      <c r="AJ239" s="32"/>
      <c r="AK239" s="32"/>
      <c r="AL239" s="32"/>
    </row>
    <row r="240" spans="1:38" ht="15.75" customHeight="1" x14ac:dyDescent="0.2">
      <c r="A240" s="6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61"/>
      <c r="T240" s="61"/>
      <c r="U240" s="61"/>
      <c r="V240" s="61"/>
      <c r="W240" s="70"/>
      <c r="X240" s="70"/>
      <c r="Y240" s="70"/>
      <c r="Z240" s="70"/>
      <c r="AA240" s="61"/>
      <c r="AB240" s="61"/>
      <c r="AC240" s="19"/>
      <c r="AD240" s="19"/>
      <c r="AE240" s="19"/>
      <c r="AF240" s="31"/>
      <c r="AG240" s="31"/>
      <c r="AH240" s="71"/>
      <c r="AI240" s="31"/>
      <c r="AJ240" s="32"/>
      <c r="AK240" s="32"/>
      <c r="AL240" s="32"/>
    </row>
    <row r="241" spans="1:38" ht="15.75" customHeight="1" x14ac:dyDescent="0.2">
      <c r="A241" s="6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61"/>
      <c r="T241" s="61"/>
      <c r="U241" s="61"/>
      <c r="V241" s="61"/>
      <c r="W241" s="70"/>
      <c r="X241" s="70"/>
      <c r="Y241" s="70"/>
      <c r="Z241" s="70"/>
      <c r="AA241" s="61"/>
      <c r="AB241" s="61"/>
      <c r="AC241" s="19"/>
      <c r="AD241" s="19"/>
      <c r="AE241" s="19"/>
      <c r="AF241" s="31"/>
      <c r="AG241" s="31"/>
      <c r="AH241" s="71"/>
      <c r="AI241" s="31"/>
      <c r="AJ241" s="32"/>
      <c r="AK241" s="32"/>
      <c r="AL241" s="32"/>
    </row>
    <row r="242" spans="1:38" ht="15.75" customHeight="1" x14ac:dyDescent="0.2">
      <c r="A242" s="6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61"/>
      <c r="T242" s="61"/>
      <c r="U242" s="61"/>
      <c r="V242" s="61"/>
      <c r="W242" s="70"/>
      <c r="X242" s="70"/>
      <c r="Y242" s="70"/>
      <c r="Z242" s="70"/>
      <c r="AA242" s="61"/>
      <c r="AB242" s="61"/>
      <c r="AC242" s="19"/>
      <c r="AD242" s="19"/>
      <c r="AE242" s="19"/>
      <c r="AF242" s="31"/>
      <c r="AG242" s="31"/>
      <c r="AH242" s="71"/>
      <c r="AI242" s="31"/>
      <c r="AJ242" s="32"/>
      <c r="AK242" s="32"/>
      <c r="AL242" s="32"/>
    </row>
    <row r="243" spans="1:38" ht="15.75" customHeight="1" x14ac:dyDescent="0.2">
      <c r="A243" s="6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61"/>
      <c r="T243" s="61"/>
      <c r="U243" s="61"/>
      <c r="V243" s="61"/>
      <c r="W243" s="70"/>
      <c r="X243" s="70"/>
      <c r="Y243" s="70"/>
      <c r="Z243" s="70"/>
      <c r="AA243" s="61"/>
      <c r="AB243" s="61"/>
      <c r="AC243" s="19"/>
      <c r="AD243" s="19"/>
      <c r="AE243" s="19"/>
      <c r="AF243" s="31"/>
      <c r="AG243" s="31"/>
      <c r="AH243" s="71"/>
      <c r="AI243" s="31"/>
      <c r="AJ243" s="32"/>
      <c r="AK243" s="32"/>
      <c r="AL243" s="32"/>
    </row>
    <row r="244" spans="1:38" ht="15.75" customHeight="1" x14ac:dyDescent="0.2">
      <c r="A244" s="6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61"/>
      <c r="T244" s="61"/>
      <c r="U244" s="61"/>
      <c r="V244" s="61"/>
      <c r="W244" s="70"/>
      <c r="X244" s="70"/>
      <c r="Y244" s="70"/>
      <c r="Z244" s="70"/>
      <c r="AA244" s="61"/>
      <c r="AB244" s="61"/>
      <c r="AC244" s="19"/>
      <c r="AD244" s="19"/>
      <c r="AE244" s="19"/>
      <c r="AF244" s="31"/>
      <c r="AG244" s="31"/>
      <c r="AH244" s="71"/>
      <c r="AI244" s="31"/>
      <c r="AJ244" s="32"/>
      <c r="AK244" s="32"/>
      <c r="AL244" s="32"/>
    </row>
    <row r="245" spans="1:38" ht="15.75" customHeight="1" x14ac:dyDescent="0.2">
      <c r="A245" s="6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61"/>
      <c r="T245" s="61"/>
      <c r="U245" s="61"/>
      <c r="V245" s="61"/>
      <c r="W245" s="70"/>
      <c r="X245" s="70"/>
      <c r="Y245" s="70"/>
      <c r="Z245" s="70"/>
      <c r="AA245" s="61"/>
      <c r="AB245" s="61"/>
      <c r="AC245" s="19"/>
      <c r="AD245" s="19"/>
      <c r="AE245" s="19"/>
      <c r="AF245" s="31"/>
      <c r="AG245" s="31"/>
      <c r="AH245" s="71"/>
      <c r="AI245" s="31"/>
      <c r="AJ245" s="32"/>
      <c r="AK245" s="32"/>
      <c r="AL245" s="32"/>
    </row>
    <row r="246" spans="1:38" ht="15.75" customHeight="1" x14ac:dyDescent="0.2">
      <c r="A246" s="6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61"/>
      <c r="T246" s="61"/>
      <c r="U246" s="61"/>
      <c r="V246" s="61"/>
      <c r="W246" s="70"/>
      <c r="X246" s="70"/>
      <c r="Y246" s="70"/>
      <c r="Z246" s="70"/>
      <c r="AA246" s="61"/>
      <c r="AB246" s="61"/>
      <c r="AC246" s="19"/>
      <c r="AD246" s="19"/>
      <c r="AE246" s="19"/>
      <c r="AF246" s="31"/>
      <c r="AG246" s="31"/>
      <c r="AH246" s="71"/>
      <c r="AI246" s="31"/>
      <c r="AJ246" s="32"/>
      <c r="AK246" s="32"/>
      <c r="AL246" s="32"/>
    </row>
    <row r="247" spans="1:38" ht="15.75" customHeight="1" x14ac:dyDescent="0.2">
      <c r="A247" s="6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61"/>
      <c r="T247" s="61"/>
      <c r="U247" s="61"/>
      <c r="V247" s="61"/>
      <c r="W247" s="70"/>
      <c r="X247" s="70"/>
      <c r="Y247" s="70"/>
      <c r="Z247" s="70"/>
      <c r="AA247" s="61"/>
      <c r="AB247" s="61"/>
      <c r="AC247" s="19"/>
      <c r="AD247" s="19"/>
      <c r="AE247" s="19"/>
      <c r="AF247" s="31"/>
      <c r="AG247" s="31"/>
      <c r="AH247" s="71"/>
      <c r="AI247" s="31"/>
      <c r="AJ247" s="32"/>
      <c r="AK247" s="32"/>
      <c r="AL247" s="32"/>
    </row>
    <row r="248" spans="1:38" ht="15.75" customHeight="1" x14ac:dyDescent="0.2">
      <c r="A248" s="6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61"/>
      <c r="T248" s="61"/>
      <c r="U248" s="61"/>
      <c r="V248" s="61"/>
      <c r="W248" s="70"/>
      <c r="X248" s="70"/>
      <c r="Y248" s="70"/>
      <c r="Z248" s="70"/>
      <c r="AA248" s="61"/>
      <c r="AB248" s="61"/>
      <c r="AC248" s="19"/>
      <c r="AD248" s="19"/>
      <c r="AE248" s="19"/>
      <c r="AF248" s="31"/>
      <c r="AG248" s="31"/>
      <c r="AH248" s="71"/>
      <c r="AI248" s="31"/>
      <c r="AJ248" s="32"/>
      <c r="AK248" s="32"/>
      <c r="AL248" s="32"/>
    </row>
    <row r="249" spans="1:38" ht="15.75" customHeight="1" x14ac:dyDescent="0.2">
      <c r="A249" s="6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61"/>
      <c r="T249" s="61"/>
      <c r="U249" s="61"/>
      <c r="V249" s="61"/>
      <c r="W249" s="70"/>
      <c r="X249" s="70"/>
      <c r="Y249" s="70"/>
      <c r="Z249" s="70"/>
      <c r="AA249" s="61"/>
      <c r="AB249" s="61"/>
      <c r="AC249" s="19"/>
      <c r="AD249" s="19"/>
      <c r="AE249" s="19"/>
      <c r="AF249" s="31"/>
      <c r="AG249" s="31"/>
      <c r="AH249" s="71"/>
      <c r="AI249" s="31"/>
      <c r="AJ249" s="32"/>
      <c r="AK249" s="32"/>
      <c r="AL249" s="32"/>
    </row>
    <row r="250" spans="1:38" ht="15.75" customHeight="1" x14ac:dyDescent="0.2">
      <c r="A250" s="6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61"/>
      <c r="T250" s="61"/>
      <c r="U250" s="61"/>
      <c r="V250" s="61"/>
      <c r="W250" s="70"/>
      <c r="X250" s="70"/>
      <c r="Y250" s="70"/>
      <c r="Z250" s="70"/>
      <c r="AA250" s="61"/>
      <c r="AB250" s="61"/>
      <c r="AC250" s="19"/>
      <c r="AD250" s="19"/>
      <c r="AE250" s="19"/>
      <c r="AF250" s="31"/>
      <c r="AG250" s="31"/>
      <c r="AH250" s="71"/>
      <c r="AI250" s="31"/>
      <c r="AJ250" s="32"/>
      <c r="AK250" s="32"/>
      <c r="AL250" s="32"/>
    </row>
    <row r="251" spans="1:38" ht="15.75" customHeight="1" x14ac:dyDescent="0.2">
      <c r="A251" s="6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61"/>
      <c r="T251" s="61"/>
      <c r="U251" s="61"/>
      <c r="V251" s="61"/>
      <c r="W251" s="70"/>
      <c r="X251" s="70"/>
      <c r="Y251" s="70"/>
      <c r="Z251" s="70"/>
      <c r="AA251" s="61"/>
      <c r="AB251" s="61"/>
      <c r="AC251" s="19"/>
      <c r="AD251" s="19"/>
      <c r="AE251" s="19"/>
      <c r="AF251" s="31"/>
      <c r="AG251" s="31"/>
      <c r="AH251" s="71"/>
      <c r="AI251" s="31"/>
      <c r="AJ251" s="32"/>
      <c r="AK251" s="32"/>
      <c r="AL251" s="32"/>
    </row>
    <row r="252" spans="1:38" ht="15.75" customHeight="1" x14ac:dyDescent="0.2">
      <c r="A252" s="6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61"/>
      <c r="T252" s="61"/>
      <c r="U252" s="61"/>
      <c r="V252" s="61"/>
      <c r="W252" s="70"/>
      <c r="X252" s="70"/>
      <c r="Y252" s="70"/>
      <c r="Z252" s="70"/>
      <c r="AA252" s="61"/>
      <c r="AB252" s="61"/>
      <c r="AC252" s="19"/>
      <c r="AD252" s="19"/>
      <c r="AE252" s="19"/>
      <c r="AF252" s="31"/>
      <c r="AG252" s="31"/>
      <c r="AH252" s="71"/>
      <c r="AI252" s="31"/>
      <c r="AJ252" s="32"/>
      <c r="AK252" s="32"/>
      <c r="AL252" s="32"/>
    </row>
    <row r="253" spans="1:38" ht="15.75" customHeight="1" x14ac:dyDescent="0.2">
      <c r="A253" s="6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61"/>
      <c r="T253" s="61"/>
      <c r="U253" s="61"/>
      <c r="V253" s="61"/>
      <c r="W253" s="70"/>
      <c r="X253" s="70"/>
      <c r="Y253" s="70"/>
      <c r="Z253" s="70"/>
      <c r="AA253" s="61"/>
      <c r="AB253" s="61"/>
      <c r="AC253" s="19"/>
      <c r="AD253" s="19"/>
      <c r="AE253" s="19"/>
      <c r="AF253" s="31"/>
      <c r="AG253" s="31"/>
      <c r="AH253" s="71"/>
      <c r="AI253" s="31"/>
      <c r="AJ253" s="32"/>
      <c r="AK253" s="32"/>
      <c r="AL253" s="32"/>
    </row>
    <row r="254" spans="1:38" ht="15.75" customHeight="1" x14ac:dyDescent="0.2">
      <c r="A254" s="6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61"/>
      <c r="T254" s="61"/>
      <c r="U254" s="61"/>
      <c r="V254" s="61"/>
      <c r="W254" s="70"/>
      <c r="X254" s="70"/>
      <c r="Y254" s="70"/>
      <c r="Z254" s="70"/>
      <c r="AA254" s="61"/>
      <c r="AB254" s="61"/>
      <c r="AC254" s="19"/>
      <c r="AD254" s="19"/>
      <c r="AE254" s="19"/>
      <c r="AF254" s="31"/>
      <c r="AG254" s="31"/>
      <c r="AH254" s="71"/>
      <c r="AI254" s="31"/>
      <c r="AJ254" s="32"/>
      <c r="AK254" s="32"/>
      <c r="AL254" s="32"/>
    </row>
    <row r="255" spans="1:38" ht="15.75" customHeight="1" x14ac:dyDescent="0.2">
      <c r="A255" s="6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61"/>
      <c r="T255" s="61"/>
      <c r="U255" s="61"/>
      <c r="V255" s="61"/>
      <c r="W255" s="70"/>
      <c r="X255" s="70"/>
      <c r="Y255" s="70"/>
      <c r="Z255" s="70"/>
      <c r="AA255" s="61"/>
      <c r="AB255" s="61"/>
      <c r="AC255" s="19"/>
      <c r="AD255" s="19"/>
      <c r="AE255" s="19"/>
      <c r="AF255" s="31"/>
      <c r="AG255" s="31"/>
      <c r="AH255" s="71"/>
      <c r="AI255" s="31"/>
      <c r="AJ255" s="32"/>
      <c r="AK255" s="32"/>
      <c r="AL255" s="32"/>
    </row>
    <row r="256" spans="1:38" ht="15.75" customHeight="1" x14ac:dyDescent="0.2">
      <c r="A256" s="6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61"/>
      <c r="T256" s="61"/>
      <c r="U256" s="61"/>
      <c r="V256" s="61"/>
      <c r="W256" s="70"/>
      <c r="X256" s="70"/>
      <c r="Y256" s="70"/>
      <c r="Z256" s="70"/>
      <c r="AA256" s="61"/>
      <c r="AB256" s="61"/>
      <c r="AC256" s="19"/>
      <c r="AD256" s="19"/>
      <c r="AE256" s="19"/>
      <c r="AF256" s="31"/>
      <c r="AG256" s="31"/>
      <c r="AH256" s="71"/>
      <c r="AI256" s="31"/>
      <c r="AJ256" s="32"/>
      <c r="AK256" s="32"/>
      <c r="AL256" s="32"/>
    </row>
    <row r="257" spans="1:38" ht="15.75" customHeight="1" x14ac:dyDescent="0.2">
      <c r="A257" s="6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61"/>
      <c r="T257" s="61"/>
      <c r="U257" s="61"/>
      <c r="V257" s="61"/>
      <c r="W257" s="70"/>
      <c r="X257" s="70"/>
      <c r="Y257" s="70"/>
      <c r="Z257" s="70"/>
      <c r="AA257" s="61"/>
      <c r="AB257" s="61"/>
      <c r="AC257" s="19"/>
      <c r="AD257" s="19"/>
      <c r="AE257" s="19"/>
      <c r="AF257" s="31"/>
      <c r="AG257" s="31"/>
      <c r="AH257" s="71"/>
      <c r="AI257" s="31"/>
      <c r="AJ257" s="32"/>
      <c r="AK257" s="32"/>
      <c r="AL257" s="32"/>
    </row>
    <row r="258" spans="1:38" ht="15.75" customHeight="1" x14ac:dyDescent="0.2">
      <c r="A258" s="6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61"/>
      <c r="T258" s="61"/>
      <c r="U258" s="61"/>
      <c r="V258" s="61"/>
      <c r="W258" s="70"/>
      <c r="X258" s="70"/>
      <c r="Y258" s="70"/>
      <c r="Z258" s="70"/>
      <c r="AA258" s="61"/>
      <c r="AB258" s="61"/>
      <c r="AC258" s="19"/>
      <c r="AD258" s="19"/>
      <c r="AE258" s="19"/>
      <c r="AF258" s="31"/>
      <c r="AG258" s="31"/>
      <c r="AH258" s="71"/>
      <c r="AI258" s="31"/>
      <c r="AJ258" s="32"/>
      <c r="AK258" s="32"/>
      <c r="AL258" s="32"/>
    </row>
    <row r="259" spans="1:38" ht="15.75" customHeight="1" x14ac:dyDescent="0.2">
      <c r="A259" s="6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61"/>
      <c r="T259" s="61"/>
      <c r="U259" s="61"/>
      <c r="V259" s="61"/>
      <c r="W259" s="70"/>
      <c r="X259" s="70"/>
      <c r="Y259" s="70"/>
      <c r="Z259" s="70"/>
      <c r="AA259" s="61"/>
      <c r="AB259" s="61"/>
      <c r="AC259" s="19"/>
      <c r="AD259" s="19"/>
      <c r="AE259" s="19"/>
      <c r="AF259" s="31"/>
      <c r="AG259" s="31"/>
      <c r="AH259" s="71"/>
      <c r="AI259" s="31"/>
      <c r="AJ259" s="32"/>
      <c r="AK259" s="32"/>
      <c r="AL259" s="32"/>
    </row>
    <row r="260" spans="1:38" ht="15.75" customHeight="1" x14ac:dyDescent="0.2">
      <c r="A260" s="6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61"/>
      <c r="T260" s="61"/>
      <c r="U260" s="61"/>
      <c r="V260" s="61"/>
      <c r="W260" s="70"/>
      <c r="X260" s="70"/>
      <c r="Y260" s="70"/>
      <c r="Z260" s="70"/>
      <c r="AA260" s="61"/>
      <c r="AB260" s="61"/>
      <c r="AC260" s="19"/>
      <c r="AD260" s="19"/>
      <c r="AE260" s="19"/>
      <c r="AF260" s="31"/>
      <c r="AG260" s="31"/>
      <c r="AH260" s="71"/>
      <c r="AI260" s="31"/>
      <c r="AJ260" s="32"/>
      <c r="AK260" s="32"/>
      <c r="AL260" s="32"/>
    </row>
    <row r="261" spans="1:38" ht="15.75" customHeight="1" x14ac:dyDescent="0.2">
      <c r="A261" s="6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61"/>
      <c r="T261" s="61"/>
      <c r="U261" s="61"/>
      <c r="V261" s="61"/>
      <c r="W261" s="70"/>
      <c r="X261" s="70"/>
      <c r="Y261" s="70"/>
      <c r="Z261" s="70"/>
      <c r="AA261" s="61"/>
      <c r="AB261" s="61"/>
      <c r="AC261" s="19"/>
      <c r="AD261" s="19"/>
      <c r="AE261" s="19"/>
      <c r="AF261" s="31"/>
      <c r="AG261" s="31"/>
      <c r="AH261" s="71"/>
      <c r="AI261" s="31"/>
      <c r="AJ261" s="32"/>
      <c r="AK261" s="32"/>
      <c r="AL261" s="32"/>
    </row>
    <row r="262" spans="1:38" ht="15.75" customHeight="1" x14ac:dyDescent="0.2">
      <c r="A262" s="6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61"/>
      <c r="T262" s="61"/>
      <c r="U262" s="61"/>
      <c r="V262" s="61"/>
      <c r="W262" s="70"/>
      <c r="X262" s="70"/>
      <c r="Y262" s="70"/>
      <c r="Z262" s="70"/>
      <c r="AA262" s="61"/>
      <c r="AB262" s="61"/>
      <c r="AC262" s="19"/>
      <c r="AD262" s="19"/>
      <c r="AE262" s="19"/>
      <c r="AF262" s="31"/>
      <c r="AG262" s="31"/>
      <c r="AH262" s="71"/>
      <c r="AI262" s="31"/>
      <c r="AJ262" s="32"/>
      <c r="AK262" s="32"/>
      <c r="AL262" s="32"/>
    </row>
    <row r="263" spans="1:38" ht="15.75" customHeight="1" x14ac:dyDescent="0.2">
      <c r="A263" s="6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61"/>
      <c r="T263" s="61"/>
      <c r="U263" s="61"/>
      <c r="V263" s="61"/>
      <c r="W263" s="70"/>
      <c r="X263" s="70"/>
      <c r="Y263" s="70"/>
      <c r="Z263" s="70"/>
      <c r="AA263" s="61"/>
      <c r="AB263" s="61"/>
      <c r="AC263" s="19"/>
      <c r="AD263" s="19"/>
      <c r="AE263" s="19"/>
      <c r="AF263" s="31"/>
      <c r="AG263" s="31"/>
      <c r="AH263" s="71"/>
      <c r="AI263" s="31"/>
      <c r="AJ263" s="32"/>
      <c r="AK263" s="32"/>
      <c r="AL263" s="32"/>
    </row>
    <row r="264" spans="1:38" ht="15.75" customHeight="1" x14ac:dyDescent="0.2">
      <c r="A264" s="6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61"/>
      <c r="T264" s="61"/>
      <c r="U264" s="61"/>
      <c r="V264" s="61"/>
      <c r="W264" s="70"/>
      <c r="X264" s="70"/>
      <c r="Y264" s="70"/>
      <c r="Z264" s="70"/>
      <c r="AA264" s="61"/>
      <c r="AB264" s="61"/>
      <c r="AC264" s="19"/>
      <c r="AD264" s="19"/>
      <c r="AE264" s="19"/>
      <c r="AF264" s="31"/>
      <c r="AG264" s="31"/>
      <c r="AH264" s="71"/>
      <c r="AI264" s="31"/>
      <c r="AJ264" s="32"/>
      <c r="AK264" s="32"/>
      <c r="AL264" s="32"/>
    </row>
    <row r="265" spans="1:38" ht="15.75" customHeight="1" x14ac:dyDescent="0.2">
      <c r="A265" s="6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61"/>
      <c r="T265" s="61"/>
      <c r="U265" s="61"/>
      <c r="V265" s="61"/>
      <c r="W265" s="70"/>
      <c r="X265" s="70"/>
      <c r="Y265" s="70"/>
      <c r="Z265" s="70"/>
      <c r="AA265" s="61"/>
      <c r="AB265" s="61"/>
      <c r="AC265" s="19"/>
      <c r="AD265" s="19"/>
      <c r="AE265" s="19"/>
      <c r="AF265" s="31"/>
      <c r="AG265" s="31"/>
      <c r="AH265" s="71"/>
      <c r="AI265" s="31"/>
      <c r="AJ265" s="32"/>
      <c r="AK265" s="32"/>
      <c r="AL265" s="32"/>
    </row>
    <row r="266" spans="1:38" ht="15.75" customHeight="1" x14ac:dyDescent="0.2">
      <c r="A266" s="6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61"/>
      <c r="T266" s="61"/>
      <c r="U266" s="61"/>
      <c r="V266" s="61"/>
      <c r="W266" s="70"/>
      <c r="X266" s="70"/>
      <c r="Y266" s="70"/>
      <c r="Z266" s="70"/>
      <c r="AA266" s="61"/>
      <c r="AB266" s="61"/>
      <c r="AC266" s="19"/>
      <c r="AD266" s="19"/>
      <c r="AE266" s="19"/>
      <c r="AF266" s="31"/>
      <c r="AG266" s="31"/>
      <c r="AH266" s="71"/>
      <c r="AI266" s="31"/>
      <c r="AJ266" s="32"/>
      <c r="AK266" s="32"/>
      <c r="AL266" s="32"/>
    </row>
    <row r="267" spans="1:38" ht="15.75" customHeight="1" x14ac:dyDescent="0.2">
      <c r="A267" s="6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61"/>
      <c r="T267" s="61"/>
      <c r="U267" s="61"/>
      <c r="V267" s="61"/>
      <c r="W267" s="70"/>
      <c r="X267" s="70"/>
      <c r="Y267" s="70"/>
      <c r="Z267" s="70"/>
      <c r="AA267" s="61"/>
      <c r="AB267" s="61"/>
      <c r="AC267" s="19"/>
      <c r="AD267" s="19"/>
      <c r="AE267" s="19"/>
      <c r="AF267" s="31"/>
      <c r="AG267" s="31"/>
      <c r="AH267" s="71"/>
      <c r="AI267" s="31"/>
      <c r="AJ267" s="32"/>
      <c r="AK267" s="32"/>
      <c r="AL267" s="32"/>
    </row>
    <row r="268" spans="1:38" ht="15.75" customHeight="1" x14ac:dyDescent="0.2">
      <c r="A268" s="6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61"/>
      <c r="T268" s="61"/>
      <c r="U268" s="61"/>
      <c r="V268" s="61"/>
      <c r="W268" s="70"/>
      <c r="X268" s="70"/>
      <c r="Y268" s="70"/>
      <c r="Z268" s="70"/>
      <c r="AA268" s="61"/>
      <c r="AB268" s="61"/>
      <c r="AC268" s="19"/>
      <c r="AD268" s="19"/>
      <c r="AE268" s="19"/>
      <c r="AF268" s="31"/>
      <c r="AG268" s="31"/>
      <c r="AH268" s="71"/>
      <c r="AI268" s="31"/>
      <c r="AJ268" s="32"/>
      <c r="AK268" s="32"/>
      <c r="AL268" s="32"/>
    </row>
    <row r="269" spans="1:38" ht="15.75" customHeight="1" x14ac:dyDescent="0.2">
      <c r="A269" s="6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61"/>
      <c r="T269" s="61"/>
      <c r="U269" s="61"/>
      <c r="V269" s="61"/>
      <c r="W269" s="70"/>
      <c r="X269" s="70"/>
      <c r="Y269" s="70"/>
      <c r="Z269" s="70"/>
      <c r="AA269" s="61"/>
      <c r="AB269" s="61"/>
      <c r="AC269" s="19"/>
      <c r="AD269" s="19"/>
      <c r="AE269" s="19"/>
      <c r="AF269" s="31"/>
      <c r="AG269" s="31"/>
      <c r="AH269" s="71"/>
      <c r="AI269" s="31"/>
      <c r="AJ269" s="32"/>
      <c r="AK269" s="32"/>
      <c r="AL269" s="32"/>
    </row>
    <row r="270" spans="1:38" ht="15.75" customHeight="1" x14ac:dyDescent="0.2">
      <c r="A270" s="6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61"/>
      <c r="T270" s="61"/>
      <c r="U270" s="61"/>
      <c r="V270" s="61"/>
      <c r="W270" s="70"/>
      <c r="X270" s="70"/>
      <c r="Y270" s="70"/>
      <c r="Z270" s="70"/>
      <c r="AA270" s="61"/>
      <c r="AB270" s="61"/>
      <c r="AC270" s="19"/>
      <c r="AD270" s="19"/>
      <c r="AE270" s="19"/>
      <c r="AF270" s="31"/>
      <c r="AG270" s="31"/>
      <c r="AH270" s="71"/>
      <c r="AI270" s="31"/>
      <c r="AJ270" s="32"/>
      <c r="AK270" s="32"/>
      <c r="AL270" s="32"/>
    </row>
    <row r="271" spans="1:38" ht="15.75" customHeight="1" x14ac:dyDescent="0.2">
      <c r="A271" s="6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61"/>
      <c r="T271" s="61"/>
      <c r="U271" s="61"/>
      <c r="V271" s="61"/>
      <c r="W271" s="70"/>
      <c r="X271" s="70"/>
      <c r="Y271" s="70"/>
      <c r="Z271" s="70"/>
      <c r="AA271" s="61"/>
      <c r="AB271" s="61"/>
      <c r="AC271" s="19"/>
      <c r="AD271" s="19"/>
      <c r="AE271" s="19"/>
      <c r="AF271" s="31"/>
      <c r="AG271" s="31"/>
      <c r="AH271" s="71"/>
      <c r="AI271" s="31"/>
      <c r="AJ271" s="32"/>
      <c r="AK271" s="32"/>
      <c r="AL271" s="32"/>
    </row>
    <row r="272" spans="1:38" ht="15.75" customHeight="1" x14ac:dyDescent="0.2">
      <c r="A272" s="6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61"/>
      <c r="T272" s="61"/>
      <c r="U272" s="61"/>
      <c r="V272" s="61"/>
      <c r="W272" s="70"/>
      <c r="X272" s="70"/>
      <c r="Y272" s="70"/>
      <c r="Z272" s="70"/>
      <c r="AA272" s="61"/>
      <c r="AB272" s="61"/>
      <c r="AC272" s="19"/>
      <c r="AD272" s="19"/>
      <c r="AE272" s="19"/>
      <c r="AF272" s="31"/>
      <c r="AG272" s="31"/>
      <c r="AH272" s="71"/>
      <c r="AI272" s="31"/>
      <c r="AJ272" s="32"/>
      <c r="AK272" s="32"/>
      <c r="AL272" s="32"/>
    </row>
    <row r="273" spans="1:38" ht="15.75" customHeight="1" x14ac:dyDescent="0.2">
      <c r="A273" s="6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61"/>
      <c r="T273" s="61"/>
      <c r="U273" s="61"/>
      <c r="V273" s="61"/>
      <c r="W273" s="70"/>
      <c r="X273" s="70"/>
      <c r="Y273" s="70"/>
      <c r="Z273" s="70"/>
      <c r="AA273" s="61"/>
      <c r="AB273" s="61"/>
      <c r="AC273" s="19"/>
      <c r="AD273" s="19"/>
      <c r="AE273" s="19"/>
      <c r="AF273" s="31"/>
      <c r="AG273" s="31"/>
      <c r="AH273" s="71"/>
      <c r="AI273" s="31"/>
      <c r="AJ273" s="32"/>
      <c r="AK273" s="32"/>
      <c r="AL273" s="32"/>
    </row>
    <row r="274" spans="1:38" ht="15.75" customHeight="1" x14ac:dyDescent="0.2">
      <c r="A274" s="6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61"/>
      <c r="T274" s="61"/>
      <c r="U274" s="61"/>
      <c r="V274" s="61"/>
      <c r="W274" s="70"/>
      <c r="X274" s="70"/>
      <c r="Y274" s="70"/>
      <c r="Z274" s="70"/>
      <c r="AA274" s="61"/>
      <c r="AB274" s="61"/>
      <c r="AC274" s="19"/>
      <c r="AD274" s="19"/>
      <c r="AE274" s="19"/>
      <c r="AF274" s="31"/>
      <c r="AG274" s="31"/>
      <c r="AH274" s="71"/>
      <c r="AI274" s="31"/>
      <c r="AJ274" s="32"/>
      <c r="AK274" s="32"/>
      <c r="AL274" s="32"/>
    </row>
    <row r="275" spans="1:38" ht="15.75" customHeight="1" x14ac:dyDescent="0.2">
      <c r="A275" s="6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61"/>
      <c r="T275" s="61"/>
      <c r="U275" s="61"/>
      <c r="V275" s="61"/>
      <c r="W275" s="70"/>
      <c r="X275" s="70"/>
      <c r="Y275" s="70"/>
      <c r="Z275" s="70"/>
      <c r="AA275" s="61"/>
      <c r="AB275" s="61"/>
      <c r="AC275" s="19"/>
      <c r="AD275" s="19"/>
      <c r="AE275" s="19"/>
      <c r="AF275" s="31"/>
      <c r="AG275" s="31"/>
      <c r="AH275" s="71"/>
      <c r="AI275" s="31"/>
      <c r="AJ275" s="32"/>
      <c r="AK275" s="32"/>
      <c r="AL275" s="32"/>
    </row>
    <row r="276" spans="1:38" ht="15.75" customHeight="1" x14ac:dyDescent="0.2">
      <c r="A276" s="6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61"/>
      <c r="T276" s="61"/>
      <c r="U276" s="61"/>
      <c r="V276" s="61"/>
      <c r="W276" s="70"/>
      <c r="X276" s="70"/>
      <c r="Y276" s="70"/>
      <c r="Z276" s="70"/>
      <c r="AA276" s="61"/>
      <c r="AB276" s="61"/>
      <c r="AC276" s="19"/>
      <c r="AD276" s="19"/>
      <c r="AE276" s="19"/>
      <c r="AF276" s="31"/>
      <c r="AG276" s="31"/>
      <c r="AH276" s="71"/>
      <c r="AI276" s="31"/>
      <c r="AJ276" s="32"/>
      <c r="AK276" s="32"/>
      <c r="AL276" s="32"/>
    </row>
    <row r="277" spans="1:38" ht="15.75" customHeight="1" x14ac:dyDescent="0.2">
      <c r="A277" s="6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61"/>
      <c r="T277" s="61"/>
      <c r="U277" s="61"/>
      <c r="V277" s="61"/>
      <c r="W277" s="70"/>
      <c r="X277" s="70"/>
      <c r="Y277" s="70"/>
      <c r="Z277" s="70"/>
      <c r="AA277" s="61"/>
      <c r="AB277" s="61"/>
      <c r="AC277" s="19"/>
      <c r="AD277" s="19"/>
      <c r="AE277" s="19"/>
      <c r="AF277" s="31"/>
      <c r="AG277" s="31"/>
      <c r="AH277" s="71"/>
      <c r="AI277" s="31"/>
      <c r="AJ277" s="32"/>
      <c r="AK277" s="32"/>
      <c r="AL277" s="32"/>
    </row>
    <row r="278" spans="1:38" ht="15.75" customHeight="1" x14ac:dyDescent="0.2">
      <c r="A278" s="6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61"/>
      <c r="T278" s="61"/>
      <c r="U278" s="61"/>
      <c r="V278" s="61"/>
      <c r="W278" s="70"/>
      <c r="X278" s="70"/>
      <c r="Y278" s="70"/>
      <c r="Z278" s="70"/>
      <c r="AA278" s="61"/>
      <c r="AB278" s="61"/>
      <c r="AC278" s="19"/>
      <c r="AD278" s="19"/>
      <c r="AE278" s="19"/>
      <c r="AF278" s="31"/>
      <c r="AG278" s="31"/>
      <c r="AH278" s="71"/>
      <c r="AI278" s="31"/>
      <c r="AJ278" s="32"/>
      <c r="AK278" s="32"/>
      <c r="AL278" s="32"/>
    </row>
    <row r="279" spans="1:38" ht="15.75" customHeight="1" x14ac:dyDescent="0.2">
      <c r="A279" s="6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61"/>
      <c r="T279" s="61"/>
      <c r="U279" s="61"/>
      <c r="V279" s="61"/>
      <c r="W279" s="70"/>
      <c r="X279" s="70"/>
      <c r="Y279" s="70"/>
      <c r="Z279" s="70"/>
      <c r="AA279" s="61"/>
      <c r="AB279" s="61"/>
      <c r="AC279" s="19"/>
      <c r="AD279" s="19"/>
      <c r="AE279" s="19"/>
      <c r="AF279" s="31"/>
      <c r="AG279" s="31"/>
      <c r="AH279" s="71"/>
      <c r="AI279" s="31"/>
      <c r="AJ279" s="32"/>
      <c r="AK279" s="32"/>
      <c r="AL279" s="32"/>
    </row>
    <row r="280" spans="1:38" ht="15.75" customHeight="1" x14ac:dyDescent="0.2">
      <c r="A280" s="6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61"/>
      <c r="T280" s="61"/>
      <c r="U280" s="61"/>
      <c r="V280" s="61"/>
      <c r="W280" s="70"/>
      <c r="X280" s="70"/>
      <c r="Y280" s="70"/>
      <c r="Z280" s="70"/>
      <c r="AA280" s="61"/>
      <c r="AB280" s="61"/>
      <c r="AC280" s="19"/>
      <c r="AD280" s="19"/>
      <c r="AE280" s="19"/>
      <c r="AF280" s="31"/>
      <c r="AG280" s="31"/>
      <c r="AH280" s="71"/>
      <c r="AI280" s="31"/>
      <c r="AJ280" s="32"/>
      <c r="AK280" s="32"/>
      <c r="AL280" s="32"/>
    </row>
    <row r="281" spans="1:38" ht="15.75" customHeight="1" x14ac:dyDescent="0.2">
      <c r="A281" s="6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61"/>
      <c r="T281" s="61"/>
      <c r="U281" s="61"/>
      <c r="V281" s="61"/>
      <c r="W281" s="70"/>
      <c r="X281" s="70"/>
      <c r="Y281" s="70"/>
      <c r="Z281" s="70"/>
      <c r="AA281" s="61"/>
      <c r="AB281" s="61"/>
      <c r="AC281" s="19"/>
      <c r="AD281" s="19"/>
      <c r="AE281" s="19"/>
      <c r="AF281" s="31"/>
      <c r="AG281" s="31"/>
      <c r="AH281" s="71"/>
      <c r="AI281" s="31"/>
      <c r="AJ281" s="32"/>
      <c r="AK281" s="32"/>
      <c r="AL281" s="32"/>
    </row>
    <row r="282" spans="1:38" ht="15.75" customHeight="1" x14ac:dyDescent="0.2">
      <c r="A282" s="6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61"/>
      <c r="T282" s="61"/>
      <c r="U282" s="61"/>
      <c r="V282" s="61"/>
      <c r="W282" s="70"/>
      <c r="X282" s="70"/>
      <c r="Y282" s="70"/>
      <c r="Z282" s="70"/>
      <c r="AA282" s="61"/>
      <c r="AB282" s="61"/>
      <c r="AC282" s="19"/>
      <c r="AD282" s="19"/>
      <c r="AE282" s="19"/>
      <c r="AF282" s="31"/>
      <c r="AG282" s="31"/>
      <c r="AH282" s="71"/>
      <c r="AI282" s="31"/>
      <c r="AJ282" s="32"/>
      <c r="AK282" s="32"/>
      <c r="AL282" s="32"/>
    </row>
    <row r="283" spans="1:38" ht="15.75" customHeight="1" x14ac:dyDescent="0.2">
      <c r="A283" s="6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61"/>
      <c r="T283" s="61"/>
      <c r="U283" s="61"/>
      <c r="V283" s="61"/>
      <c r="W283" s="70"/>
      <c r="X283" s="70"/>
      <c r="Y283" s="70"/>
      <c r="Z283" s="70"/>
      <c r="AA283" s="61"/>
      <c r="AB283" s="61"/>
      <c r="AC283" s="19"/>
      <c r="AD283" s="19"/>
      <c r="AE283" s="19"/>
      <c r="AF283" s="31"/>
      <c r="AG283" s="31"/>
      <c r="AH283" s="71"/>
      <c r="AI283" s="31"/>
      <c r="AJ283" s="32"/>
      <c r="AK283" s="32"/>
      <c r="AL283" s="32"/>
    </row>
    <row r="284" spans="1:38" ht="15.75" customHeight="1" x14ac:dyDescent="0.2">
      <c r="A284" s="6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61"/>
      <c r="T284" s="61"/>
      <c r="U284" s="61"/>
      <c r="V284" s="61"/>
      <c r="W284" s="70"/>
      <c r="X284" s="70"/>
      <c r="Y284" s="70"/>
      <c r="Z284" s="70"/>
      <c r="AA284" s="61"/>
      <c r="AB284" s="61"/>
      <c r="AC284" s="19"/>
      <c r="AD284" s="19"/>
      <c r="AE284" s="19"/>
      <c r="AF284" s="31"/>
      <c r="AG284" s="31"/>
      <c r="AH284" s="71"/>
      <c r="AI284" s="31"/>
      <c r="AJ284" s="32"/>
      <c r="AK284" s="32"/>
      <c r="AL284" s="32"/>
    </row>
    <row r="285" spans="1:38" ht="15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 spans="1:38" ht="15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 spans="1:38" ht="15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 spans="1:38" ht="15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 spans="1:38" ht="15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 spans="1:38" ht="15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 spans="1:38" ht="15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 spans="1:38" ht="15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 spans="1:38" ht="15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 spans="1:38" ht="15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 spans="1:38" ht="15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 spans="1:38" ht="15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 spans="1:38" ht="15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 spans="1:38" ht="15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 spans="1:38" ht="15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 spans="1:38" ht="15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 spans="1:38" ht="15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 spans="1:38" ht="15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 spans="1:38" ht="15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 spans="1:38" ht="15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 spans="1:38" ht="15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 spans="1:38" ht="15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 spans="1:38" ht="15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 spans="1:38" ht="15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 spans="1:38" ht="15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 spans="1:38" ht="15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 spans="1:38" ht="15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 spans="1:38" ht="15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 spans="1:38" ht="15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 spans="1:38" ht="15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spans="1:38" ht="15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spans="1:38" ht="15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 spans="1:38" ht="15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 spans="1:38" ht="15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 spans="1:38" ht="15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 spans="1:38" ht="15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 spans="1:38" ht="15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 spans="1:38" ht="15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 spans="1:38" ht="15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 spans="1:38" ht="15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 spans="1:38" ht="15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 spans="1:38" ht="15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 spans="1:38" ht="15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 spans="1:38" ht="15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 spans="1:38" ht="15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 spans="1:38" ht="15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 spans="1:38" ht="15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 spans="1:38" ht="15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 spans="1:38" ht="15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 spans="1:38" ht="15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 spans="1:38" ht="15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 spans="1:38" ht="15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 spans="1:38" ht="15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 spans="1:38" ht="15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 spans="1:38" ht="15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 spans="1:38" ht="15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 spans="1:38" ht="15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 spans="1:38" ht="15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 spans="1:38" ht="15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 spans="1:38" ht="15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 spans="1:38" ht="15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 spans="1:38" ht="15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 spans="1:38" ht="15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 spans="1:38" ht="15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 spans="1:38" ht="15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 spans="1:38" ht="15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 spans="1:38" ht="15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 spans="1:38" ht="15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 spans="1:38" ht="15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 spans="1:38" ht="15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 spans="1:38" ht="15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 spans="1:38" ht="15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 spans="1:38" ht="15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 spans="1:38" ht="15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 spans="1:38" ht="15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 spans="1:38" ht="15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 spans="1:38" ht="15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 spans="1:38" ht="15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 spans="1:38" ht="15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 spans="1:38" ht="15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 spans="1:38" ht="15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 spans="1:38" ht="15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 spans="1:38" ht="15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 spans="1:38" ht="15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 spans="1:38" ht="15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 spans="1:38" ht="15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 spans="1:38" ht="15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 spans="1:38" ht="15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 spans="1:38" ht="15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 spans="1:38" ht="15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 spans="1:38" ht="15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 spans="1:38" ht="15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 spans="1:38" ht="15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spans="1:38" ht="15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 spans="1:38" ht="15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 spans="1:38" ht="15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 spans="1:38" ht="15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 spans="1:38" ht="15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 spans="1:38" ht="15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 spans="1:38" ht="15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 spans="1:38" ht="15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 spans="1:38" ht="15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 spans="1:38" ht="15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 spans="1:38" ht="15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 spans="1:38" ht="15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 spans="1:38" ht="15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 spans="1:38" ht="15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 spans="1:38" ht="15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 spans="1:38" ht="15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 spans="1:38" ht="15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 spans="1:38" ht="15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 spans="1:38" ht="15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 spans="1:38" ht="15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 spans="1:38" ht="15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 spans="1:38" ht="15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 spans="1:38" ht="15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 spans="1:38" ht="15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 spans="1:38" ht="15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 spans="1:38" ht="15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 spans="1:38" ht="15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 spans="1:38" ht="15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 spans="1:38" ht="15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 spans="1:38" ht="15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 spans="1:38" ht="15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 spans="1:38" ht="15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 spans="1:38" ht="15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 spans="1:38" ht="15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 spans="1:38" ht="15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 spans="1:38" ht="15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 spans="1:38" ht="15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 spans="1:38" ht="15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 spans="1:38" ht="15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 spans="1:38" ht="15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 spans="1:38" ht="15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 spans="1:38" ht="15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 spans="1:38" ht="15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 spans="1:38" ht="15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 spans="1:38" ht="15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 spans="1:38" ht="15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 spans="1:38" ht="15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 spans="1:38" ht="15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 spans="1:38" ht="15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 spans="1:38" ht="15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 spans="1:38" ht="15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 spans="1:38" ht="15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 spans="1:38" ht="15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 spans="1:38" ht="15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 spans="1:38" ht="15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 spans="1:38" ht="15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 spans="1:38" ht="15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 spans="1:38" ht="15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 spans="1:38" ht="15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 spans="1:38" ht="15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 spans="1:38" ht="15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 spans="1:38" ht="15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 spans="1:38" ht="15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 spans="1:38" ht="15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 spans="1:38" ht="15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 spans="1:38" ht="15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 spans="1:38" ht="15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 spans="1:38" ht="15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 spans="1:38" ht="15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 spans="1:38" ht="15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 spans="1:38" ht="15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 spans="1:38" ht="15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 spans="1:38" ht="15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 spans="1:38" ht="15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 spans="1:38" ht="15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 spans="1:38" ht="15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 spans="1:38" ht="15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spans="1:38" ht="15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spans="1:38" ht="15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 spans="1:38" ht="15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 spans="1:38" ht="15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 spans="1:38" ht="15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 spans="1:38" ht="15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 spans="1:38" ht="15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 spans="1:38" ht="15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 spans="1:38" ht="15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 spans="1:38" ht="15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 spans="1:38" ht="15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 spans="1:38" ht="15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 spans="1:38" ht="15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 spans="1:38" ht="15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 spans="1:38" ht="15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 spans="1:38" ht="15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 spans="1:38" ht="15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 spans="1:38" ht="15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 spans="1:38" ht="15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 spans="1:38" ht="15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 spans="1:38" ht="15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 spans="1:38" ht="15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 spans="1:38" ht="15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 spans="1:38" ht="15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 spans="1:38" ht="15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 spans="1:38" ht="15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 spans="1:38" ht="15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 spans="1:38" ht="15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 spans="1:38" ht="15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 spans="1:38" ht="15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 spans="1:38" ht="15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 spans="1:38" ht="15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 spans="1:38" ht="15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 spans="1:38" ht="15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 spans="1:38" ht="15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 spans="1:38" ht="15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 spans="1:38" ht="15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 spans="1:38" ht="15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 spans="1:38" ht="15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 spans="1:38" ht="15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 spans="1:38" ht="15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 spans="1:38" ht="15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 spans="1:38" ht="15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 spans="1:38" ht="15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 spans="1:38" ht="15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 spans="1:38" ht="15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 spans="1:38" ht="15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 spans="1:38" ht="15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 spans="1:38" ht="15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 spans="1:38" ht="15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 spans="1:38" ht="15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 spans="1:38" ht="15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 spans="1:38" ht="15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 spans="1:38" ht="15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 spans="1:38" ht="15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 spans="1:38" ht="15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 spans="1:38" ht="15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 spans="1:38" ht="15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 spans="1:38" ht="15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 spans="1:38" ht="15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 spans="1:38" ht="15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 spans="1:38" ht="15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 spans="1:38" ht="15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 spans="1:38" ht="15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 spans="1:38" ht="15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 spans="1:38" ht="15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 spans="1:38" ht="15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 spans="1:38" ht="15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 spans="1:38" ht="15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 spans="1:38" ht="15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 spans="1:38" ht="15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 spans="1:38" ht="15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 spans="1:38" ht="15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 spans="1:38" ht="15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 spans="1:38" ht="15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 spans="1:38" ht="15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 spans="1:38" ht="15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 spans="1:38" ht="15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 spans="1:38" ht="15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 spans="1:38" ht="15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 spans="1:38" ht="15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 spans="1:38" ht="15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 spans="1:38" ht="15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 spans="1:38" ht="15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 spans="1:38" ht="15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 spans="1:38" ht="15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 spans="1:38" ht="15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 spans="1:38" ht="15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 spans="1:38" ht="15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 spans="1:38" ht="15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 spans="1:38" ht="15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 spans="1:38" ht="15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 spans="1:38" ht="15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 spans="1:38" ht="15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 spans="1:38" ht="15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 spans="1:38" ht="15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 spans="1:38" ht="15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 spans="1:38" ht="15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 spans="1:38" ht="15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 spans="1:38" ht="15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 spans="1:38" ht="15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 spans="1:38" ht="15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 spans="1:38" ht="15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 spans="1:38" ht="15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 spans="1:38" ht="15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 spans="1:38" ht="15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 spans="1:38" ht="15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 spans="1:38" ht="15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 spans="1:38" ht="15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 spans="1:38" ht="15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 spans="1:38" ht="15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 spans="1:38" ht="15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 spans="1:38" ht="15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 spans="1:38" ht="15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 spans="1:38" ht="15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 spans="1:38" ht="15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 spans="1:38" ht="15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 spans="1:38" ht="15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 spans="1:38" ht="15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 spans="1:38" ht="15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 spans="1:38" ht="15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 spans="1:38" ht="15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 spans="1:38" ht="15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 spans="1:38" ht="15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 spans="1:38" ht="15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 spans="1:38" ht="15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 spans="1:38" ht="15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 spans="1:38" ht="15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 spans="1:38" ht="15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 spans="1:38" ht="15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 spans="1:38" ht="15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 spans="1:38" ht="15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 spans="1:38" ht="15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 spans="1:38" ht="15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 spans="1:38" ht="15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 spans="1:38" ht="15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 spans="1:38" ht="15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 spans="1:38" ht="15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 spans="1:38" ht="15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 spans="1:38" ht="15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 spans="1:38" ht="15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 spans="1:38" ht="15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 spans="1:38" ht="15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 spans="1:38" ht="15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 spans="1:38" ht="15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 spans="1:38" ht="15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 spans="1:38" ht="15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 spans="1:38" ht="15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 spans="1:38" ht="15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 spans="1:38" ht="15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 spans="1:38" ht="15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 spans="1:38" ht="15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 spans="1:38" ht="15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 spans="1:38" ht="15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 spans="1:38" ht="15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 spans="1:38" ht="15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 spans="1:38" ht="15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 spans="1:38" ht="15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 spans="1:38" ht="15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 spans="1:38" ht="15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 spans="1:38" ht="15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 spans="1:38" ht="15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 spans="1:38" ht="15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 spans="1:38" ht="15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 spans="1:38" ht="15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 spans="1:38" ht="15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 spans="1:38" ht="15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 spans="1:38" ht="15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 spans="1:38" ht="15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 spans="1:38" ht="15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 spans="1:38" ht="15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 spans="1:38" ht="15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 spans="1:38" ht="15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 spans="1:38" ht="15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 spans="1:38" ht="15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 spans="1:38" ht="15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 spans="1:38" ht="15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 spans="1:38" ht="15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 spans="1:38" ht="15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 spans="1:38" ht="15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 spans="1:38" ht="15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 spans="1:38" ht="15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 spans="1:38" ht="15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 spans="1:38" ht="15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 spans="1:38" ht="15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 spans="1:38" ht="15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 spans="1:38" ht="15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 spans="1:38" ht="15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 spans="1:38" ht="15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 spans="1:38" ht="15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 spans="1:38" ht="15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 spans="1:38" ht="15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 spans="1:38" ht="15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 spans="1:38" ht="15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 spans="1:38" ht="15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 spans="1:38" ht="15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 spans="1:38" ht="15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 spans="1:38" ht="15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 spans="1:38" ht="15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 spans="1:38" ht="15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 spans="1:38" ht="15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 spans="1:38" ht="15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 spans="1:38" ht="15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 spans="1:38" ht="15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 spans="1:38" ht="15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 spans="1:38" ht="15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 spans="1:38" ht="15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 spans="1:38" ht="15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 spans="1:38" ht="15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 spans="1:38" ht="15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 spans="1:38" ht="15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 spans="1:38" ht="15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 spans="1:38" ht="15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 spans="1:38" ht="15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 spans="1:38" ht="15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 spans="1:38" ht="15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 spans="1:38" ht="15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 spans="1:38" ht="15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 spans="1:38" ht="15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 spans="1:38" ht="15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 spans="1:38" ht="15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 spans="1:38" ht="15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 spans="1:38" ht="15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 spans="1:38" ht="15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 spans="1:38" ht="15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 spans="1:38" ht="15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 spans="1:38" ht="15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 spans="1:38" ht="15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 spans="1:38" ht="15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 spans="1:38" ht="15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 spans="1:38" ht="15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 spans="1:38" ht="15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 spans="1:38" ht="15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 spans="1:38" ht="15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 spans="1:38" ht="15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 spans="1:38" ht="15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 spans="1:38" ht="15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 spans="1:38" ht="15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 spans="1:38" ht="15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 spans="1:38" ht="15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 spans="1:38" ht="15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 spans="1:38" ht="15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 spans="1:38" ht="15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 spans="1:38" ht="15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 spans="1:38" ht="15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 spans="1:38" ht="15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 spans="1:38" ht="15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 spans="1:38" ht="15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 spans="1:38" ht="15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 spans="1:38" ht="15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 spans="1:38" ht="15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 spans="1:38" ht="15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 spans="1:38" ht="15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 spans="1:38" ht="15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 spans="1:38" ht="15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 spans="1:38" ht="15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 spans="1:38" ht="15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 spans="1:38" ht="15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 spans="1:38" ht="15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 spans="1:38" ht="15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 spans="1:38" ht="15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 spans="1:38" ht="15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 spans="1:38" ht="15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 spans="1:38" ht="15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 spans="1:38" ht="15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 spans="1:38" ht="15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 spans="1:38" ht="15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 spans="1:38" ht="15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 spans="1:38" ht="15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 spans="1:38" ht="15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 spans="1:38" ht="15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 spans="1:38" ht="15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 spans="1:38" ht="15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 spans="1:38" ht="15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 spans="1:38" ht="15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 spans="1:38" ht="15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 spans="1:38" ht="15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 spans="1:38" ht="15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 spans="1:38" ht="15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 spans="1:38" ht="15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 spans="1:38" ht="15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 spans="1:38" ht="15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 spans="1:38" ht="15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 spans="1:38" ht="15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 spans="1:38" ht="15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 spans="1:38" ht="15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 spans="1:38" ht="15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 spans="1:38" ht="15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 spans="1:38" ht="15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 spans="1:38" ht="15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 spans="1:38" ht="15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 spans="1:38" ht="15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 spans="1:38" ht="15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 spans="1:38" ht="15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 spans="1:38" ht="15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 spans="1:38" ht="15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 spans="1:38" ht="15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 spans="1:38" ht="15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 spans="1:38" ht="15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 spans="1:38" ht="15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 spans="1:38" ht="15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 spans="1:38" ht="15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 spans="1:38" ht="15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 spans="1:38" ht="15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 spans="1:38" ht="15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 spans="1:38" ht="15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 spans="1:38" ht="15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 spans="1:38" ht="15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 spans="1:38" ht="15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 spans="1:38" ht="15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 spans="1:38" ht="15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 spans="1:38" ht="15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 spans="1:38" ht="15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 spans="1:38" ht="15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 spans="1:38" ht="15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 spans="1:38" ht="15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 spans="1:38" ht="15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 spans="1:38" ht="15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 spans="1:38" ht="15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 spans="1:38" ht="15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 spans="1:38" ht="15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 spans="1:38" ht="15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 spans="1:38" ht="15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 spans="1:38" ht="15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 spans="1:38" ht="15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 spans="1:38" ht="15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 spans="1:38" ht="15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 spans="1:38" ht="15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 spans="1:38" ht="15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 spans="1:38" ht="15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 spans="1:38" ht="15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 spans="1:38" ht="15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 spans="1:38" ht="15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 spans="1:38" ht="15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 spans="1:38" ht="15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 spans="1:38" ht="15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 spans="1:38" ht="15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 spans="1:38" ht="15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 spans="1:38" ht="15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 spans="1:38" ht="15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 spans="1:38" ht="15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 spans="1:38" ht="15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 spans="1:38" ht="15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 spans="1:38" ht="15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 spans="1:38" ht="15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 spans="1:38" ht="15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 spans="1:38" ht="15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 spans="1:38" ht="15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 spans="1:38" ht="15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 spans="1:38" ht="15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 spans="1:38" ht="15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 spans="1:38" ht="15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 spans="1:38" ht="15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 spans="1:38" ht="15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 spans="1:38" ht="15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 spans="1:38" ht="15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 spans="1:38" ht="15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 spans="1:38" ht="15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 spans="1:38" ht="15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 spans="1:38" ht="15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 spans="1:38" ht="15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 spans="1:38" ht="15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 spans="1:38" ht="15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 spans="1:38" ht="15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 spans="1:38" ht="15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 spans="1:38" ht="15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 spans="1:38" ht="15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 spans="1:38" ht="15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 spans="1:38" ht="15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 spans="1:38" ht="15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 spans="1:38" ht="15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 spans="1:38" ht="15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 spans="1:38" ht="15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 spans="1:38" ht="15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 spans="1:38" ht="15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 spans="1:38" ht="15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 spans="1:38" ht="15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 spans="1:38" ht="15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 spans="1:38" ht="15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 spans="1:38" ht="15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 spans="1:38" ht="15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 spans="1:38" ht="15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 spans="1:38" ht="15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 spans="1:38" ht="15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 spans="1:38" ht="15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 spans="1:38" ht="15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 spans="1:38" ht="15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 spans="1:38" ht="15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 spans="1:38" ht="15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 spans="1:38" ht="15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 spans="1:38" ht="15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 spans="1:38" ht="15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 spans="1:38" ht="15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 spans="1:38" ht="15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 spans="1:38" ht="15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 spans="1:38" ht="15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 spans="1:38" ht="15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 spans="1:38" ht="15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 spans="1:38" ht="15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 spans="1:38" ht="15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 spans="1:38" ht="15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 spans="1:38" ht="15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 spans="1:38" ht="15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 spans="1:38" ht="15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 spans="1:38" ht="15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 spans="1:38" ht="15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 spans="1:38" ht="15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 spans="1:38" ht="15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 spans="1:38" ht="15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 spans="1:38" ht="15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 spans="1:38" ht="15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 spans="1:38" ht="15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 spans="1:38" ht="15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 spans="1:38" ht="15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 spans="1:38" ht="15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 spans="1:38" ht="15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 spans="1:38" ht="15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 spans="1:38" ht="15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 spans="1:38" ht="15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 spans="1:38" ht="15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 spans="1:38" ht="15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 spans="1:38" ht="15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 spans="1:38" ht="15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 spans="1:38" ht="15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 spans="1:38" ht="15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 spans="1:38" ht="15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 spans="1:38" ht="15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 spans="1:38" ht="15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 spans="1:38" ht="15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 spans="1:38" ht="15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 spans="1:38" ht="15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 spans="1:38" ht="15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 spans="1:38" ht="15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 spans="1:38" ht="15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 spans="1:38" ht="15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 spans="1:38" ht="15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 spans="1:38" ht="15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 spans="1:38" ht="15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 spans="1:38" ht="15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 spans="1:38" ht="15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 spans="1:38" ht="15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 spans="1:38" ht="15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 spans="1:38" ht="15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 spans="1:38" ht="15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 spans="1:38" ht="15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 spans="1:38" ht="15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 spans="1:38" ht="15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 spans="1:38" ht="15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 spans="1:38" ht="15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 spans="1:38" ht="15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 spans="1:38" ht="15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 spans="1:38" ht="15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 spans="1:38" ht="15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 spans="1:38" ht="15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 spans="1:38" ht="15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 spans="1:38" ht="15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 spans="1:38" ht="15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 spans="1:38" ht="15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 spans="1:38" ht="15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 spans="1:38" ht="15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 spans="1:38" ht="15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 spans="1:38" ht="15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 spans="1:38" ht="15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 spans="1:38" ht="15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 spans="1:38" ht="15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 spans="1:38" ht="15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 spans="1:38" ht="15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 spans="1:38" ht="15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 spans="1:38" ht="15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 spans="1:38" ht="15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 spans="1:38" ht="15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 spans="1:38" ht="15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 spans="1:38" ht="15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 spans="1:38" ht="15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 spans="1:38" ht="15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 spans="1:38" ht="15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 spans="1:38" ht="15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 spans="1:38" ht="15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 spans="1:38" ht="15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 spans="1:38" ht="15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 spans="1:38" ht="15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 spans="1:38" ht="15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 spans="1:38" ht="15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 spans="1:38" ht="15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 spans="1:38" ht="15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 spans="1:38" ht="15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 spans="1:38" ht="15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 spans="1:38" ht="15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 spans="1:38" ht="15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 spans="1:38" ht="15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 spans="1:38" ht="15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 spans="1:38" ht="15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 spans="1:38" ht="15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 spans="1:38" ht="15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 spans="1:38" ht="15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 spans="1:38" ht="15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 spans="1:38" ht="15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 spans="1:38" ht="15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 spans="1:38" ht="15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 spans="1:38" ht="15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 spans="1:38" ht="15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 spans="1:38" ht="15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 spans="1:38" ht="15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 spans="1:38" ht="15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 spans="1:38" ht="15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 spans="1:38" ht="15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 spans="1:38" ht="15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 spans="1:38" ht="15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 spans="1:38" ht="15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 spans="1:38" ht="15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 spans="1:38" ht="15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 spans="1:38" ht="15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 spans="1:38" ht="15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 spans="1:38" ht="15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 spans="1:38" ht="15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 spans="1:38" ht="15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 spans="1:38" ht="15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 spans="1:38" ht="15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 spans="1:38" ht="15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 spans="1:38" ht="15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 spans="1:38" ht="15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 spans="1:38" ht="15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 spans="1:38" ht="15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 spans="1:38" ht="15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 spans="1:38" ht="15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 spans="1:38" ht="15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 spans="1:38" ht="15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 spans="1:38" ht="15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 spans="1:38" ht="15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 spans="1:38" ht="15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 spans="1:38" ht="15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 spans="1:38" ht="15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 spans="1:38" ht="15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 spans="1:38" ht="15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 spans="1:38" ht="15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 spans="1:38" ht="15.75" customHeight="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 spans="1:38" ht="15.75" customHeight="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 spans="1:38" ht="15.75" customHeight="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 spans="1:38" ht="15.75" customHeight="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 spans="1:38" ht="15.75" customHeight="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 spans="1:38" ht="15.75" customHeight="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 spans="1:38" ht="15.75" customHeight="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 spans="1:38" ht="15.75" customHeight="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 spans="1:38" ht="15.75" customHeight="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 spans="1:38" ht="15.75" customHeight="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 spans="1:38" ht="15.75" customHeight="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</row>
  </sheetData>
  <autoFilter ref="H68:H85" xr:uid="{00000000-0009-0000-0000-000001000000}"/>
  <mergeCells count="288">
    <mergeCell ref="H64:I64"/>
    <mergeCell ref="B65:C65"/>
    <mergeCell ref="H65:I65"/>
    <mergeCell ref="X68:Y68"/>
    <mergeCell ref="AB68:AH68"/>
    <mergeCell ref="AI68:AJ68"/>
    <mergeCell ref="AB69:AF69"/>
    <mergeCell ref="Q20:R21"/>
    <mergeCell ref="S20:T21"/>
    <mergeCell ref="Q23:R24"/>
    <mergeCell ref="S23:T24"/>
    <mergeCell ref="Q25:R26"/>
    <mergeCell ref="S25:T26"/>
    <mergeCell ref="L19:M19"/>
    <mergeCell ref="N19:O19"/>
    <mergeCell ref="L24:M24"/>
    <mergeCell ref="N24:O24"/>
    <mergeCell ref="N25:O25"/>
    <mergeCell ref="L25:M25"/>
    <mergeCell ref="N68:O68"/>
    <mergeCell ref="Q68:R68"/>
    <mergeCell ref="V68:V69"/>
    <mergeCell ref="N32:O32"/>
    <mergeCell ref="N33:O33"/>
    <mergeCell ref="N52:O52"/>
    <mergeCell ref="N65:O65"/>
    <mergeCell ref="N58:O58"/>
    <mergeCell ref="N59:O59"/>
    <mergeCell ref="N60:O60"/>
    <mergeCell ref="N61:O61"/>
    <mergeCell ref="N62:O62"/>
    <mergeCell ref="N63:O63"/>
    <mergeCell ref="N64:O64"/>
    <mergeCell ref="B66:O66"/>
    <mergeCell ref="L64:M64"/>
    <mergeCell ref="L65:M65"/>
    <mergeCell ref="H63:I63"/>
    <mergeCell ref="L21:M21"/>
    <mergeCell ref="N21:O21"/>
    <mergeCell ref="N26:O26"/>
    <mergeCell ref="H24:I24"/>
    <mergeCell ref="J24:K24"/>
    <mergeCell ref="H25:I25"/>
    <mergeCell ref="J25:K25"/>
    <mergeCell ref="H26:I26"/>
    <mergeCell ref="J26:K26"/>
    <mergeCell ref="L22:M22"/>
    <mergeCell ref="N22:O22"/>
    <mergeCell ref="L23:M23"/>
    <mergeCell ref="N23:O23"/>
    <mergeCell ref="F2:O2"/>
    <mergeCell ref="B4:O4"/>
    <mergeCell ref="Q4:S5"/>
    <mergeCell ref="T4:T5"/>
    <mergeCell ref="B6:C6"/>
    <mergeCell ref="J6:K6"/>
    <mergeCell ref="B7:E19"/>
    <mergeCell ref="H16:I16"/>
    <mergeCell ref="J16:K16"/>
    <mergeCell ref="L16:M16"/>
    <mergeCell ref="N16:O16"/>
    <mergeCell ref="L17:M17"/>
    <mergeCell ref="N17:O17"/>
    <mergeCell ref="L18:M18"/>
    <mergeCell ref="N18:O18"/>
    <mergeCell ref="Q18:R19"/>
    <mergeCell ref="S18:T19"/>
    <mergeCell ref="Q15:S16"/>
    <mergeCell ref="T15:T16"/>
    <mergeCell ref="L6:M6"/>
    <mergeCell ref="N6:O6"/>
    <mergeCell ref="Q6:S7"/>
    <mergeCell ref="T6:T7"/>
    <mergeCell ref="L7:M7"/>
    <mergeCell ref="Q8:S9"/>
    <mergeCell ref="T8:T9"/>
    <mergeCell ref="H9:I9"/>
    <mergeCell ref="J9:K9"/>
    <mergeCell ref="L9:M9"/>
    <mergeCell ref="N9:O9"/>
    <mergeCell ref="H10:I10"/>
    <mergeCell ref="J10:K10"/>
    <mergeCell ref="L10:M10"/>
    <mergeCell ref="Q10:S11"/>
    <mergeCell ref="T10:T11"/>
    <mergeCell ref="H11:I11"/>
    <mergeCell ref="J11:K11"/>
    <mergeCell ref="L11:M11"/>
    <mergeCell ref="N11:O11"/>
    <mergeCell ref="Q12:S13"/>
    <mergeCell ref="T12:T13"/>
    <mergeCell ref="H13:I13"/>
    <mergeCell ref="J13:K13"/>
    <mergeCell ref="L13:M13"/>
    <mergeCell ref="N13:O13"/>
    <mergeCell ref="H14:I14"/>
    <mergeCell ref="J14:K14"/>
    <mergeCell ref="L14:M14"/>
    <mergeCell ref="N14:O14"/>
    <mergeCell ref="L53:M53"/>
    <mergeCell ref="N53:O53"/>
    <mergeCell ref="H15:I15"/>
    <mergeCell ref="J15:K15"/>
    <mergeCell ref="L15:M15"/>
    <mergeCell ref="N15:O15"/>
    <mergeCell ref="N27:O27"/>
    <mergeCell ref="H27:I27"/>
    <mergeCell ref="J27:K27"/>
    <mergeCell ref="H28:I28"/>
    <mergeCell ref="J28:K28"/>
    <mergeCell ref="H29:I29"/>
    <mergeCell ref="J29:K29"/>
    <mergeCell ref="L40:M40"/>
    <mergeCell ref="N34:O34"/>
    <mergeCell ref="N36:O36"/>
    <mergeCell ref="N37:O37"/>
    <mergeCell ref="H19:I19"/>
    <mergeCell ref="N38:O38"/>
    <mergeCell ref="N39:O39"/>
    <mergeCell ref="N40:O40"/>
    <mergeCell ref="N41:O41"/>
    <mergeCell ref="L41:M41"/>
    <mergeCell ref="L32:M32"/>
    <mergeCell ref="H6:I6"/>
    <mergeCell ref="H7:I7"/>
    <mergeCell ref="J7:K7"/>
    <mergeCell ref="H8:I8"/>
    <mergeCell ref="J8:K8"/>
    <mergeCell ref="L8:M8"/>
    <mergeCell ref="N8:O8"/>
    <mergeCell ref="H12:I12"/>
    <mergeCell ref="J12:K12"/>
    <mergeCell ref="L12:M12"/>
    <mergeCell ref="N12:O12"/>
    <mergeCell ref="N10:O10"/>
    <mergeCell ref="N7:O7"/>
    <mergeCell ref="L33:M33"/>
    <mergeCell ref="L34:M34"/>
    <mergeCell ref="L36:M36"/>
    <mergeCell ref="L37:M37"/>
    <mergeCell ref="L38:M38"/>
    <mergeCell ref="L39:M39"/>
    <mergeCell ref="L27:M27"/>
    <mergeCell ref="L28:M28"/>
    <mergeCell ref="N28:O28"/>
    <mergeCell ref="L29:M29"/>
    <mergeCell ref="N29:O29"/>
    <mergeCell ref="L30:M30"/>
    <mergeCell ref="N30:O30"/>
    <mergeCell ref="L31:M31"/>
    <mergeCell ref="N31:O31"/>
    <mergeCell ref="L26:M26"/>
    <mergeCell ref="B68:B69"/>
    <mergeCell ref="C68:C69"/>
    <mergeCell ref="K68:L69"/>
    <mergeCell ref="D69:E69"/>
    <mergeCell ref="N49:O49"/>
    <mergeCell ref="N51:O51"/>
    <mergeCell ref="N42:O42"/>
    <mergeCell ref="N43:O43"/>
    <mergeCell ref="N44:O44"/>
    <mergeCell ref="N45:O45"/>
    <mergeCell ref="N46:O46"/>
    <mergeCell ref="N47:O47"/>
    <mergeCell ref="N48:O48"/>
    <mergeCell ref="L42:M42"/>
    <mergeCell ref="L43:M43"/>
    <mergeCell ref="L44:M44"/>
    <mergeCell ref="L45:M45"/>
    <mergeCell ref="L46:M46"/>
    <mergeCell ref="L47:M47"/>
    <mergeCell ref="L48:M48"/>
    <mergeCell ref="L49:M49"/>
    <mergeCell ref="L51:M51"/>
    <mergeCell ref="L52:M52"/>
    <mergeCell ref="L54:M54"/>
    <mergeCell ref="N54:O54"/>
    <mergeCell ref="L55:M55"/>
    <mergeCell ref="N55:O55"/>
    <mergeCell ref="L56:M56"/>
    <mergeCell ref="N56:O56"/>
    <mergeCell ref="N57:O57"/>
    <mergeCell ref="K76:L76"/>
    <mergeCell ref="K84:L84"/>
    <mergeCell ref="J62:K62"/>
    <mergeCell ref="J63:K63"/>
    <mergeCell ref="J64:K64"/>
    <mergeCell ref="J65:K65"/>
    <mergeCell ref="K72:L72"/>
    <mergeCell ref="K73:L73"/>
    <mergeCell ref="K74:L74"/>
    <mergeCell ref="K75:L75"/>
    <mergeCell ref="L57:M57"/>
    <mergeCell ref="L58:M58"/>
    <mergeCell ref="L59:M59"/>
    <mergeCell ref="L60:M60"/>
    <mergeCell ref="L61:M61"/>
    <mergeCell ref="L62:M62"/>
    <mergeCell ref="L63:M63"/>
    <mergeCell ref="K85:L85"/>
    <mergeCell ref="K77:L77"/>
    <mergeCell ref="K78:L78"/>
    <mergeCell ref="K79:L79"/>
    <mergeCell ref="K80:L80"/>
    <mergeCell ref="K81:L81"/>
    <mergeCell ref="K82:L82"/>
    <mergeCell ref="K83:L83"/>
    <mergeCell ref="B51:C51"/>
    <mergeCell ref="H51:I51"/>
    <mergeCell ref="J51:K51"/>
    <mergeCell ref="B52:E64"/>
    <mergeCell ref="H52:I52"/>
    <mergeCell ref="J52:K52"/>
    <mergeCell ref="J53:K53"/>
    <mergeCell ref="K70:L70"/>
    <mergeCell ref="K71:L71"/>
    <mergeCell ref="H59:I59"/>
    <mergeCell ref="J59:K59"/>
    <mergeCell ref="H60:I60"/>
    <mergeCell ref="J60:K60"/>
    <mergeCell ref="H61:I61"/>
    <mergeCell ref="J61:K61"/>
    <mergeCell ref="H62:I62"/>
    <mergeCell ref="H53:I53"/>
    <mergeCell ref="H54:I54"/>
    <mergeCell ref="H56:I56"/>
    <mergeCell ref="J56:K56"/>
    <mergeCell ref="H57:I57"/>
    <mergeCell ref="J57:K57"/>
    <mergeCell ref="H58:I58"/>
    <mergeCell ref="J58:K58"/>
    <mergeCell ref="J54:K54"/>
    <mergeCell ref="H55:I55"/>
    <mergeCell ref="J55:K55"/>
    <mergeCell ref="H50:I50"/>
    <mergeCell ref="J39:K39"/>
    <mergeCell ref="H40:I40"/>
    <mergeCell ref="J40:K40"/>
    <mergeCell ref="H49:I49"/>
    <mergeCell ref="J49:K49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38:I38"/>
    <mergeCell ref="H39:I39"/>
    <mergeCell ref="H41:I41"/>
    <mergeCell ref="J41:K41"/>
    <mergeCell ref="B36:C36"/>
    <mergeCell ref="H36:I36"/>
    <mergeCell ref="J36:K36"/>
    <mergeCell ref="B37:E49"/>
    <mergeCell ref="H37:I37"/>
    <mergeCell ref="J37:K37"/>
    <mergeCell ref="J38:K38"/>
    <mergeCell ref="H47:I47"/>
    <mergeCell ref="J47:K47"/>
    <mergeCell ref="H48:I48"/>
    <mergeCell ref="J48:K48"/>
    <mergeCell ref="H34:I34"/>
    <mergeCell ref="J34:K34"/>
    <mergeCell ref="H17:I17"/>
    <mergeCell ref="J17:K17"/>
    <mergeCell ref="B22:E34"/>
    <mergeCell ref="H22:I22"/>
    <mergeCell ref="J22:K22"/>
    <mergeCell ref="H23:I23"/>
    <mergeCell ref="J23:K23"/>
    <mergeCell ref="H30:I30"/>
    <mergeCell ref="J30:K30"/>
    <mergeCell ref="H31:I31"/>
    <mergeCell ref="J31:K31"/>
    <mergeCell ref="H32:I32"/>
    <mergeCell ref="J32:K32"/>
    <mergeCell ref="H33:I33"/>
    <mergeCell ref="J33:K33"/>
    <mergeCell ref="J19:K19"/>
    <mergeCell ref="H18:I18"/>
    <mergeCell ref="J18:K18"/>
    <mergeCell ref="B21:C21"/>
    <mergeCell ref="H21:I21"/>
    <mergeCell ref="J21:K21"/>
  </mergeCells>
  <conditionalFormatting sqref="B70:AJ85">
    <cfRule type="expression" dxfId="38" priority="9">
      <formula>$H70="Discontinued"</formula>
    </cfRule>
    <cfRule type="expression" dxfId="37" priority="10">
      <formula>$H70="Lost Follow Up"</formula>
    </cfRule>
    <cfRule type="expression" dxfId="36" priority="11">
      <formula>$H70="Deceased"</formula>
    </cfRule>
    <cfRule type="expression" dxfId="35" priority="13">
      <formula>COUNTIF($N$7:$N$63,$C70)</formula>
    </cfRule>
  </conditionalFormatting>
  <conditionalFormatting sqref="C70:C85">
    <cfRule type="expression" dxfId="34" priority="12">
      <formula>COUNTIF($I70,"SAC")</formula>
    </cfRule>
  </conditionalFormatting>
  <conditionalFormatting sqref="H70:H85">
    <cfRule type="containsText" dxfId="33" priority="1" operator="containsText" text="Discontinued">
      <formula>NOT(ISERROR(SEARCH(("Discontinued"),(H70))))</formula>
    </cfRule>
    <cfRule type="containsText" dxfId="32" priority="2" operator="containsText" text="Deceased">
      <formula>NOT(ISERROR(SEARCH(("Deceased"),(H70))))</formula>
    </cfRule>
    <cfRule type="containsText" dxfId="31" priority="3" operator="containsText" text="Lost Follow UP">
      <formula>NOT(ISERROR(SEARCH(("Lost Follow UP"),(H70))))</formula>
    </cfRule>
    <cfRule type="containsText" dxfId="30" priority="4" operator="containsText" text="Inactive">
      <formula>NOT(ISERROR(SEARCH(("Inactive"),(H70))))</formula>
    </cfRule>
    <cfRule type="containsText" dxfId="29" priority="5" operator="containsText" text="Query">
      <formula>NOT(ISERROR(SEARCH(("Query"),(H70))))</formula>
    </cfRule>
    <cfRule type="containsText" dxfId="28" priority="6" operator="containsText" text="Active - Remote">
      <formula>NOT(ISERROR(SEARCH(("Active - Remote"),(H70))))</formula>
    </cfRule>
    <cfRule type="endsWith" dxfId="27" priority="7" operator="endsWith" text="Active">
      <formula>RIGHT((H70),LEN("Active"))=("Active")</formula>
    </cfRule>
  </conditionalFormatting>
  <conditionalFormatting sqref="I70:J85">
    <cfRule type="containsText" dxfId="26" priority="8" operator="containsText" text="SAC">
      <formula>NOT(ISERROR(SEARCH(("SAC"),(I70))))</formula>
    </cfRule>
  </conditionalFormatting>
  <dataValidations count="4">
    <dataValidation type="list" allowBlank="1" showErrorMessage="1" sqref="AH70:AH85" xr:uid="{00000000-0002-0000-0100-000000000000}">
      <formula1>"Normal,Abnormal"</formula1>
    </dataValidation>
    <dataValidation type="list" allowBlank="1" showErrorMessage="1" sqref="X70:X85" xr:uid="{00000000-0002-0000-0100-000001000000}">
      <formula1>"DKA,HYPO,OTHER"</formula1>
    </dataValidation>
    <dataValidation type="list" allowBlank="1" showErrorMessage="1" sqref="D70:E85" xr:uid="{00000000-0002-0000-0100-000004000000}">
      <formula1>"Y"</formula1>
    </dataValidation>
    <dataValidation type="list" allowBlank="1" showErrorMessage="1" sqref="P69:Q69" xr:uid="{00000000-0002-0000-0100-000006000000}">
      <formula1>"mg/dL,mmol/L"</formula1>
    </dataValidation>
  </dataValidations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100-000002000000}">
          <x14:formula1>
            <xm:f>'Look Up List'!$G$27:$G$32</xm:f>
          </x14:formula1>
          <xm:sqref>AJ70:AJ85</xm:sqref>
        </x14:dataValidation>
        <x14:dataValidation type="list" allowBlank="1" showErrorMessage="1" xr:uid="{00000000-0002-0000-0100-000003000000}">
          <x14:formula1>
            <xm:f>'Look Up List'!$B$3:$B$9</xm:f>
          </x14:formula1>
          <xm:sqref>H70:H85</xm:sqref>
        </x14:dataValidation>
        <x14:dataValidation type="list" allowBlank="1" showErrorMessage="1" xr:uid="{00000000-0002-0000-0100-000005000000}">
          <x14:formula1>
            <xm:f>'Look Up List'!$B$12:$B$16</xm:f>
          </x14:formula1>
          <xm:sqref>I70:I85</xm:sqref>
        </x14:dataValidation>
        <x14:dataValidation type="list" allowBlank="1" showErrorMessage="1" xr:uid="{00000000-0002-0000-0100-000007000000}">
          <x14:formula1>
            <xm:f>'Look Up List'!$B$27:$B$32</xm:f>
          </x14:formula1>
          <xm:sqref>AB70:AF85</xm:sqref>
        </x14:dataValidation>
        <x14:dataValidation type="list" allowBlank="1" showErrorMessage="1" xr:uid="{00000000-0002-0000-0100-000008000000}">
          <x14:formula1>
            <xm:f>'Look Up List'!$C$35:$C$47</xm:f>
          </x14:formula1>
          <xm:sqref>N7:N18 N22:N33 N37:N48 N52:N63</xm:sqref>
        </x14:dataValidation>
        <x14:dataValidation type="list" allowBlank="1" showErrorMessage="1" xr:uid="{00000000-0002-0000-0100-000009000000}">
          <x14:formula1>
            <xm:f>'Look Up List'!$B$19:$B$24</xm:f>
          </x14:formula1>
          <xm:sqref>K70:K85</xm:sqref>
        </x14:dataValidation>
        <x14:dataValidation type="list" allowBlank="1" showErrorMessage="1" xr:uid="{00000000-0002-0000-0100-00000A000000}">
          <x14:formula1>
            <xm:f>INV!$B$4:$B$9</xm:f>
          </x14:formula1>
          <xm:sqref>B7 B22 B37 B52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showGridLines="0" zoomScale="80" zoomScaleNormal="80" workbookViewId="0">
      <pane ySplit="3" topLeftCell="A66" activePane="bottomLeft" state="frozen"/>
      <selection pane="bottomLeft" activeCell="J70" sqref="J70:J83"/>
    </sheetView>
  </sheetViews>
  <sheetFormatPr baseColWidth="10" defaultColWidth="11.28515625" defaultRowHeight="15" customHeight="1" x14ac:dyDescent="0.2"/>
  <cols>
    <col min="1" max="1" width="3.42578125" customWidth="1"/>
    <col min="2" max="2" width="11.140625" customWidth="1"/>
    <col min="3" max="3" width="27.42578125" customWidth="1"/>
    <col min="4" max="5" width="7.140625" customWidth="1"/>
    <col min="6" max="7" width="14.140625" customWidth="1"/>
    <col min="8" max="8" width="14.85546875" customWidth="1"/>
    <col min="9" max="15" width="12" customWidth="1"/>
    <col min="16" max="16" width="8.5703125" customWidth="1"/>
    <col min="17" max="17" width="13.5703125" customWidth="1"/>
    <col min="18" max="18" width="11.7109375" customWidth="1"/>
    <col min="19" max="22" width="11.5703125" customWidth="1"/>
    <col min="23" max="23" width="16" customWidth="1"/>
    <col min="24" max="25" width="11.7109375" customWidth="1"/>
    <col min="26" max="26" width="11.85546875" customWidth="1"/>
    <col min="27" max="27" width="12" customWidth="1"/>
    <col min="28" max="31" width="5" customWidth="1"/>
    <col min="32" max="32" width="4.7109375" customWidth="1"/>
    <col min="33" max="34" width="12.85546875" customWidth="1"/>
    <col min="35" max="35" width="44.140625" customWidth="1"/>
    <col min="36" max="36" width="11.140625" customWidth="1"/>
    <col min="37" max="37" width="2" customWidth="1"/>
    <col min="38" max="38" width="17" customWidth="1"/>
  </cols>
  <sheetData>
    <row r="1" spans="1:38" ht="18" customHeight="1" x14ac:dyDescent="0.2">
      <c r="A1" s="7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8"/>
      <c r="U1" s="63"/>
      <c r="V1" s="8"/>
      <c r="W1" s="64"/>
      <c r="X1" s="64"/>
      <c r="Y1" s="64"/>
      <c r="Z1" s="64"/>
      <c r="AA1" s="8"/>
      <c r="AB1" s="8"/>
      <c r="AC1" s="10"/>
      <c r="AD1" s="10"/>
      <c r="AE1" s="10"/>
      <c r="AF1" s="9"/>
      <c r="AG1" s="9"/>
      <c r="AH1" s="65"/>
      <c r="AI1" s="9"/>
      <c r="AJ1" s="32"/>
      <c r="AK1" s="32"/>
      <c r="AL1" s="32"/>
    </row>
    <row r="2" spans="1:38" ht="49.5" customHeight="1" x14ac:dyDescent="0.2">
      <c r="A2" s="66"/>
      <c r="B2" s="28"/>
      <c r="C2" s="28"/>
      <c r="D2" s="28"/>
      <c r="E2" s="19"/>
      <c r="F2" s="320" t="s">
        <v>205</v>
      </c>
      <c r="G2" s="233"/>
      <c r="H2" s="233"/>
      <c r="I2" s="233"/>
      <c r="J2" s="233"/>
      <c r="K2" s="233"/>
      <c r="L2" s="233"/>
      <c r="M2" s="233"/>
      <c r="N2" s="233"/>
      <c r="O2" s="233"/>
      <c r="P2" s="14"/>
      <c r="Q2" s="14"/>
      <c r="R2" s="14"/>
      <c r="S2" s="14"/>
      <c r="T2" s="14"/>
      <c r="U2" s="14"/>
      <c r="V2" s="14"/>
      <c r="W2" s="67"/>
      <c r="X2" s="67"/>
      <c r="Y2" s="67"/>
      <c r="Z2" s="67"/>
      <c r="AA2" s="14"/>
      <c r="AB2" s="14"/>
      <c r="AC2" s="14"/>
      <c r="AD2" s="14"/>
      <c r="AE2" s="14"/>
      <c r="AF2" s="15"/>
      <c r="AG2" s="15"/>
      <c r="AH2" s="68"/>
      <c r="AI2" s="15"/>
      <c r="AJ2" s="32"/>
      <c r="AK2" s="32"/>
      <c r="AL2" s="32"/>
    </row>
    <row r="3" spans="1:38" ht="16.5" customHeight="1" x14ac:dyDescent="0.2">
      <c r="A3" s="69"/>
      <c r="B3" s="28"/>
      <c r="C3" s="28"/>
      <c r="D3" s="2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70"/>
      <c r="X3" s="70"/>
      <c r="Y3" s="70"/>
      <c r="Z3" s="70"/>
      <c r="AA3" s="19"/>
      <c r="AB3" s="19"/>
      <c r="AC3" s="19"/>
      <c r="AD3" s="19"/>
      <c r="AE3" s="19"/>
      <c r="AF3" s="31"/>
      <c r="AG3" s="31"/>
      <c r="AH3" s="71"/>
      <c r="AI3" s="31"/>
      <c r="AJ3" s="32"/>
      <c r="AK3" s="32"/>
      <c r="AL3" s="32"/>
    </row>
    <row r="4" spans="1:38" ht="27.75" customHeight="1" x14ac:dyDescent="0.2">
      <c r="A4" s="69"/>
      <c r="B4" s="321" t="s">
        <v>41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19"/>
      <c r="Q4" s="322" t="s">
        <v>42</v>
      </c>
      <c r="R4" s="323"/>
      <c r="S4" s="324"/>
      <c r="T4" s="325">
        <v>14</v>
      </c>
      <c r="U4" s="19"/>
      <c r="V4" s="19"/>
      <c r="W4" s="70"/>
      <c r="X4" s="70"/>
      <c r="Y4" s="70"/>
      <c r="Z4" s="70"/>
      <c r="AA4" s="19"/>
      <c r="AB4" s="19"/>
      <c r="AC4" s="19"/>
      <c r="AD4" s="19"/>
      <c r="AE4" s="19"/>
      <c r="AF4" s="31"/>
      <c r="AG4" s="31"/>
      <c r="AH4" s="71"/>
      <c r="AI4" s="31"/>
      <c r="AJ4" s="32"/>
      <c r="AK4" s="32"/>
      <c r="AL4" s="32"/>
    </row>
    <row r="5" spans="1:38" ht="12" customHeight="1" x14ac:dyDescent="0.2">
      <c r="A5" s="69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  <c r="Q5" s="316"/>
      <c r="R5" s="317"/>
      <c r="S5" s="318"/>
      <c r="T5" s="319"/>
      <c r="U5" s="73"/>
      <c r="V5" s="73"/>
      <c r="W5" s="74"/>
      <c r="X5" s="74"/>
      <c r="Y5" s="74"/>
      <c r="Z5" s="74"/>
      <c r="AA5" s="20"/>
      <c r="AB5" s="20"/>
      <c r="AC5" s="20"/>
      <c r="AD5" s="20"/>
      <c r="AE5" s="20"/>
      <c r="AF5" s="31"/>
      <c r="AG5" s="31"/>
      <c r="AH5" s="71"/>
      <c r="AI5" s="31"/>
      <c r="AJ5" s="32"/>
      <c r="AK5" s="32"/>
      <c r="AL5" s="32"/>
    </row>
    <row r="6" spans="1:38" ht="18.75" customHeight="1" x14ac:dyDescent="0.2">
      <c r="A6" s="69"/>
      <c r="B6" s="293" t="s">
        <v>43</v>
      </c>
      <c r="C6" s="233"/>
      <c r="D6" s="75"/>
      <c r="E6" s="75"/>
      <c r="F6" s="75" t="s">
        <v>44</v>
      </c>
      <c r="G6" s="75" t="s">
        <v>45</v>
      </c>
      <c r="H6" s="293" t="s">
        <v>46</v>
      </c>
      <c r="I6" s="233"/>
      <c r="J6" s="293" t="s">
        <v>47</v>
      </c>
      <c r="K6" s="233"/>
      <c r="L6" s="293" t="s">
        <v>48</v>
      </c>
      <c r="M6" s="233"/>
      <c r="N6" s="293" t="s">
        <v>49</v>
      </c>
      <c r="O6" s="233"/>
      <c r="P6" s="73"/>
      <c r="Q6" s="315" t="s">
        <v>50</v>
      </c>
      <c r="R6" s="308"/>
      <c r="S6" s="309"/>
      <c r="T6" s="313">
        <f t="array" ref="T6">SUM(COUNTIFS(H70:H85, {"Active","Inactive","Query","Active - Remote"}))</f>
        <v>8</v>
      </c>
      <c r="U6" s="73"/>
      <c r="V6" s="73"/>
      <c r="W6" s="74"/>
      <c r="X6" s="74"/>
      <c r="Y6" s="74"/>
      <c r="Z6" s="74"/>
      <c r="AA6" s="20"/>
      <c r="AB6" s="20"/>
      <c r="AC6" s="20"/>
      <c r="AD6" s="20"/>
      <c r="AE6" s="20"/>
      <c r="AF6" s="31"/>
      <c r="AG6" s="31"/>
      <c r="AH6" s="71"/>
      <c r="AI6" s="31"/>
      <c r="AJ6" s="32"/>
      <c r="AK6" s="32"/>
      <c r="AL6" s="32"/>
    </row>
    <row r="7" spans="1:38" ht="15.75" customHeight="1" x14ac:dyDescent="0.2">
      <c r="A7" s="69"/>
      <c r="B7" s="284" t="s">
        <v>51</v>
      </c>
      <c r="C7" s="285"/>
      <c r="D7" s="285"/>
      <c r="E7" s="285"/>
      <c r="F7" s="76">
        <f>$S$18</f>
        <v>44866</v>
      </c>
      <c r="G7" s="77">
        <v>3</v>
      </c>
      <c r="H7" s="287"/>
      <c r="I7" s="243"/>
      <c r="J7" s="287"/>
      <c r="K7" s="243"/>
      <c r="L7" s="287"/>
      <c r="M7" s="243"/>
      <c r="N7" s="287"/>
      <c r="O7" s="243"/>
      <c r="P7" s="78"/>
      <c r="Q7" s="316"/>
      <c r="R7" s="317"/>
      <c r="S7" s="318"/>
      <c r="T7" s="319"/>
      <c r="U7" s="78"/>
      <c r="V7" s="78"/>
      <c r="W7" s="79"/>
      <c r="X7" s="79"/>
      <c r="Y7" s="79"/>
      <c r="Z7" s="79"/>
      <c r="AA7" s="30"/>
      <c r="AB7" s="30"/>
      <c r="AC7" s="19"/>
      <c r="AD7" s="19"/>
      <c r="AE7" s="19"/>
      <c r="AF7" s="31"/>
      <c r="AG7" s="31"/>
      <c r="AH7" s="71"/>
      <c r="AI7" s="31"/>
      <c r="AJ7" s="32"/>
      <c r="AK7" s="32"/>
      <c r="AL7" s="32"/>
    </row>
    <row r="8" spans="1:38" ht="15.75" customHeight="1" x14ac:dyDescent="0.2">
      <c r="A8" s="69"/>
      <c r="B8" s="286"/>
      <c r="C8" s="243"/>
      <c r="D8" s="243"/>
      <c r="E8" s="243"/>
      <c r="F8" s="80"/>
      <c r="G8" s="81">
        <f t="shared" ref="G8:G18" si="0">G7+H8-L8</f>
        <v>3</v>
      </c>
      <c r="H8" s="288"/>
      <c r="I8" s="289"/>
      <c r="J8" s="288"/>
      <c r="K8" s="289"/>
      <c r="L8" s="288"/>
      <c r="M8" s="289"/>
      <c r="N8" s="288"/>
      <c r="O8" s="289"/>
      <c r="P8" s="78"/>
      <c r="Q8" s="315" t="s">
        <v>52</v>
      </c>
      <c r="R8" s="308"/>
      <c r="S8" s="309"/>
      <c r="T8" s="313">
        <f t="array" ref="T8">SUM(COUNTIFS(H70:H85, {"Deceased","Lost Follow Up","Discontinued"}))</f>
        <v>6</v>
      </c>
      <c r="U8" s="78"/>
      <c r="V8" s="78"/>
      <c r="W8" s="79"/>
      <c r="X8" s="79"/>
      <c r="Y8" s="79"/>
      <c r="Z8" s="79"/>
      <c r="AA8" s="30"/>
      <c r="AB8" s="30"/>
      <c r="AC8" s="19"/>
      <c r="AD8" s="19"/>
      <c r="AE8" s="19"/>
      <c r="AF8" s="31"/>
      <c r="AG8" s="31"/>
      <c r="AH8" s="71"/>
      <c r="AI8" s="31"/>
      <c r="AJ8" s="32"/>
      <c r="AK8" s="32"/>
      <c r="AL8" s="32"/>
    </row>
    <row r="9" spans="1:38" ht="15.75" customHeight="1" x14ac:dyDescent="0.2">
      <c r="A9" s="69"/>
      <c r="B9" s="286"/>
      <c r="C9" s="243"/>
      <c r="D9" s="243"/>
      <c r="E9" s="243"/>
      <c r="F9" s="80"/>
      <c r="G9" s="81">
        <f t="shared" si="0"/>
        <v>3</v>
      </c>
      <c r="H9" s="282"/>
      <c r="I9" s="283"/>
      <c r="J9" s="282"/>
      <c r="K9" s="283"/>
      <c r="L9" s="282"/>
      <c r="M9" s="283"/>
      <c r="N9" s="282"/>
      <c r="O9" s="283"/>
      <c r="P9" s="78"/>
      <c r="Q9" s="316"/>
      <c r="R9" s="317"/>
      <c r="S9" s="318"/>
      <c r="T9" s="319"/>
      <c r="U9" s="78"/>
      <c r="V9" s="78"/>
      <c r="W9" s="79"/>
      <c r="X9" s="79"/>
      <c r="Y9" s="79"/>
      <c r="Z9" s="79"/>
      <c r="AA9" s="30"/>
      <c r="AB9" s="30"/>
      <c r="AC9" s="19"/>
      <c r="AD9" s="19"/>
      <c r="AE9" s="19"/>
      <c r="AF9" s="31"/>
      <c r="AG9" s="31"/>
      <c r="AH9" s="71"/>
      <c r="AI9" s="31"/>
      <c r="AJ9" s="32"/>
      <c r="AK9" s="32"/>
      <c r="AL9" s="32"/>
    </row>
    <row r="10" spans="1:38" ht="15.75" customHeight="1" x14ac:dyDescent="0.2">
      <c r="A10" s="69"/>
      <c r="B10" s="286"/>
      <c r="C10" s="243"/>
      <c r="D10" s="243"/>
      <c r="E10" s="243"/>
      <c r="F10" s="82"/>
      <c r="G10" s="81">
        <f t="shared" si="0"/>
        <v>3</v>
      </c>
      <c r="H10" s="282"/>
      <c r="I10" s="283"/>
      <c r="J10" s="282"/>
      <c r="K10" s="283"/>
      <c r="L10" s="282"/>
      <c r="M10" s="283"/>
      <c r="N10" s="282"/>
      <c r="O10" s="283"/>
      <c r="P10" s="78"/>
      <c r="Q10" s="307" t="s">
        <v>53</v>
      </c>
      <c r="R10" s="308"/>
      <c r="S10" s="309"/>
      <c r="T10" s="313">
        <v>10</v>
      </c>
      <c r="U10" s="78"/>
      <c r="V10" s="78"/>
      <c r="W10" s="79"/>
      <c r="X10" s="79"/>
      <c r="Y10" s="79"/>
      <c r="Z10" s="79"/>
      <c r="AA10" s="30"/>
      <c r="AB10" s="30"/>
      <c r="AC10" s="19"/>
      <c r="AD10" s="19"/>
      <c r="AE10" s="19"/>
      <c r="AF10" s="31"/>
      <c r="AG10" s="31"/>
      <c r="AH10" s="71"/>
      <c r="AI10" s="31"/>
      <c r="AJ10" s="32"/>
      <c r="AK10" s="32"/>
      <c r="AL10" s="32"/>
    </row>
    <row r="11" spans="1:38" ht="15.75" customHeight="1" x14ac:dyDescent="0.2">
      <c r="A11" s="69"/>
      <c r="B11" s="286"/>
      <c r="C11" s="243"/>
      <c r="D11" s="243"/>
      <c r="E11" s="243"/>
      <c r="F11" s="82"/>
      <c r="G11" s="81">
        <f t="shared" si="0"/>
        <v>3</v>
      </c>
      <c r="H11" s="282"/>
      <c r="I11" s="283"/>
      <c r="J11" s="282"/>
      <c r="K11" s="283"/>
      <c r="L11" s="282"/>
      <c r="M11" s="283"/>
      <c r="N11" s="282"/>
      <c r="O11" s="283"/>
      <c r="P11" s="78"/>
      <c r="Q11" s="316"/>
      <c r="R11" s="317"/>
      <c r="S11" s="318"/>
      <c r="T11" s="319"/>
      <c r="U11" s="78"/>
      <c r="V11" s="78"/>
      <c r="W11" s="79"/>
      <c r="X11" s="79"/>
      <c r="Y11" s="79"/>
      <c r="Z11" s="79"/>
      <c r="AA11" s="30"/>
      <c r="AB11" s="30"/>
      <c r="AC11" s="19"/>
      <c r="AD11" s="19"/>
      <c r="AE11" s="19"/>
      <c r="AF11" s="31"/>
      <c r="AG11" s="31"/>
      <c r="AH11" s="71"/>
      <c r="AI11" s="31"/>
      <c r="AJ11" s="32"/>
      <c r="AK11" s="32"/>
      <c r="AL11" s="32"/>
    </row>
    <row r="12" spans="1:38" ht="15.75" customHeight="1" x14ac:dyDescent="0.2">
      <c r="A12" s="69"/>
      <c r="B12" s="286"/>
      <c r="C12" s="243"/>
      <c r="D12" s="243"/>
      <c r="E12" s="243"/>
      <c r="F12" s="82"/>
      <c r="G12" s="81">
        <f t="shared" si="0"/>
        <v>3</v>
      </c>
      <c r="H12" s="282"/>
      <c r="I12" s="283"/>
      <c r="J12" s="282"/>
      <c r="K12" s="283"/>
      <c r="L12" s="282"/>
      <c r="M12" s="283"/>
      <c r="N12" s="282"/>
      <c r="O12" s="283"/>
      <c r="P12" s="78"/>
      <c r="Q12" s="307" t="s">
        <v>54</v>
      </c>
      <c r="R12" s="308"/>
      <c r="S12" s="309"/>
      <c r="T12" s="313">
        <f>T10-T6</f>
        <v>2</v>
      </c>
      <c r="U12" s="78"/>
      <c r="V12" s="78"/>
      <c r="W12" s="79"/>
      <c r="X12" s="79"/>
      <c r="Y12" s="79"/>
      <c r="Z12" s="79"/>
      <c r="AA12" s="30"/>
      <c r="AB12" s="30"/>
      <c r="AC12" s="19"/>
      <c r="AD12" s="19"/>
      <c r="AE12" s="19"/>
      <c r="AF12" s="31"/>
      <c r="AG12" s="31"/>
      <c r="AH12" s="71"/>
      <c r="AI12" s="31"/>
      <c r="AJ12" s="32"/>
      <c r="AK12" s="32"/>
      <c r="AL12" s="32"/>
    </row>
    <row r="13" spans="1:38" ht="15.75" customHeight="1" x14ac:dyDescent="0.2">
      <c r="A13" s="69"/>
      <c r="B13" s="286"/>
      <c r="C13" s="243"/>
      <c r="D13" s="243"/>
      <c r="E13" s="243"/>
      <c r="F13" s="82"/>
      <c r="G13" s="81">
        <f t="shared" si="0"/>
        <v>3</v>
      </c>
      <c r="H13" s="282"/>
      <c r="I13" s="283"/>
      <c r="J13" s="282"/>
      <c r="K13" s="283"/>
      <c r="L13" s="282"/>
      <c r="M13" s="283"/>
      <c r="N13" s="282"/>
      <c r="O13" s="283"/>
      <c r="P13" s="78"/>
      <c r="Q13" s="310"/>
      <c r="R13" s="311"/>
      <c r="S13" s="312"/>
      <c r="T13" s="314"/>
      <c r="U13" s="78"/>
      <c r="V13" s="78"/>
      <c r="W13" s="79"/>
      <c r="X13" s="79"/>
      <c r="Y13" s="79"/>
      <c r="Z13" s="79"/>
      <c r="AA13" s="30"/>
      <c r="AB13" s="30"/>
      <c r="AC13" s="19"/>
      <c r="AD13" s="19"/>
      <c r="AE13" s="19"/>
      <c r="AF13" s="31"/>
      <c r="AG13" s="31"/>
      <c r="AH13" s="71"/>
      <c r="AI13" s="31"/>
      <c r="AJ13" s="32"/>
      <c r="AK13" s="32"/>
      <c r="AL13" s="32"/>
    </row>
    <row r="14" spans="1:38" ht="15.75" customHeight="1" x14ac:dyDescent="0.2">
      <c r="A14" s="69"/>
      <c r="B14" s="286"/>
      <c r="C14" s="243"/>
      <c r="D14" s="243"/>
      <c r="E14" s="243"/>
      <c r="F14" s="82"/>
      <c r="G14" s="81">
        <f t="shared" si="0"/>
        <v>3</v>
      </c>
      <c r="H14" s="282"/>
      <c r="I14" s="283"/>
      <c r="J14" s="282"/>
      <c r="K14" s="283"/>
      <c r="L14" s="282"/>
      <c r="M14" s="283"/>
      <c r="N14" s="282"/>
      <c r="O14" s="283"/>
      <c r="P14" s="78"/>
      <c r="Q14" s="83"/>
      <c r="R14" s="83"/>
      <c r="S14" s="83"/>
      <c r="T14" s="84"/>
      <c r="U14" s="78"/>
      <c r="V14" s="78"/>
      <c r="W14" s="79"/>
      <c r="X14" s="79"/>
      <c r="Y14" s="79"/>
      <c r="Z14" s="79"/>
      <c r="AA14" s="30"/>
      <c r="AB14" s="30"/>
      <c r="AC14" s="19"/>
      <c r="AD14" s="19"/>
      <c r="AE14" s="19"/>
      <c r="AF14" s="31"/>
      <c r="AG14" s="31"/>
      <c r="AH14" s="71"/>
      <c r="AI14" s="31"/>
      <c r="AJ14" s="32"/>
      <c r="AK14" s="32"/>
      <c r="AL14" s="32"/>
    </row>
    <row r="15" spans="1:38" ht="15.75" customHeight="1" x14ac:dyDescent="0.2">
      <c r="A15" s="69"/>
      <c r="B15" s="286"/>
      <c r="C15" s="243"/>
      <c r="D15" s="243"/>
      <c r="E15" s="243"/>
      <c r="F15" s="82"/>
      <c r="G15" s="81">
        <f t="shared" si="0"/>
        <v>3</v>
      </c>
      <c r="H15" s="282"/>
      <c r="I15" s="283"/>
      <c r="J15" s="282"/>
      <c r="K15" s="283"/>
      <c r="L15" s="282"/>
      <c r="M15" s="283"/>
      <c r="N15" s="282"/>
      <c r="O15" s="283"/>
      <c r="P15" s="78"/>
      <c r="Q15" s="322" t="s">
        <v>55</v>
      </c>
      <c r="R15" s="323"/>
      <c r="S15" s="324"/>
      <c r="T15" s="334">
        <f>_xlfn.AGGREGATE(1,5,N70:N85)</f>
        <v>11.107142857142858</v>
      </c>
      <c r="U15" s="78"/>
      <c r="V15" s="78"/>
      <c r="W15" s="79"/>
      <c r="X15" s="79"/>
      <c r="Y15" s="79"/>
      <c r="Z15" s="79"/>
      <c r="AA15" s="30"/>
      <c r="AB15" s="30"/>
      <c r="AC15" s="19"/>
      <c r="AD15" s="19"/>
      <c r="AE15" s="19"/>
      <c r="AF15" s="31"/>
      <c r="AG15" s="31"/>
      <c r="AH15" s="71"/>
      <c r="AI15" s="31"/>
      <c r="AJ15" s="32"/>
      <c r="AK15" s="32"/>
      <c r="AL15" s="32"/>
    </row>
    <row r="16" spans="1:38" ht="15.75" customHeight="1" x14ac:dyDescent="0.2">
      <c r="A16" s="69"/>
      <c r="B16" s="286"/>
      <c r="C16" s="243"/>
      <c r="D16" s="243"/>
      <c r="E16" s="243"/>
      <c r="F16" s="82"/>
      <c r="G16" s="81">
        <f t="shared" si="0"/>
        <v>3</v>
      </c>
      <c r="H16" s="282"/>
      <c r="I16" s="283"/>
      <c r="J16" s="282"/>
      <c r="K16" s="283"/>
      <c r="L16" s="282"/>
      <c r="M16" s="283"/>
      <c r="N16" s="282"/>
      <c r="O16" s="283"/>
      <c r="P16" s="78"/>
      <c r="Q16" s="310"/>
      <c r="R16" s="311"/>
      <c r="S16" s="312"/>
      <c r="T16" s="335"/>
      <c r="U16" s="78"/>
      <c r="V16" s="78"/>
      <c r="W16" s="79"/>
      <c r="X16" s="79"/>
      <c r="Y16" s="79"/>
      <c r="Z16" s="79"/>
      <c r="AA16" s="30"/>
      <c r="AB16" s="30"/>
      <c r="AC16" s="19"/>
      <c r="AD16" s="19"/>
      <c r="AE16" s="19"/>
      <c r="AF16" s="31"/>
      <c r="AG16" s="31"/>
      <c r="AH16" s="71"/>
      <c r="AI16" s="31"/>
      <c r="AJ16" s="32"/>
      <c r="AK16" s="32"/>
      <c r="AL16" s="32"/>
    </row>
    <row r="17" spans="1:38" ht="15.75" customHeight="1" x14ac:dyDescent="0.2">
      <c r="A17" s="69"/>
      <c r="B17" s="286"/>
      <c r="C17" s="243"/>
      <c r="D17" s="243"/>
      <c r="E17" s="243"/>
      <c r="F17" s="82"/>
      <c r="G17" s="81">
        <f t="shared" si="0"/>
        <v>3</v>
      </c>
      <c r="H17" s="282"/>
      <c r="I17" s="283"/>
      <c r="J17" s="282"/>
      <c r="K17" s="283"/>
      <c r="L17" s="282"/>
      <c r="M17" s="283"/>
      <c r="N17" s="282"/>
      <c r="O17" s="283"/>
      <c r="P17" s="78"/>
      <c r="Q17" s="78"/>
      <c r="R17" s="78"/>
      <c r="S17" s="78"/>
      <c r="T17" s="78"/>
      <c r="U17" s="78"/>
      <c r="V17" s="78"/>
      <c r="W17" s="79"/>
      <c r="X17" s="79"/>
      <c r="Y17" s="79"/>
      <c r="Z17" s="79"/>
      <c r="AA17" s="30"/>
      <c r="AB17" s="30"/>
      <c r="AC17" s="19"/>
      <c r="AD17" s="19"/>
      <c r="AE17" s="19"/>
      <c r="AF17" s="31"/>
      <c r="AG17" s="31"/>
      <c r="AH17" s="71"/>
      <c r="AI17" s="31"/>
      <c r="AJ17" s="32"/>
      <c r="AK17" s="32"/>
      <c r="AL17" s="32"/>
    </row>
    <row r="18" spans="1:38" ht="15.75" customHeight="1" x14ac:dyDescent="0.2">
      <c r="A18" s="69"/>
      <c r="B18" s="286"/>
      <c r="C18" s="243"/>
      <c r="D18" s="243"/>
      <c r="E18" s="243"/>
      <c r="F18" s="82"/>
      <c r="G18" s="81">
        <f t="shared" si="0"/>
        <v>3</v>
      </c>
      <c r="H18" s="291"/>
      <c r="I18" s="292"/>
      <c r="J18" s="291"/>
      <c r="K18" s="292"/>
      <c r="L18" s="291"/>
      <c r="M18" s="292"/>
      <c r="N18" s="291"/>
      <c r="O18" s="292"/>
      <c r="P18" s="78"/>
      <c r="Q18" s="326" t="s">
        <v>56</v>
      </c>
      <c r="R18" s="327"/>
      <c r="S18" s="330">
        <v>44866</v>
      </c>
      <c r="T18" s="331"/>
      <c r="U18" s="78"/>
      <c r="V18" s="78"/>
      <c r="W18" s="79"/>
      <c r="X18" s="79"/>
      <c r="Y18" s="79"/>
      <c r="Z18" s="79"/>
      <c r="AA18" s="30"/>
      <c r="AB18" s="30"/>
      <c r="AC18" s="19"/>
      <c r="AD18" s="19"/>
      <c r="AE18" s="19"/>
      <c r="AF18" s="31"/>
      <c r="AG18" s="31"/>
      <c r="AH18" s="71"/>
      <c r="AI18" s="31"/>
      <c r="AJ18" s="32"/>
      <c r="AK18" s="32"/>
      <c r="AL18" s="32"/>
    </row>
    <row r="19" spans="1:38" ht="15" customHeight="1" x14ac:dyDescent="0.2">
      <c r="A19" s="69"/>
      <c r="B19" s="286"/>
      <c r="C19" s="243"/>
      <c r="D19" s="243"/>
      <c r="E19" s="243"/>
      <c r="F19" s="76">
        <f>$S$20</f>
        <v>44895</v>
      </c>
      <c r="G19" s="85">
        <f>G7+H19-L19</f>
        <v>3</v>
      </c>
      <c r="H19" s="280">
        <f>SUM(H7:I18)</f>
        <v>0</v>
      </c>
      <c r="I19" s="281"/>
      <c r="J19" s="280"/>
      <c r="K19" s="281"/>
      <c r="L19" s="280">
        <f>SUM(L7:M18)</f>
        <v>0</v>
      </c>
      <c r="M19" s="281"/>
      <c r="N19" s="280"/>
      <c r="O19" s="281"/>
      <c r="P19" s="78"/>
      <c r="Q19" s="328"/>
      <c r="R19" s="329"/>
      <c r="S19" s="332"/>
      <c r="T19" s="333"/>
      <c r="U19" s="78"/>
      <c r="V19" s="78"/>
      <c r="W19" s="79"/>
      <c r="X19" s="79"/>
      <c r="Y19" s="79"/>
      <c r="Z19" s="79"/>
      <c r="AA19" s="30"/>
      <c r="AB19" s="30"/>
      <c r="AC19" s="19"/>
      <c r="AD19" s="19"/>
      <c r="AE19" s="19"/>
      <c r="AF19" s="31"/>
      <c r="AG19" s="31"/>
      <c r="AH19" s="71"/>
      <c r="AI19" s="31"/>
      <c r="AJ19" s="32"/>
      <c r="AK19" s="32"/>
      <c r="AL19" s="32"/>
    </row>
    <row r="20" spans="1:38" ht="15" customHeight="1" x14ac:dyDescent="0.2">
      <c r="A20" s="69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8"/>
      <c r="Q20" s="341" t="s">
        <v>57</v>
      </c>
      <c r="R20" s="342"/>
      <c r="S20" s="344">
        <v>44895</v>
      </c>
      <c r="T20" s="345"/>
      <c r="U20" s="78"/>
      <c r="V20" s="78"/>
      <c r="W20" s="79"/>
      <c r="X20" s="79"/>
      <c r="Y20" s="79"/>
      <c r="Z20" s="79"/>
      <c r="AA20" s="30"/>
      <c r="AB20" s="30"/>
      <c r="AC20" s="19"/>
      <c r="AD20" s="19"/>
      <c r="AE20" s="19"/>
      <c r="AF20" s="31"/>
      <c r="AG20" s="31"/>
      <c r="AH20" s="71"/>
      <c r="AI20" s="31"/>
      <c r="AJ20" s="32"/>
      <c r="AK20" s="32"/>
      <c r="AL20" s="32"/>
    </row>
    <row r="21" spans="1:38" ht="15" customHeight="1" x14ac:dyDescent="0.2">
      <c r="A21" s="69"/>
      <c r="B21" s="293" t="s">
        <v>43</v>
      </c>
      <c r="C21" s="233"/>
      <c r="D21" s="75"/>
      <c r="E21" s="75"/>
      <c r="F21" s="75" t="s">
        <v>44</v>
      </c>
      <c r="G21" s="75" t="s">
        <v>45</v>
      </c>
      <c r="H21" s="293" t="s">
        <v>46</v>
      </c>
      <c r="I21" s="233"/>
      <c r="J21" s="293" t="s">
        <v>47</v>
      </c>
      <c r="K21" s="233"/>
      <c r="L21" s="293" t="s">
        <v>48</v>
      </c>
      <c r="M21" s="233"/>
      <c r="N21" s="293" t="s">
        <v>49</v>
      </c>
      <c r="O21" s="233"/>
      <c r="P21" s="78"/>
      <c r="Q21" s="310"/>
      <c r="R21" s="343"/>
      <c r="S21" s="346"/>
      <c r="T21" s="347"/>
      <c r="U21" s="78"/>
      <c r="V21" s="78"/>
      <c r="W21" s="79"/>
      <c r="X21" s="79"/>
      <c r="Y21" s="79"/>
      <c r="Z21" s="79"/>
      <c r="AA21" s="30"/>
      <c r="AB21" s="30"/>
      <c r="AC21" s="19"/>
      <c r="AD21" s="19"/>
      <c r="AE21" s="19"/>
      <c r="AF21" s="31"/>
      <c r="AG21" s="31"/>
      <c r="AH21" s="71"/>
      <c r="AI21" s="31"/>
      <c r="AJ21" s="32"/>
      <c r="AK21" s="32"/>
      <c r="AL21" s="32"/>
    </row>
    <row r="22" spans="1:38" ht="15" customHeight="1" x14ac:dyDescent="0.2">
      <c r="A22" s="69"/>
      <c r="B22" s="284" t="s">
        <v>58</v>
      </c>
      <c r="C22" s="285"/>
      <c r="D22" s="285"/>
      <c r="E22" s="285"/>
      <c r="F22" s="76">
        <f>$S$18</f>
        <v>44866</v>
      </c>
      <c r="G22" s="77">
        <v>80</v>
      </c>
      <c r="H22" s="287"/>
      <c r="I22" s="243"/>
      <c r="J22" s="287"/>
      <c r="K22" s="243"/>
      <c r="L22" s="287"/>
      <c r="M22" s="243"/>
      <c r="N22" s="287"/>
      <c r="O22" s="243"/>
      <c r="P22" s="78"/>
      <c r="Q22" s="78"/>
      <c r="R22" s="78"/>
      <c r="S22" s="78"/>
      <c r="T22" s="78"/>
      <c r="U22" s="78"/>
      <c r="V22" s="78"/>
      <c r="W22" s="79"/>
      <c r="X22" s="79"/>
      <c r="Y22" s="79"/>
      <c r="Z22" s="79"/>
      <c r="AA22" s="30"/>
      <c r="AB22" s="30"/>
      <c r="AC22" s="19"/>
      <c r="AD22" s="19"/>
      <c r="AE22" s="19"/>
      <c r="AF22" s="31"/>
      <c r="AG22" s="31"/>
      <c r="AH22" s="71"/>
      <c r="AI22" s="31"/>
      <c r="AJ22" s="32"/>
      <c r="AK22" s="32"/>
      <c r="AL22" s="32"/>
    </row>
    <row r="23" spans="1:38" ht="15" customHeight="1" x14ac:dyDescent="0.2">
      <c r="A23" s="69"/>
      <c r="B23" s="286"/>
      <c r="C23" s="243"/>
      <c r="D23" s="243"/>
      <c r="E23" s="243"/>
      <c r="F23" s="80">
        <v>44873</v>
      </c>
      <c r="G23" s="81">
        <f t="shared" ref="G23:G33" si="1">G22+H23-L23</f>
        <v>74</v>
      </c>
      <c r="H23" s="288"/>
      <c r="I23" s="289"/>
      <c r="J23" s="288"/>
      <c r="K23" s="289"/>
      <c r="L23" s="288">
        <v>6</v>
      </c>
      <c r="M23" s="289"/>
      <c r="N23" s="305" t="s">
        <v>208</v>
      </c>
      <c r="O23" s="306"/>
      <c r="P23" s="78"/>
      <c r="Q23" s="322" t="s">
        <v>59</v>
      </c>
      <c r="R23" s="323"/>
      <c r="S23" s="348">
        <f>COUNTIF(D70:D85,"Y")</f>
        <v>4</v>
      </c>
      <c r="T23" s="331"/>
      <c r="U23" s="78"/>
      <c r="V23" s="78"/>
      <c r="W23" s="79"/>
      <c r="X23" s="79"/>
      <c r="Y23" s="79"/>
      <c r="Z23" s="79"/>
      <c r="AA23" s="30"/>
      <c r="AB23" s="30"/>
      <c r="AC23" s="19"/>
      <c r="AD23" s="19"/>
      <c r="AE23" s="19"/>
      <c r="AF23" s="31"/>
      <c r="AG23" s="31"/>
      <c r="AH23" s="71"/>
      <c r="AI23" s="31"/>
      <c r="AJ23" s="32"/>
      <c r="AK23" s="32"/>
      <c r="AL23" s="32"/>
    </row>
    <row r="24" spans="1:38" ht="15" customHeight="1" x14ac:dyDescent="0.2">
      <c r="A24" s="69"/>
      <c r="B24" s="286"/>
      <c r="C24" s="243"/>
      <c r="D24" s="243"/>
      <c r="E24" s="243"/>
      <c r="F24" s="80">
        <v>44873</v>
      </c>
      <c r="G24" s="81">
        <f t="shared" si="1"/>
        <v>69</v>
      </c>
      <c r="H24" s="282"/>
      <c r="I24" s="283"/>
      <c r="J24" s="282"/>
      <c r="K24" s="283"/>
      <c r="L24" s="288">
        <v>5</v>
      </c>
      <c r="M24" s="289"/>
      <c r="N24" s="297"/>
      <c r="O24" s="298"/>
      <c r="P24" s="78"/>
      <c r="Q24" s="316"/>
      <c r="R24" s="317"/>
      <c r="S24" s="349"/>
      <c r="T24" s="350"/>
      <c r="U24" s="78"/>
      <c r="V24" s="78"/>
      <c r="W24" s="79"/>
      <c r="X24" s="79"/>
      <c r="Y24" s="79"/>
      <c r="Z24" s="79"/>
      <c r="AA24" s="30"/>
      <c r="AB24" s="30"/>
      <c r="AC24" s="19"/>
      <c r="AD24" s="19"/>
      <c r="AE24" s="19"/>
      <c r="AF24" s="31"/>
      <c r="AG24" s="31"/>
      <c r="AH24" s="71"/>
      <c r="AI24" s="31"/>
      <c r="AJ24" s="32"/>
      <c r="AK24" s="32"/>
      <c r="AL24" s="32"/>
    </row>
    <row r="25" spans="1:38" ht="15" customHeight="1" x14ac:dyDescent="0.2">
      <c r="A25" s="69"/>
      <c r="B25" s="286"/>
      <c r="C25" s="243"/>
      <c r="D25" s="243"/>
      <c r="E25" s="243"/>
      <c r="F25" s="80">
        <v>44876</v>
      </c>
      <c r="G25" s="81">
        <f t="shared" si="1"/>
        <v>63</v>
      </c>
      <c r="H25" s="282"/>
      <c r="I25" s="283"/>
      <c r="J25" s="282"/>
      <c r="K25" s="283"/>
      <c r="L25" s="288">
        <v>6</v>
      </c>
      <c r="M25" s="289"/>
      <c r="N25" s="297" t="s">
        <v>207</v>
      </c>
      <c r="O25" s="298"/>
      <c r="P25" s="78"/>
      <c r="Q25" s="307" t="s">
        <v>60</v>
      </c>
      <c r="R25" s="308"/>
      <c r="S25" s="351">
        <f>S23/T6</f>
        <v>0.5</v>
      </c>
      <c r="T25" s="352"/>
      <c r="U25" s="78"/>
      <c r="V25" s="78"/>
      <c r="W25" s="79"/>
      <c r="X25" s="79"/>
      <c r="Y25" s="79"/>
      <c r="Z25" s="79"/>
      <c r="AA25" s="30"/>
      <c r="AB25" s="30"/>
      <c r="AC25" s="19"/>
      <c r="AD25" s="19"/>
      <c r="AE25" s="19"/>
      <c r="AF25" s="31"/>
      <c r="AG25" s="31"/>
      <c r="AH25" s="71"/>
      <c r="AI25" s="31"/>
      <c r="AJ25" s="32"/>
      <c r="AK25" s="32"/>
      <c r="AL25" s="32"/>
    </row>
    <row r="26" spans="1:38" ht="15" customHeight="1" x14ac:dyDescent="0.2">
      <c r="A26" s="69"/>
      <c r="B26" s="286"/>
      <c r="C26" s="243"/>
      <c r="D26" s="243"/>
      <c r="E26" s="243"/>
      <c r="F26" s="80">
        <v>44880</v>
      </c>
      <c r="G26" s="81">
        <f t="shared" si="1"/>
        <v>57</v>
      </c>
      <c r="H26" s="282"/>
      <c r="I26" s="283"/>
      <c r="J26" s="282"/>
      <c r="K26" s="283"/>
      <c r="L26" s="288">
        <v>6</v>
      </c>
      <c r="M26" s="289"/>
      <c r="N26" s="297"/>
      <c r="O26" s="298"/>
      <c r="P26" s="78"/>
      <c r="Q26" s="310"/>
      <c r="R26" s="311"/>
      <c r="S26" s="353"/>
      <c r="T26" s="347"/>
      <c r="U26" s="78"/>
      <c r="V26" s="78"/>
      <c r="W26" s="79"/>
      <c r="X26" s="79"/>
      <c r="Y26" s="79"/>
      <c r="Z26" s="79"/>
      <c r="AA26" s="30"/>
      <c r="AB26" s="30"/>
      <c r="AC26" s="19"/>
      <c r="AD26" s="19"/>
      <c r="AE26" s="19"/>
      <c r="AF26" s="31"/>
      <c r="AG26" s="31"/>
      <c r="AH26" s="71"/>
      <c r="AI26" s="31"/>
      <c r="AJ26" s="32"/>
      <c r="AK26" s="32"/>
      <c r="AL26" s="32"/>
    </row>
    <row r="27" spans="1:38" ht="15" customHeight="1" x14ac:dyDescent="0.2">
      <c r="A27" s="69"/>
      <c r="B27" s="286"/>
      <c r="C27" s="243"/>
      <c r="D27" s="243"/>
      <c r="E27" s="243"/>
      <c r="F27" s="80"/>
      <c r="G27" s="81">
        <f t="shared" si="1"/>
        <v>57</v>
      </c>
      <c r="H27" s="282"/>
      <c r="I27" s="283"/>
      <c r="J27" s="282"/>
      <c r="K27" s="283"/>
      <c r="L27" s="282"/>
      <c r="M27" s="283"/>
      <c r="N27" s="282"/>
      <c r="O27" s="283"/>
      <c r="P27" s="78"/>
      <c r="Q27" s="78"/>
      <c r="R27" s="78"/>
      <c r="S27" s="78"/>
      <c r="T27" s="78"/>
      <c r="U27" s="78"/>
      <c r="V27" s="78"/>
      <c r="W27" s="79"/>
      <c r="X27" s="79"/>
      <c r="Y27" s="79"/>
      <c r="Z27" s="79"/>
      <c r="AA27" s="30"/>
      <c r="AB27" s="30"/>
      <c r="AC27" s="19"/>
      <c r="AD27" s="19"/>
      <c r="AE27" s="19"/>
      <c r="AF27" s="31"/>
      <c r="AG27" s="31"/>
      <c r="AH27" s="71"/>
      <c r="AI27" s="31"/>
      <c r="AJ27" s="32"/>
      <c r="AK27" s="32"/>
      <c r="AL27" s="32"/>
    </row>
    <row r="28" spans="1:38" ht="15" customHeight="1" x14ac:dyDescent="0.2">
      <c r="A28" s="69"/>
      <c r="B28" s="286"/>
      <c r="C28" s="243"/>
      <c r="D28" s="243"/>
      <c r="E28" s="243"/>
      <c r="F28" s="80"/>
      <c r="G28" s="81">
        <f t="shared" si="1"/>
        <v>57</v>
      </c>
      <c r="H28" s="282"/>
      <c r="I28" s="283"/>
      <c r="J28" s="282"/>
      <c r="K28" s="283"/>
      <c r="L28" s="282"/>
      <c r="M28" s="283"/>
      <c r="N28" s="282"/>
      <c r="O28" s="283"/>
      <c r="P28" s="78"/>
      <c r="Q28" s="78"/>
      <c r="R28" s="78"/>
      <c r="S28" s="78"/>
      <c r="T28" s="78"/>
      <c r="U28" s="78"/>
      <c r="V28" s="78"/>
      <c r="W28" s="79"/>
      <c r="X28" s="79"/>
      <c r="Y28" s="79"/>
      <c r="Z28" s="79"/>
      <c r="AA28" s="30"/>
      <c r="AB28" s="30"/>
      <c r="AC28" s="19"/>
      <c r="AD28" s="19"/>
      <c r="AE28" s="19"/>
      <c r="AF28" s="31"/>
      <c r="AG28" s="31"/>
      <c r="AH28" s="71"/>
      <c r="AI28" s="31"/>
      <c r="AJ28" s="32"/>
      <c r="AK28" s="32"/>
      <c r="AL28" s="32"/>
    </row>
    <row r="29" spans="1:38" ht="15" customHeight="1" x14ac:dyDescent="0.2">
      <c r="A29" s="69"/>
      <c r="B29" s="286"/>
      <c r="C29" s="243"/>
      <c r="D29" s="243"/>
      <c r="E29" s="243"/>
      <c r="F29" s="82"/>
      <c r="G29" s="81">
        <f t="shared" si="1"/>
        <v>57</v>
      </c>
      <c r="H29" s="282"/>
      <c r="I29" s="283"/>
      <c r="J29" s="282"/>
      <c r="K29" s="283"/>
      <c r="L29" s="282"/>
      <c r="M29" s="283"/>
      <c r="N29" s="282"/>
      <c r="O29" s="283"/>
      <c r="P29" s="78"/>
      <c r="Q29" s="78"/>
      <c r="R29" s="78"/>
      <c r="S29" s="78"/>
      <c r="T29" s="78"/>
      <c r="U29" s="78"/>
      <c r="V29" s="78"/>
      <c r="W29" s="79"/>
      <c r="X29" s="79"/>
      <c r="Y29" s="79"/>
      <c r="Z29" s="79"/>
      <c r="AA29" s="30"/>
      <c r="AB29" s="30"/>
      <c r="AC29" s="19"/>
      <c r="AD29" s="19"/>
      <c r="AE29" s="19"/>
      <c r="AF29" s="31"/>
      <c r="AG29" s="31"/>
      <c r="AH29" s="71"/>
      <c r="AI29" s="31"/>
      <c r="AJ29" s="32"/>
      <c r="AK29" s="32"/>
      <c r="AL29" s="32"/>
    </row>
    <row r="30" spans="1:38" ht="15" customHeight="1" x14ac:dyDescent="0.2">
      <c r="A30" s="69"/>
      <c r="B30" s="286"/>
      <c r="C30" s="243"/>
      <c r="D30" s="243"/>
      <c r="E30" s="243"/>
      <c r="F30" s="82"/>
      <c r="G30" s="81">
        <f t="shared" si="1"/>
        <v>57</v>
      </c>
      <c r="H30" s="282"/>
      <c r="I30" s="283"/>
      <c r="J30" s="282"/>
      <c r="K30" s="283"/>
      <c r="L30" s="282"/>
      <c r="M30" s="283"/>
      <c r="N30" s="282"/>
      <c r="O30" s="283"/>
      <c r="P30" s="78"/>
      <c r="Q30" s="78"/>
      <c r="R30" s="78"/>
      <c r="S30" s="78"/>
      <c r="T30" s="78"/>
      <c r="U30" s="78"/>
      <c r="V30" s="78"/>
      <c r="W30" s="79"/>
      <c r="X30" s="79"/>
      <c r="Y30" s="79"/>
      <c r="Z30" s="79"/>
      <c r="AA30" s="30"/>
      <c r="AB30" s="30"/>
      <c r="AC30" s="19"/>
      <c r="AD30" s="19"/>
      <c r="AE30" s="19"/>
      <c r="AF30" s="31"/>
      <c r="AG30" s="31"/>
      <c r="AH30" s="71"/>
      <c r="AI30" s="31"/>
      <c r="AJ30" s="32"/>
      <c r="AK30" s="32"/>
      <c r="AL30" s="32"/>
    </row>
    <row r="31" spans="1:38" ht="15" customHeight="1" x14ac:dyDescent="0.2">
      <c r="A31" s="69"/>
      <c r="B31" s="286"/>
      <c r="C31" s="243"/>
      <c r="D31" s="243"/>
      <c r="E31" s="243"/>
      <c r="F31" s="82"/>
      <c r="G31" s="81">
        <f t="shared" si="1"/>
        <v>57</v>
      </c>
      <c r="H31" s="282"/>
      <c r="I31" s="283"/>
      <c r="J31" s="282"/>
      <c r="K31" s="283"/>
      <c r="L31" s="282"/>
      <c r="M31" s="283"/>
      <c r="N31" s="282"/>
      <c r="O31" s="283"/>
      <c r="P31" s="78"/>
      <c r="Q31" s="78"/>
      <c r="R31" s="78"/>
      <c r="S31" s="78"/>
      <c r="T31" s="78"/>
      <c r="U31" s="78"/>
      <c r="V31" s="78"/>
      <c r="W31" s="79"/>
      <c r="X31" s="79"/>
      <c r="Y31" s="79"/>
      <c r="Z31" s="79"/>
      <c r="AA31" s="30"/>
      <c r="AB31" s="30"/>
      <c r="AC31" s="19"/>
      <c r="AD31" s="19"/>
      <c r="AE31" s="19"/>
      <c r="AF31" s="31"/>
      <c r="AG31" s="31"/>
      <c r="AH31" s="71"/>
      <c r="AI31" s="31"/>
      <c r="AJ31" s="32"/>
      <c r="AK31" s="32"/>
      <c r="AL31" s="32"/>
    </row>
    <row r="32" spans="1:38" ht="15" customHeight="1" x14ac:dyDescent="0.2">
      <c r="A32" s="69"/>
      <c r="B32" s="286"/>
      <c r="C32" s="243"/>
      <c r="D32" s="243"/>
      <c r="E32" s="243"/>
      <c r="F32" s="82"/>
      <c r="G32" s="81">
        <f t="shared" si="1"/>
        <v>57</v>
      </c>
      <c r="H32" s="282"/>
      <c r="I32" s="283"/>
      <c r="J32" s="282"/>
      <c r="K32" s="283"/>
      <c r="L32" s="282"/>
      <c r="M32" s="283"/>
      <c r="N32" s="282"/>
      <c r="O32" s="283"/>
      <c r="P32" s="78"/>
      <c r="Q32" s="78"/>
      <c r="R32" s="78"/>
      <c r="S32" s="78"/>
      <c r="T32" s="78"/>
      <c r="U32" s="78"/>
      <c r="V32" s="78"/>
      <c r="W32" s="79"/>
      <c r="X32" s="79"/>
      <c r="Y32" s="79"/>
      <c r="Z32" s="79"/>
      <c r="AA32" s="30"/>
      <c r="AB32" s="30"/>
      <c r="AC32" s="19"/>
      <c r="AD32" s="19"/>
      <c r="AE32" s="19"/>
      <c r="AF32" s="31"/>
      <c r="AG32" s="31"/>
      <c r="AH32" s="71"/>
      <c r="AI32" s="31"/>
      <c r="AJ32" s="32"/>
      <c r="AK32" s="32"/>
      <c r="AL32" s="32"/>
    </row>
    <row r="33" spans="1:38" ht="15" customHeight="1" x14ac:dyDescent="0.2">
      <c r="A33" s="69"/>
      <c r="B33" s="286"/>
      <c r="C33" s="243"/>
      <c r="D33" s="243"/>
      <c r="E33" s="243"/>
      <c r="F33" s="82"/>
      <c r="G33" s="81">
        <f t="shared" si="1"/>
        <v>57</v>
      </c>
      <c r="H33" s="291"/>
      <c r="I33" s="292"/>
      <c r="J33" s="291"/>
      <c r="K33" s="292"/>
      <c r="L33" s="291"/>
      <c r="M33" s="292"/>
      <c r="N33" s="291"/>
      <c r="O33" s="292"/>
      <c r="P33" s="78"/>
      <c r="Q33" s="78"/>
      <c r="R33" s="78"/>
      <c r="S33" s="78"/>
      <c r="T33" s="78"/>
      <c r="U33" s="78"/>
      <c r="V33" s="78"/>
      <c r="W33" s="79"/>
      <c r="X33" s="79"/>
      <c r="Y33" s="79"/>
      <c r="Z33" s="79"/>
      <c r="AA33" s="30"/>
      <c r="AB33" s="30"/>
      <c r="AC33" s="19"/>
      <c r="AD33" s="19"/>
      <c r="AE33" s="19"/>
      <c r="AF33" s="31"/>
      <c r="AG33" s="31"/>
      <c r="AH33" s="71"/>
      <c r="AI33" s="31"/>
      <c r="AJ33" s="32"/>
      <c r="AK33" s="32"/>
      <c r="AL33" s="32"/>
    </row>
    <row r="34" spans="1:38" ht="15" customHeight="1" x14ac:dyDescent="0.2">
      <c r="A34" s="69"/>
      <c r="B34" s="286"/>
      <c r="C34" s="243"/>
      <c r="D34" s="243"/>
      <c r="E34" s="243"/>
      <c r="F34" s="76">
        <f>$S$20</f>
        <v>44895</v>
      </c>
      <c r="G34" s="85">
        <f>G22+H34-L34</f>
        <v>57</v>
      </c>
      <c r="H34" s="280">
        <f>SUM(H22:I33)</f>
        <v>0</v>
      </c>
      <c r="I34" s="281"/>
      <c r="J34" s="280"/>
      <c r="K34" s="281"/>
      <c r="L34" s="280">
        <f>SUM(L22:M33)</f>
        <v>23</v>
      </c>
      <c r="M34" s="281"/>
      <c r="N34" s="280"/>
      <c r="O34" s="281"/>
      <c r="P34" s="78"/>
      <c r="Q34" s="78"/>
      <c r="R34" s="78"/>
      <c r="S34" s="78"/>
      <c r="T34" s="78"/>
      <c r="U34" s="78"/>
      <c r="V34" s="78"/>
      <c r="W34" s="79"/>
      <c r="X34" s="79"/>
      <c r="Y34" s="79"/>
      <c r="Z34" s="79"/>
      <c r="AA34" s="30"/>
      <c r="AB34" s="30"/>
      <c r="AC34" s="19"/>
      <c r="AD34" s="19"/>
      <c r="AE34" s="19"/>
      <c r="AF34" s="31"/>
      <c r="AG34" s="31"/>
      <c r="AH34" s="71"/>
      <c r="AI34" s="31"/>
      <c r="AJ34" s="32"/>
      <c r="AK34" s="32"/>
      <c r="AL34" s="32"/>
    </row>
    <row r="35" spans="1:38" ht="15" customHeight="1" x14ac:dyDescent="0.2">
      <c r="A35" s="69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8"/>
      <c r="Q35" s="78"/>
      <c r="R35" s="78"/>
      <c r="S35" s="78"/>
      <c r="T35" s="78"/>
      <c r="U35" s="78"/>
      <c r="V35" s="78"/>
      <c r="W35" s="79"/>
      <c r="X35" s="79"/>
      <c r="Y35" s="79"/>
      <c r="Z35" s="79"/>
      <c r="AA35" s="30"/>
      <c r="AB35" s="30"/>
      <c r="AC35" s="19"/>
      <c r="AD35" s="19"/>
      <c r="AE35" s="19"/>
      <c r="AF35" s="31"/>
      <c r="AG35" s="31"/>
      <c r="AH35" s="71"/>
      <c r="AI35" s="31"/>
      <c r="AJ35" s="32"/>
      <c r="AK35" s="32"/>
      <c r="AL35" s="32"/>
    </row>
    <row r="36" spans="1:38" ht="15.75" customHeight="1" x14ac:dyDescent="0.2">
      <c r="A36" s="69"/>
      <c r="B36" s="293" t="s">
        <v>43</v>
      </c>
      <c r="C36" s="233"/>
      <c r="D36" s="75"/>
      <c r="E36" s="75"/>
      <c r="F36" s="75" t="s">
        <v>44</v>
      </c>
      <c r="G36" s="75" t="s">
        <v>45</v>
      </c>
      <c r="H36" s="293" t="s">
        <v>46</v>
      </c>
      <c r="I36" s="233"/>
      <c r="J36" s="293" t="s">
        <v>47</v>
      </c>
      <c r="K36" s="233"/>
      <c r="L36" s="293" t="s">
        <v>48</v>
      </c>
      <c r="M36" s="233"/>
      <c r="N36" s="293" t="s">
        <v>49</v>
      </c>
      <c r="O36" s="233"/>
      <c r="P36" s="73"/>
      <c r="Q36" s="78"/>
      <c r="R36" s="78"/>
      <c r="S36" s="78"/>
      <c r="T36" s="73"/>
      <c r="U36" s="73"/>
      <c r="V36" s="73"/>
      <c r="W36" s="74"/>
      <c r="X36" s="74"/>
      <c r="Y36" s="74"/>
      <c r="Z36" s="74"/>
      <c r="AA36" s="20"/>
      <c r="AB36" s="20"/>
      <c r="AC36" s="20"/>
      <c r="AD36" s="20"/>
      <c r="AE36" s="20"/>
      <c r="AF36" s="31"/>
      <c r="AG36" s="31"/>
      <c r="AH36" s="71"/>
      <c r="AI36" s="31"/>
      <c r="AJ36" s="32"/>
      <c r="AK36" s="32"/>
      <c r="AL36" s="32"/>
    </row>
    <row r="37" spans="1:38" ht="15" customHeight="1" x14ac:dyDescent="0.2">
      <c r="A37" s="69"/>
      <c r="B37" s="284" t="s">
        <v>61</v>
      </c>
      <c r="C37" s="285"/>
      <c r="D37" s="285"/>
      <c r="E37" s="285"/>
      <c r="F37" s="76">
        <f>$S$18</f>
        <v>44866</v>
      </c>
      <c r="G37" s="77">
        <v>85</v>
      </c>
      <c r="H37" s="287"/>
      <c r="I37" s="243"/>
      <c r="J37" s="287"/>
      <c r="K37" s="243"/>
      <c r="L37" s="287"/>
      <c r="M37" s="243"/>
      <c r="N37" s="287"/>
      <c r="O37" s="243"/>
      <c r="P37" s="78"/>
      <c r="Q37" s="78"/>
      <c r="R37" s="78"/>
      <c r="S37" s="86"/>
      <c r="T37" s="78"/>
      <c r="U37" s="78"/>
      <c r="V37" s="78"/>
      <c r="W37" s="79"/>
      <c r="X37" s="79"/>
      <c r="Y37" s="79"/>
      <c r="Z37" s="79"/>
      <c r="AA37" s="30"/>
      <c r="AB37" s="30"/>
      <c r="AC37" s="19"/>
      <c r="AD37" s="19"/>
      <c r="AE37" s="19"/>
      <c r="AF37" s="31"/>
      <c r="AG37" s="31"/>
      <c r="AH37" s="71"/>
      <c r="AI37" s="31"/>
      <c r="AJ37" s="32"/>
      <c r="AK37" s="32"/>
      <c r="AL37" s="32"/>
    </row>
    <row r="38" spans="1:38" ht="15" customHeight="1" x14ac:dyDescent="0.2">
      <c r="A38" s="69"/>
      <c r="B38" s="286"/>
      <c r="C38" s="243"/>
      <c r="D38" s="243"/>
      <c r="E38" s="243"/>
      <c r="F38" s="80">
        <v>44873</v>
      </c>
      <c r="G38" s="81">
        <f t="shared" ref="G38:G48" si="2">G37+H38-L38</f>
        <v>79</v>
      </c>
      <c r="H38" s="288"/>
      <c r="I38" s="289"/>
      <c r="J38" s="288"/>
      <c r="K38" s="289"/>
      <c r="L38" s="288">
        <v>6</v>
      </c>
      <c r="M38" s="289"/>
      <c r="N38" s="305" t="s">
        <v>208</v>
      </c>
      <c r="O38" s="306"/>
      <c r="P38" s="78"/>
      <c r="Q38" s="78"/>
      <c r="R38" s="78"/>
      <c r="S38" s="78"/>
      <c r="T38" s="78"/>
      <c r="U38" s="78"/>
      <c r="V38" s="78"/>
      <c r="W38" s="79"/>
      <c r="X38" s="79"/>
      <c r="Y38" s="79"/>
      <c r="Z38" s="79"/>
      <c r="AA38" s="30"/>
      <c r="AB38" s="30"/>
      <c r="AC38" s="19"/>
      <c r="AD38" s="19"/>
      <c r="AE38" s="19"/>
      <c r="AF38" s="31"/>
      <c r="AG38" s="31"/>
      <c r="AH38" s="71"/>
      <c r="AI38" s="31"/>
      <c r="AJ38" s="32"/>
      <c r="AK38" s="32"/>
      <c r="AL38" s="32"/>
    </row>
    <row r="39" spans="1:38" ht="15" customHeight="1" x14ac:dyDescent="0.2">
      <c r="A39" s="69"/>
      <c r="B39" s="286"/>
      <c r="C39" s="243"/>
      <c r="D39" s="243"/>
      <c r="E39" s="243"/>
      <c r="F39" s="80">
        <v>44873</v>
      </c>
      <c r="G39" s="81">
        <f t="shared" si="2"/>
        <v>74</v>
      </c>
      <c r="H39" s="282"/>
      <c r="I39" s="283"/>
      <c r="J39" s="282"/>
      <c r="K39" s="283"/>
      <c r="L39" s="288">
        <v>5</v>
      </c>
      <c r="M39" s="289"/>
      <c r="N39" s="297"/>
      <c r="O39" s="298"/>
      <c r="P39" s="78"/>
      <c r="Q39" s="78"/>
      <c r="R39" s="78"/>
      <c r="S39" s="78"/>
      <c r="T39" s="78"/>
      <c r="U39" s="78"/>
      <c r="V39" s="78"/>
      <c r="W39" s="79"/>
      <c r="X39" s="79"/>
      <c r="Y39" s="79"/>
      <c r="Z39" s="79"/>
      <c r="AA39" s="30"/>
      <c r="AB39" s="30"/>
      <c r="AC39" s="19"/>
      <c r="AD39" s="19"/>
      <c r="AE39" s="19"/>
      <c r="AF39" s="31"/>
      <c r="AG39" s="31"/>
      <c r="AH39" s="71"/>
      <c r="AI39" s="31"/>
      <c r="AJ39" s="32"/>
      <c r="AK39" s="32"/>
      <c r="AL39" s="32"/>
    </row>
    <row r="40" spans="1:38" ht="15" customHeight="1" x14ac:dyDescent="0.2">
      <c r="A40" s="69"/>
      <c r="B40" s="286"/>
      <c r="C40" s="243"/>
      <c r="D40" s="243"/>
      <c r="E40" s="243"/>
      <c r="F40" s="80">
        <v>44876</v>
      </c>
      <c r="G40" s="81">
        <f t="shared" si="2"/>
        <v>68</v>
      </c>
      <c r="H40" s="282"/>
      <c r="I40" s="283"/>
      <c r="J40" s="282"/>
      <c r="K40" s="283"/>
      <c r="L40" s="288">
        <v>6</v>
      </c>
      <c r="M40" s="289"/>
      <c r="N40" s="297" t="s">
        <v>207</v>
      </c>
      <c r="O40" s="298"/>
      <c r="P40" s="78"/>
      <c r="Q40" s="78"/>
      <c r="R40" s="78"/>
      <c r="S40" s="78"/>
      <c r="T40" s="78"/>
      <c r="U40" s="78"/>
      <c r="V40" s="78"/>
      <c r="W40" s="79"/>
      <c r="X40" s="79"/>
      <c r="Y40" s="79"/>
      <c r="Z40" s="79"/>
      <c r="AA40" s="30"/>
      <c r="AB40" s="30"/>
      <c r="AC40" s="19"/>
      <c r="AD40" s="19"/>
      <c r="AE40" s="19"/>
      <c r="AF40" s="31"/>
      <c r="AG40" s="31"/>
      <c r="AH40" s="71"/>
      <c r="AI40" s="31"/>
      <c r="AJ40" s="32"/>
      <c r="AK40" s="32"/>
      <c r="AL40" s="32"/>
    </row>
    <row r="41" spans="1:38" ht="15" customHeight="1" x14ac:dyDescent="0.2">
      <c r="A41" s="69"/>
      <c r="B41" s="286"/>
      <c r="C41" s="243"/>
      <c r="D41" s="243"/>
      <c r="E41" s="243"/>
      <c r="F41" s="80">
        <v>44880</v>
      </c>
      <c r="G41" s="81">
        <f t="shared" si="2"/>
        <v>62</v>
      </c>
      <c r="H41" s="291"/>
      <c r="I41" s="292"/>
      <c r="J41" s="291"/>
      <c r="K41" s="292"/>
      <c r="L41" s="288">
        <v>6</v>
      </c>
      <c r="M41" s="289"/>
      <c r="N41" s="297"/>
      <c r="O41" s="298"/>
      <c r="P41" s="78"/>
      <c r="Q41" s="78"/>
      <c r="R41" s="78"/>
      <c r="S41" s="78"/>
      <c r="T41" s="78"/>
      <c r="U41" s="78"/>
      <c r="V41" s="78"/>
      <c r="W41" s="79"/>
      <c r="X41" s="79"/>
      <c r="Y41" s="79"/>
      <c r="Z41" s="79"/>
      <c r="AA41" s="30"/>
      <c r="AB41" s="30"/>
      <c r="AC41" s="19"/>
      <c r="AD41" s="19"/>
      <c r="AE41" s="19"/>
      <c r="AF41" s="31"/>
      <c r="AG41" s="31"/>
      <c r="AH41" s="71"/>
      <c r="AI41" s="31"/>
      <c r="AJ41" s="32"/>
      <c r="AK41" s="32"/>
      <c r="AL41" s="32"/>
    </row>
    <row r="42" spans="1:38" ht="15" customHeight="1" x14ac:dyDescent="0.2">
      <c r="A42" s="69"/>
      <c r="B42" s="286"/>
      <c r="C42" s="243"/>
      <c r="D42" s="243"/>
      <c r="E42" s="243"/>
      <c r="F42" s="80"/>
      <c r="G42" s="81">
        <f t="shared" si="2"/>
        <v>62</v>
      </c>
      <c r="H42" s="282"/>
      <c r="I42" s="283"/>
      <c r="J42" s="282"/>
      <c r="K42" s="283"/>
      <c r="L42" s="282"/>
      <c r="M42" s="283"/>
      <c r="N42" s="282"/>
      <c r="O42" s="283"/>
      <c r="P42" s="78"/>
      <c r="Q42" s="78"/>
      <c r="R42" s="78"/>
      <c r="S42" s="78"/>
      <c r="T42" s="78"/>
      <c r="U42" s="78"/>
      <c r="V42" s="78"/>
      <c r="W42" s="79"/>
      <c r="X42" s="79"/>
      <c r="Y42" s="79"/>
      <c r="Z42" s="79"/>
      <c r="AA42" s="30"/>
      <c r="AB42" s="30"/>
      <c r="AC42" s="19"/>
      <c r="AD42" s="19"/>
      <c r="AE42" s="19"/>
      <c r="AF42" s="31"/>
      <c r="AG42" s="31"/>
      <c r="AH42" s="71"/>
      <c r="AI42" s="31"/>
      <c r="AJ42" s="32"/>
      <c r="AK42" s="32"/>
      <c r="AL42" s="32"/>
    </row>
    <row r="43" spans="1:38" ht="15" customHeight="1" x14ac:dyDescent="0.2">
      <c r="A43" s="69"/>
      <c r="B43" s="286"/>
      <c r="C43" s="243"/>
      <c r="D43" s="243"/>
      <c r="E43" s="243"/>
      <c r="F43" s="82"/>
      <c r="G43" s="81">
        <f t="shared" si="2"/>
        <v>62</v>
      </c>
      <c r="H43" s="282"/>
      <c r="I43" s="283"/>
      <c r="J43" s="282"/>
      <c r="K43" s="283"/>
      <c r="L43" s="282"/>
      <c r="M43" s="283"/>
      <c r="N43" s="282"/>
      <c r="O43" s="283"/>
      <c r="P43" s="78"/>
      <c r="Q43" s="78"/>
      <c r="R43" s="78"/>
      <c r="S43" s="78"/>
      <c r="T43" s="78"/>
      <c r="U43" s="78"/>
      <c r="V43" s="78"/>
      <c r="W43" s="79"/>
      <c r="X43" s="79"/>
      <c r="Y43" s="79"/>
      <c r="Z43" s="79"/>
      <c r="AA43" s="30"/>
      <c r="AB43" s="30"/>
      <c r="AC43" s="19"/>
      <c r="AD43" s="19"/>
      <c r="AE43" s="19"/>
      <c r="AF43" s="31"/>
      <c r="AG43" s="31"/>
      <c r="AH43" s="71"/>
      <c r="AI43" s="31"/>
      <c r="AJ43" s="32"/>
      <c r="AK43" s="32"/>
      <c r="AL43" s="32"/>
    </row>
    <row r="44" spans="1:38" ht="15" customHeight="1" x14ac:dyDescent="0.2">
      <c r="A44" s="69"/>
      <c r="B44" s="286"/>
      <c r="C44" s="243"/>
      <c r="D44" s="243"/>
      <c r="E44" s="243"/>
      <c r="F44" s="82"/>
      <c r="G44" s="81">
        <f t="shared" si="2"/>
        <v>62</v>
      </c>
      <c r="H44" s="282"/>
      <c r="I44" s="283"/>
      <c r="J44" s="282"/>
      <c r="K44" s="283"/>
      <c r="L44" s="282"/>
      <c r="M44" s="283"/>
      <c r="N44" s="282"/>
      <c r="O44" s="283"/>
      <c r="P44" s="78"/>
      <c r="Q44" s="78"/>
      <c r="R44" s="78"/>
      <c r="S44" s="78"/>
      <c r="T44" s="78"/>
      <c r="U44" s="78"/>
      <c r="V44" s="78"/>
      <c r="W44" s="79"/>
      <c r="X44" s="79"/>
      <c r="Y44" s="79"/>
      <c r="Z44" s="79"/>
      <c r="AA44" s="30"/>
      <c r="AB44" s="30"/>
      <c r="AC44" s="19"/>
      <c r="AD44" s="19"/>
      <c r="AE44" s="19"/>
      <c r="AF44" s="31"/>
      <c r="AG44" s="31"/>
      <c r="AH44" s="71"/>
      <c r="AI44" s="31"/>
      <c r="AJ44" s="32"/>
      <c r="AK44" s="32"/>
      <c r="AL44" s="32"/>
    </row>
    <row r="45" spans="1:38" ht="15" customHeight="1" x14ac:dyDescent="0.2">
      <c r="A45" s="69"/>
      <c r="B45" s="286"/>
      <c r="C45" s="243"/>
      <c r="D45" s="243"/>
      <c r="E45" s="243"/>
      <c r="F45" s="82"/>
      <c r="G45" s="81">
        <f t="shared" si="2"/>
        <v>62</v>
      </c>
      <c r="H45" s="282"/>
      <c r="I45" s="283"/>
      <c r="J45" s="282"/>
      <c r="K45" s="283"/>
      <c r="L45" s="282"/>
      <c r="M45" s="283"/>
      <c r="N45" s="282"/>
      <c r="O45" s="283"/>
      <c r="P45" s="78"/>
      <c r="Q45" s="78"/>
      <c r="R45" s="78"/>
      <c r="S45" s="78"/>
      <c r="T45" s="78"/>
      <c r="U45" s="78"/>
      <c r="V45" s="78"/>
      <c r="W45" s="79"/>
      <c r="X45" s="79"/>
      <c r="Y45" s="79"/>
      <c r="Z45" s="79"/>
      <c r="AA45" s="30"/>
      <c r="AB45" s="30"/>
      <c r="AC45" s="19"/>
      <c r="AD45" s="19"/>
      <c r="AE45" s="19"/>
      <c r="AF45" s="31"/>
      <c r="AG45" s="31"/>
      <c r="AH45" s="71"/>
      <c r="AI45" s="31"/>
      <c r="AJ45" s="32"/>
      <c r="AK45" s="32"/>
      <c r="AL45" s="32"/>
    </row>
    <row r="46" spans="1:38" ht="15" customHeight="1" x14ac:dyDescent="0.2">
      <c r="A46" s="69"/>
      <c r="B46" s="286"/>
      <c r="C46" s="243"/>
      <c r="D46" s="243"/>
      <c r="E46" s="243"/>
      <c r="F46" s="82"/>
      <c r="G46" s="81">
        <f t="shared" si="2"/>
        <v>62</v>
      </c>
      <c r="H46" s="282"/>
      <c r="I46" s="283"/>
      <c r="J46" s="282"/>
      <c r="K46" s="283"/>
      <c r="L46" s="282"/>
      <c r="M46" s="283"/>
      <c r="N46" s="282"/>
      <c r="O46" s="283"/>
      <c r="P46" s="78"/>
      <c r="Q46" s="78"/>
      <c r="R46" s="78"/>
      <c r="S46" s="78"/>
      <c r="T46" s="78"/>
      <c r="U46" s="78"/>
      <c r="V46" s="78"/>
      <c r="W46" s="79"/>
      <c r="X46" s="79"/>
      <c r="Y46" s="79"/>
      <c r="Z46" s="79"/>
      <c r="AA46" s="30"/>
      <c r="AB46" s="30"/>
      <c r="AC46" s="19"/>
      <c r="AD46" s="19"/>
      <c r="AE46" s="19"/>
      <c r="AF46" s="31"/>
      <c r="AG46" s="31"/>
      <c r="AH46" s="71"/>
      <c r="AI46" s="31"/>
      <c r="AJ46" s="32"/>
      <c r="AK46" s="32"/>
      <c r="AL46" s="32"/>
    </row>
    <row r="47" spans="1:38" ht="15" customHeight="1" x14ac:dyDescent="0.2">
      <c r="A47" s="69"/>
      <c r="B47" s="286"/>
      <c r="C47" s="243"/>
      <c r="D47" s="243"/>
      <c r="E47" s="243"/>
      <c r="F47" s="82"/>
      <c r="G47" s="81">
        <f t="shared" si="2"/>
        <v>62</v>
      </c>
      <c r="H47" s="282"/>
      <c r="I47" s="283"/>
      <c r="J47" s="282"/>
      <c r="K47" s="283"/>
      <c r="L47" s="282"/>
      <c r="M47" s="283"/>
      <c r="N47" s="282"/>
      <c r="O47" s="283"/>
      <c r="P47" s="78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30"/>
      <c r="AB47" s="30"/>
      <c r="AC47" s="19"/>
      <c r="AD47" s="19"/>
      <c r="AE47" s="19"/>
      <c r="AF47" s="31"/>
      <c r="AG47" s="31"/>
      <c r="AH47" s="71"/>
      <c r="AI47" s="31"/>
      <c r="AJ47" s="32"/>
      <c r="AK47" s="32"/>
      <c r="AL47" s="32"/>
    </row>
    <row r="48" spans="1:38" ht="15" customHeight="1" x14ac:dyDescent="0.2">
      <c r="A48" s="69"/>
      <c r="B48" s="286"/>
      <c r="C48" s="243"/>
      <c r="D48" s="243"/>
      <c r="E48" s="243"/>
      <c r="F48" s="82"/>
      <c r="G48" s="81">
        <f t="shared" si="2"/>
        <v>62</v>
      </c>
      <c r="H48" s="291"/>
      <c r="I48" s="292"/>
      <c r="J48" s="291"/>
      <c r="K48" s="292"/>
      <c r="L48" s="291"/>
      <c r="M48" s="292"/>
      <c r="N48" s="291"/>
      <c r="O48" s="292"/>
      <c r="P48" s="78"/>
      <c r="Q48" s="78"/>
      <c r="R48" s="78"/>
      <c r="S48" s="78"/>
      <c r="T48" s="78"/>
      <c r="U48" s="78"/>
      <c r="V48" s="78"/>
      <c r="W48" s="79"/>
      <c r="X48" s="79"/>
      <c r="Y48" s="79"/>
      <c r="Z48" s="79"/>
      <c r="AA48" s="30"/>
      <c r="AB48" s="30"/>
      <c r="AC48" s="19"/>
      <c r="AD48" s="19"/>
      <c r="AE48" s="19"/>
      <c r="AF48" s="31"/>
      <c r="AG48" s="31"/>
      <c r="AH48" s="71"/>
      <c r="AI48" s="31"/>
      <c r="AJ48" s="32"/>
      <c r="AK48" s="32"/>
      <c r="AL48" s="32"/>
    </row>
    <row r="49" spans="1:38" ht="15" customHeight="1" x14ac:dyDescent="0.2">
      <c r="A49" s="69"/>
      <c r="B49" s="286"/>
      <c r="C49" s="243"/>
      <c r="D49" s="243"/>
      <c r="E49" s="243"/>
      <c r="F49" s="76">
        <f>$S$20</f>
        <v>44895</v>
      </c>
      <c r="G49" s="85">
        <f>G37+H49-L49</f>
        <v>62</v>
      </c>
      <c r="H49" s="280">
        <f>SUM(H37:I48)</f>
        <v>0</v>
      </c>
      <c r="I49" s="281"/>
      <c r="J49" s="280"/>
      <c r="K49" s="281"/>
      <c r="L49" s="280">
        <f>SUM(L37:M48)</f>
        <v>23</v>
      </c>
      <c r="M49" s="281"/>
      <c r="N49" s="280"/>
      <c r="O49" s="281"/>
      <c r="P49" s="78"/>
      <c r="Q49" s="78"/>
      <c r="R49" s="78"/>
      <c r="S49" s="78"/>
      <c r="T49" s="78"/>
      <c r="U49" s="78"/>
      <c r="V49" s="78"/>
      <c r="W49" s="79"/>
      <c r="X49" s="79"/>
      <c r="Y49" s="79"/>
      <c r="Z49" s="79"/>
      <c r="AA49" s="30"/>
      <c r="AB49" s="30"/>
      <c r="AC49" s="19"/>
      <c r="AD49" s="19"/>
      <c r="AE49" s="19"/>
      <c r="AF49" s="31"/>
      <c r="AG49" s="31"/>
      <c r="AH49" s="71"/>
      <c r="AI49" s="31"/>
      <c r="AJ49" s="32"/>
      <c r="AK49" s="32"/>
      <c r="AL49" s="32"/>
    </row>
    <row r="50" spans="1:38" ht="15" customHeight="1" x14ac:dyDescent="0.2">
      <c r="A50" s="88"/>
      <c r="B50" s="78"/>
      <c r="C50" s="78"/>
      <c r="D50" s="78"/>
      <c r="E50" s="78"/>
      <c r="F50" s="78"/>
      <c r="G50" s="78"/>
      <c r="H50" s="294"/>
      <c r="I50" s="295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9"/>
      <c r="X50" s="79"/>
      <c r="Y50" s="79"/>
      <c r="Z50" s="79"/>
      <c r="AA50" s="30"/>
      <c r="AB50" s="30"/>
      <c r="AC50" s="19"/>
      <c r="AD50" s="19"/>
      <c r="AE50" s="19"/>
      <c r="AF50" s="31"/>
      <c r="AG50" s="31"/>
      <c r="AH50" s="71"/>
      <c r="AI50" s="31"/>
      <c r="AJ50" s="32"/>
      <c r="AK50" s="32"/>
      <c r="AL50" s="32"/>
    </row>
    <row r="51" spans="1:38" ht="15.75" customHeight="1" x14ac:dyDescent="0.2">
      <c r="A51" s="69"/>
      <c r="B51" s="293" t="s">
        <v>43</v>
      </c>
      <c r="C51" s="233"/>
      <c r="D51" s="75"/>
      <c r="E51" s="75"/>
      <c r="F51" s="75" t="s">
        <v>44</v>
      </c>
      <c r="G51" s="75" t="s">
        <v>45</v>
      </c>
      <c r="H51" s="293" t="s">
        <v>46</v>
      </c>
      <c r="I51" s="233"/>
      <c r="J51" s="293" t="s">
        <v>47</v>
      </c>
      <c r="K51" s="233"/>
      <c r="L51" s="293" t="s">
        <v>48</v>
      </c>
      <c r="M51" s="233"/>
      <c r="N51" s="293" t="s">
        <v>49</v>
      </c>
      <c r="O51" s="233"/>
      <c r="P51" s="73"/>
      <c r="Q51" s="73"/>
      <c r="R51" s="73"/>
      <c r="S51" s="73"/>
      <c r="T51" s="73"/>
      <c r="U51" s="73"/>
      <c r="V51" s="73"/>
      <c r="W51" s="74"/>
      <c r="X51" s="74"/>
      <c r="Y51" s="74"/>
      <c r="Z51" s="74"/>
      <c r="AA51" s="20"/>
      <c r="AB51" s="20"/>
      <c r="AC51" s="20"/>
      <c r="AD51" s="20"/>
      <c r="AE51" s="20"/>
      <c r="AF51" s="31"/>
      <c r="AG51" s="31"/>
      <c r="AH51" s="71"/>
      <c r="AI51" s="31"/>
      <c r="AJ51" s="32"/>
      <c r="AK51" s="32"/>
      <c r="AL51" s="32"/>
    </row>
    <row r="52" spans="1:38" ht="15" customHeight="1" x14ac:dyDescent="0.2">
      <c r="A52" s="69"/>
      <c r="B52" s="284" t="s">
        <v>62</v>
      </c>
      <c r="C52" s="285"/>
      <c r="D52" s="285"/>
      <c r="E52" s="285"/>
      <c r="F52" s="76">
        <f>$S$18</f>
        <v>44866</v>
      </c>
      <c r="G52" s="77">
        <v>78</v>
      </c>
      <c r="H52" s="287"/>
      <c r="I52" s="243"/>
      <c r="J52" s="287"/>
      <c r="K52" s="243"/>
      <c r="L52" s="287"/>
      <c r="M52" s="243"/>
      <c r="N52" s="287"/>
      <c r="O52" s="243"/>
      <c r="P52" s="78"/>
      <c r="Q52" s="78"/>
      <c r="R52" s="78"/>
      <c r="S52" s="78"/>
      <c r="T52" s="78"/>
      <c r="U52" s="78"/>
      <c r="V52" s="78"/>
      <c r="W52" s="79"/>
      <c r="X52" s="79"/>
      <c r="Y52" s="79"/>
      <c r="Z52" s="79"/>
      <c r="AA52" s="30"/>
      <c r="AB52" s="30"/>
      <c r="AC52" s="19"/>
      <c r="AD52" s="19"/>
      <c r="AE52" s="19"/>
      <c r="AF52" s="31"/>
      <c r="AG52" s="31"/>
      <c r="AH52" s="71"/>
      <c r="AI52" s="31"/>
      <c r="AJ52" s="32"/>
      <c r="AK52" s="32"/>
      <c r="AL52" s="32"/>
    </row>
    <row r="53" spans="1:38" ht="15" customHeight="1" x14ac:dyDescent="0.2">
      <c r="A53" s="69"/>
      <c r="B53" s="286"/>
      <c r="C53" s="243"/>
      <c r="D53" s="243"/>
      <c r="E53" s="243"/>
      <c r="F53" s="80">
        <v>44873</v>
      </c>
      <c r="G53" s="81">
        <f t="shared" ref="G53:G63" si="3">G52+H53-L53</f>
        <v>72</v>
      </c>
      <c r="H53" s="288"/>
      <c r="I53" s="289"/>
      <c r="J53" s="288"/>
      <c r="K53" s="289"/>
      <c r="L53" s="288">
        <v>6</v>
      </c>
      <c r="M53" s="289"/>
      <c r="N53" s="305" t="s">
        <v>208</v>
      </c>
      <c r="O53" s="306"/>
      <c r="P53" s="78"/>
      <c r="Q53" s="78"/>
      <c r="R53" s="78"/>
      <c r="S53" s="78"/>
      <c r="T53" s="78"/>
      <c r="U53" s="78"/>
      <c r="V53" s="78"/>
      <c r="W53" s="79"/>
      <c r="X53" s="79"/>
      <c r="Y53" s="79"/>
      <c r="Z53" s="79"/>
      <c r="AA53" s="30"/>
      <c r="AB53" s="30"/>
      <c r="AC53" s="19"/>
      <c r="AD53" s="19"/>
      <c r="AE53" s="19"/>
      <c r="AF53" s="31"/>
      <c r="AG53" s="31"/>
      <c r="AH53" s="71"/>
      <c r="AI53" s="31"/>
      <c r="AJ53" s="32"/>
      <c r="AK53" s="32"/>
      <c r="AL53" s="32"/>
    </row>
    <row r="54" spans="1:38" ht="15" customHeight="1" x14ac:dyDescent="0.2">
      <c r="A54" s="69"/>
      <c r="B54" s="286"/>
      <c r="C54" s="243"/>
      <c r="D54" s="243"/>
      <c r="E54" s="243"/>
      <c r="F54" s="80">
        <v>44873</v>
      </c>
      <c r="G54" s="81">
        <f t="shared" si="3"/>
        <v>67</v>
      </c>
      <c r="H54" s="282"/>
      <c r="I54" s="283"/>
      <c r="J54" s="282"/>
      <c r="K54" s="283"/>
      <c r="L54" s="288">
        <v>5</v>
      </c>
      <c r="M54" s="289"/>
      <c r="N54" s="297"/>
      <c r="O54" s="298"/>
      <c r="P54" s="78"/>
      <c r="Q54" s="78"/>
      <c r="R54" s="78"/>
      <c r="S54" s="78"/>
      <c r="T54" s="78"/>
      <c r="U54" s="78"/>
      <c r="V54" s="78"/>
      <c r="W54" s="79"/>
      <c r="X54" s="79"/>
      <c r="Y54" s="79"/>
      <c r="Z54" s="79"/>
      <c r="AA54" s="30"/>
      <c r="AB54" s="30"/>
      <c r="AC54" s="19"/>
      <c r="AD54" s="19"/>
      <c r="AE54" s="19"/>
      <c r="AF54" s="31"/>
      <c r="AG54" s="31"/>
      <c r="AH54" s="71"/>
      <c r="AI54" s="31"/>
      <c r="AJ54" s="32"/>
      <c r="AK54" s="32"/>
      <c r="AL54" s="32"/>
    </row>
    <row r="55" spans="1:38" ht="15" customHeight="1" x14ac:dyDescent="0.2">
      <c r="A55" s="69"/>
      <c r="B55" s="286"/>
      <c r="C55" s="243"/>
      <c r="D55" s="243"/>
      <c r="E55" s="243"/>
      <c r="F55" s="80">
        <v>44876</v>
      </c>
      <c r="G55" s="81">
        <f t="shared" si="3"/>
        <v>61</v>
      </c>
      <c r="H55" s="282"/>
      <c r="I55" s="283"/>
      <c r="J55" s="282"/>
      <c r="K55" s="283"/>
      <c r="L55" s="288">
        <v>6</v>
      </c>
      <c r="M55" s="289"/>
      <c r="N55" s="297" t="s">
        <v>207</v>
      </c>
      <c r="O55" s="298"/>
      <c r="P55" s="78"/>
      <c r="Q55" s="78"/>
      <c r="R55" s="78"/>
      <c r="S55" s="78"/>
      <c r="T55" s="78"/>
      <c r="U55" s="78"/>
      <c r="V55" s="78"/>
      <c r="W55" s="79"/>
      <c r="X55" s="79"/>
      <c r="Y55" s="79"/>
      <c r="Z55" s="79"/>
      <c r="AA55" s="30"/>
      <c r="AB55" s="30"/>
      <c r="AC55" s="19"/>
      <c r="AD55" s="19"/>
      <c r="AE55" s="19"/>
      <c r="AF55" s="31"/>
      <c r="AG55" s="31"/>
      <c r="AH55" s="71"/>
      <c r="AI55" s="31"/>
      <c r="AJ55" s="32"/>
      <c r="AK55" s="32"/>
      <c r="AL55" s="32"/>
    </row>
    <row r="56" spans="1:38" ht="15" customHeight="1" x14ac:dyDescent="0.2">
      <c r="A56" s="69"/>
      <c r="B56" s="286"/>
      <c r="C56" s="243"/>
      <c r="D56" s="243"/>
      <c r="E56" s="243"/>
      <c r="F56" s="80">
        <v>44880</v>
      </c>
      <c r="G56" s="81">
        <f t="shared" si="3"/>
        <v>55</v>
      </c>
      <c r="H56" s="291"/>
      <c r="I56" s="292"/>
      <c r="J56" s="291"/>
      <c r="K56" s="292"/>
      <c r="L56" s="288">
        <v>6</v>
      </c>
      <c r="M56" s="289"/>
      <c r="N56" s="297"/>
      <c r="O56" s="298"/>
      <c r="P56" s="78"/>
      <c r="Q56" s="78"/>
      <c r="R56" s="78"/>
      <c r="S56" s="78"/>
      <c r="T56" s="78"/>
      <c r="U56" s="78"/>
      <c r="V56" s="78"/>
      <c r="W56" s="79"/>
      <c r="X56" s="79"/>
      <c r="Y56" s="79"/>
      <c r="Z56" s="79"/>
      <c r="AA56" s="30"/>
      <c r="AB56" s="30"/>
      <c r="AC56" s="19"/>
      <c r="AD56" s="19"/>
      <c r="AE56" s="19"/>
      <c r="AF56" s="31"/>
      <c r="AG56" s="31"/>
      <c r="AH56" s="71"/>
      <c r="AI56" s="31"/>
      <c r="AJ56" s="32"/>
      <c r="AK56" s="32"/>
      <c r="AL56" s="32"/>
    </row>
    <row r="57" spans="1:38" ht="15" customHeight="1" x14ac:dyDescent="0.2">
      <c r="A57" s="69"/>
      <c r="B57" s="286"/>
      <c r="C57" s="243"/>
      <c r="D57" s="243"/>
      <c r="E57" s="243"/>
      <c r="F57" s="80"/>
      <c r="G57" s="81">
        <f t="shared" si="3"/>
        <v>55</v>
      </c>
      <c r="H57" s="282"/>
      <c r="I57" s="283"/>
      <c r="J57" s="282"/>
      <c r="K57" s="283"/>
      <c r="L57" s="282"/>
      <c r="M57" s="283"/>
      <c r="N57" s="282"/>
      <c r="O57" s="283"/>
      <c r="P57" s="78"/>
      <c r="Q57" s="78"/>
      <c r="R57" s="78"/>
      <c r="S57" s="78"/>
      <c r="T57" s="78"/>
      <c r="U57" s="78"/>
      <c r="V57" s="78"/>
      <c r="W57" s="79"/>
      <c r="X57" s="79"/>
      <c r="Y57" s="79"/>
      <c r="Z57" s="79"/>
      <c r="AA57" s="30"/>
      <c r="AB57" s="30"/>
      <c r="AC57" s="19"/>
      <c r="AD57" s="19"/>
      <c r="AE57" s="19"/>
      <c r="AF57" s="31"/>
      <c r="AG57" s="31"/>
      <c r="AH57" s="71"/>
      <c r="AI57" s="31"/>
      <c r="AJ57" s="32"/>
      <c r="AK57" s="32"/>
      <c r="AL57" s="32"/>
    </row>
    <row r="58" spans="1:38" ht="15" customHeight="1" x14ac:dyDescent="0.2">
      <c r="A58" s="69"/>
      <c r="B58" s="286"/>
      <c r="C58" s="243"/>
      <c r="D58" s="243"/>
      <c r="E58" s="243"/>
      <c r="F58" s="80"/>
      <c r="G58" s="81">
        <f t="shared" si="3"/>
        <v>55</v>
      </c>
      <c r="H58" s="282"/>
      <c r="I58" s="283"/>
      <c r="J58" s="282"/>
      <c r="K58" s="283"/>
      <c r="L58" s="282"/>
      <c r="M58" s="283"/>
      <c r="N58" s="282"/>
      <c r="O58" s="283"/>
      <c r="P58" s="78"/>
      <c r="Q58" s="78"/>
      <c r="R58" s="78"/>
      <c r="S58" s="78"/>
      <c r="T58" s="78"/>
      <c r="U58" s="78"/>
      <c r="V58" s="78"/>
      <c r="W58" s="79"/>
      <c r="X58" s="79"/>
      <c r="Y58" s="79"/>
      <c r="Z58" s="79"/>
      <c r="AA58" s="30"/>
      <c r="AB58" s="30"/>
      <c r="AC58" s="19"/>
      <c r="AD58" s="19"/>
      <c r="AE58" s="19"/>
      <c r="AF58" s="31"/>
      <c r="AG58" s="31"/>
      <c r="AH58" s="71"/>
      <c r="AI58" s="31"/>
      <c r="AJ58" s="32"/>
      <c r="AK58" s="32"/>
      <c r="AL58" s="32"/>
    </row>
    <row r="59" spans="1:38" ht="15" customHeight="1" x14ac:dyDescent="0.2">
      <c r="A59" s="69"/>
      <c r="B59" s="286"/>
      <c r="C59" s="243"/>
      <c r="D59" s="243"/>
      <c r="E59" s="243"/>
      <c r="F59" s="82"/>
      <c r="G59" s="81">
        <f t="shared" si="3"/>
        <v>55</v>
      </c>
      <c r="H59" s="282"/>
      <c r="I59" s="283"/>
      <c r="J59" s="282"/>
      <c r="K59" s="283"/>
      <c r="L59" s="282"/>
      <c r="M59" s="283"/>
      <c r="N59" s="282"/>
      <c r="O59" s="283"/>
      <c r="P59" s="78"/>
      <c r="Q59" s="78"/>
      <c r="R59" s="78"/>
      <c r="S59" s="78"/>
      <c r="T59" s="78"/>
      <c r="U59" s="78"/>
      <c r="V59" s="78"/>
      <c r="W59" s="79"/>
      <c r="X59" s="79"/>
      <c r="Y59" s="79"/>
      <c r="Z59" s="79"/>
      <c r="AA59" s="30"/>
      <c r="AB59" s="30"/>
      <c r="AC59" s="19"/>
      <c r="AD59" s="19"/>
      <c r="AE59" s="19"/>
      <c r="AF59" s="31"/>
      <c r="AG59" s="31"/>
      <c r="AH59" s="71"/>
      <c r="AI59" s="31"/>
      <c r="AJ59" s="32"/>
      <c r="AK59" s="32"/>
      <c r="AL59" s="32"/>
    </row>
    <row r="60" spans="1:38" ht="15" customHeight="1" x14ac:dyDescent="0.2">
      <c r="A60" s="69"/>
      <c r="B60" s="286"/>
      <c r="C60" s="243"/>
      <c r="D60" s="243"/>
      <c r="E60" s="243"/>
      <c r="F60" s="82"/>
      <c r="G60" s="81">
        <f t="shared" si="3"/>
        <v>55</v>
      </c>
      <c r="H60" s="282"/>
      <c r="I60" s="283"/>
      <c r="J60" s="282"/>
      <c r="K60" s="283"/>
      <c r="L60" s="282"/>
      <c r="M60" s="283"/>
      <c r="N60" s="282"/>
      <c r="O60" s="283"/>
      <c r="P60" s="78"/>
      <c r="Q60" s="78"/>
      <c r="R60" s="78"/>
      <c r="S60" s="78"/>
      <c r="T60" s="78"/>
      <c r="U60" s="78"/>
      <c r="V60" s="78"/>
      <c r="W60" s="79"/>
      <c r="X60" s="79"/>
      <c r="Y60" s="79"/>
      <c r="Z60" s="79"/>
      <c r="AA60" s="30"/>
      <c r="AB60" s="30"/>
      <c r="AC60" s="19"/>
      <c r="AD60" s="19"/>
      <c r="AE60" s="19"/>
      <c r="AF60" s="31"/>
      <c r="AG60" s="31"/>
      <c r="AH60" s="71"/>
      <c r="AI60" s="31"/>
      <c r="AJ60" s="32"/>
      <c r="AK60" s="32"/>
      <c r="AL60" s="32"/>
    </row>
    <row r="61" spans="1:38" ht="15" customHeight="1" x14ac:dyDescent="0.2">
      <c r="A61" s="69"/>
      <c r="B61" s="286"/>
      <c r="C61" s="243"/>
      <c r="D61" s="243"/>
      <c r="E61" s="243"/>
      <c r="F61" s="82"/>
      <c r="G61" s="81">
        <f t="shared" si="3"/>
        <v>55</v>
      </c>
      <c r="H61" s="282"/>
      <c r="I61" s="283"/>
      <c r="J61" s="282"/>
      <c r="K61" s="283"/>
      <c r="L61" s="282"/>
      <c r="M61" s="283"/>
      <c r="N61" s="282"/>
      <c r="O61" s="283"/>
      <c r="P61" s="78"/>
      <c r="Q61" s="78"/>
      <c r="R61" s="78"/>
      <c r="S61" s="78"/>
      <c r="T61" s="78"/>
      <c r="U61" s="78"/>
      <c r="V61" s="78"/>
      <c r="W61" s="79"/>
      <c r="X61" s="79"/>
      <c r="Y61" s="79"/>
      <c r="Z61" s="79"/>
      <c r="AA61" s="30"/>
      <c r="AB61" s="30"/>
      <c r="AC61" s="19"/>
      <c r="AD61" s="19"/>
      <c r="AE61" s="19"/>
      <c r="AF61" s="31"/>
      <c r="AG61" s="31"/>
      <c r="AH61" s="71"/>
      <c r="AI61" s="31"/>
      <c r="AJ61" s="32"/>
      <c r="AK61" s="32"/>
      <c r="AL61" s="32"/>
    </row>
    <row r="62" spans="1:38" ht="15" customHeight="1" x14ac:dyDescent="0.2">
      <c r="A62" s="69"/>
      <c r="B62" s="286"/>
      <c r="C62" s="243"/>
      <c r="D62" s="243"/>
      <c r="E62" s="243"/>
      <c r="F62" s="82"/>
      <c r="G62" s="81">
        <f t="shared" si="3"/>
        <v>55</v>
      </c>
      <c r="H62" s="282"/>
      <c r="I62" s="283"/>
      <c r="J62" s="282"/>
      <c r="K62" s="283"/>
      <c r="L62" s="282"/>
      <c r="M62" s="283"/>
      <c r="N62" s="282"/>
      <c r="O62" s="283"/>
      <c r="P62" s="78"/>
      <c r="Q62" s="78"/>
      <c r="R62" s="78"/>
      <c r="S62" s="78"/>
      <c r="T62" s="78"/>
      <c r="U62" s="78"/>
      <c r="V62" s="78"/>
      <c r="W62" s="79"/>
      <c r="X62" s="79"/>
      <c r="Y62" s="79"/>
      <c r="Z62" s="79"/>
      <c r="AA62" s="30"/>
      <c r="AB62" s="30"/>
      <c r="AC62" s="19"/>
      <c r="AD62" s="19"/>
      <c r="AE62" s="19"/>
      <c r="AF62" s="31"/>
      <c r="AG62" s="31"/>
      <c r="AH62" s="71"/>
      <c r="AI62" s="31"/>
      <c r="AJ62" s="32"/>
      <c r="AK62" s="32"/>
      <c r="AL62" s="32"/>
    </row>
    <row r="63" spans="1:38" ht="15" customHeight="1" x14ac:dyDescent="0.2">
      <c r="A63" s="69"/>
      <c r="B63" s="286"/>
      <c r="C63" s="243"/>
      <c r="D63" s="243"/>
      <c r="E63" s="243"/>
      <c r="F63" s="82"/>
      <c r="G63" s="81">
        <f t="shared" si="3"/>
        <v>55</v>
      </c>
      <c r="H63" s="291"/>
      <c r="I63" s="292"/>
      <c r="J63" s="291"/>
      <c r="K63" s="292"/>
      <c r="L63" s="291"/>
      <c r="M63" s="292"/>
      <c r="N63" s="291"/>
      <c r="O63" s="292"/>
      <c r="P63" s="78"/>
      <c r="Q63" s="78"/>
      <c r="R63" s="78"/>
      <c r="S63" s="78"/>
      <c r="T63" s="78"/>
      <c r="U63" s="78"/>
      <c r="V63" s="78"/>
      <c r="W63" s="79"/>
      <c r="X63" s="79"/>
      <c r="Y63" s="79"/>
      <c r="Z63" s="79"/>
      <c r="AA63" s="30"/>
      <c r="AB63" s="30"/>
      <c r="AC63" s="19"/>
      <c r="AD63" s="19"/>
      <c r="AE63" s="19"/>
      <c r="AF63" s="31"/>
      <c r="AG63" s="31"/>
      <c r="AH63" s="71"/>
      <c r="AI63" s="31"/>
      <c r="AJ63" s="32"/>
      <c r="AK63" s="32"/>
      <c r="AL63" s="32"/>
    </row>
    <row r="64" spans="1:38" ht="15" customHeight="1" x14ac:dyDescent="0.2">
      <c r="A64" s="69"/>
      <c r="B64" s="286"/>
      <c r="C64" s="243"/>
      <c r="D64" s="243"/>
      <c r="E64" s="243"/>
      <c r="F64" s="76">
        <f>$S$20</f>
        <v>44895</v>
      </c>
      <c r="G64" s="85">
        <f>G52+H64-L64</f>
        <v>55</v>
      </c>
      <c r="H64" s="280">
        <f>SUM(H52:I63)</f>
        <v>0</v>
      </c>
      <c r="I64" s="281"/>
      <c r="J64" s="280"/>
      <c r="K64" s="281"/>
      <c r="L64" s="280">
        <f>SUM(L52:M63)</f>
        <v>23</v>
      </c>
      <c r="M64" s="281"/>
      <c r="N64" s="280"/>
      <c r="O64" s="281"/>
      <c r="P64" s="78"/>
      <c r="Q64" s="78"/>
      <c r="R64" s="78"/>
      <c r="S64" s="78"/>
      <c r="T64" s="78"/>
      <c r="U64" s="78"/>
      <c r="V64" s="78"/>
      <c r="W64" s="79"/>
      <c r="X64" s="79"/>
      <c r="Y64" s="79"/>
      <c r="Z64" s="79"/>
      <c r="AA64" s="30"/>
      <c r="AB64" s="30"/>
      <c r="AC64" s="19"/>
      <c r="AD64" s="19"/>
      <c r="AE64" s="19"/>
      <c r="AF64" s="31"/>
      <c r="AG64" s="31"/>
      <c r="AH64" s="71"/>
      <c r="AI64" s="31"/>
      <c r="AJ64" s="32"/>
      <c r="AK64" s="32"/>
      <c r="AL64" s="32"/>
    </row>
    <row r="65" spans="1:38" ht="15" customHeight="1" x14ac:dyDescent="0.2">
      <c r="A65" s="69"/>
      <c r="B65" s="354"/>
      <c r="C65" s="243"/>
      <c r="D65" s="47"/>
      <c r="E65" s="47"/>
      <c r="F65" s="89"/>
      <c r="G65" s="90"/>
      <c r="H65" s="294"/>
      <c r="I65" s="295"/>
      <c r="J65" s="294"/>
      <c r="K65" s="295"/>
      <c r="L65" s="294"/>
      <c r="M65" s="295"/>
      <c r="N65" s="294"/>
      <c r="O65" s="295"/>
      <c r="P65" s="78"/>
      <c r="Q65" s="78"/>
      <c r="R65" s="78"/>
      <c r="S65" s="91"/>
      <c r="T65" s="91"/>
      <c r="U65" s="91"/>
      <c r="V65" s="91"/>
      <c r="W65" s="79"/>
      <c r="X65" s="79"/>
      <c r="Y65" s="79"/>
      <c r="Z65" s="79"/>
      <c r="AA65" s="30"/>
      <c r="AB65" s="30"/>
      <c r="AC65" s="19"/>
      <c r="AD65" s="19"/>
      <c r="AE65" s="19"/>
      <c r="AF65" s="31"/>
      <c r="AG65" s="31"/>
      <c r="AH65" s="71"/>
      <c r="AI65" s="31"/>
      <c r="AJ65" s="32"/>
      <c r="AK65" s="32"/>
      <c r="AL65" s="32"/>
    </row>
    <row r="66" spans="1:38" ht="27.75" customHeight="1" x14ac:dyDescent="0.2">
      <c r="A66" s="69"/>
      <c r="B66" s="321" t="s">
        <v>63</v>
      </c>
      <c r="C66" s="233"/>
      <c r="D66" s="233"/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78"/>
      <c r="Q66" s="78"/>
      <c r="R66" s="78"/>
      <c r="S66" s="19"/>
      <c r="T66" s="19"/>
      <c r="U66" s="19"/>
      <c r="V66" s="19"/>
      <c r="W66" s="70"/>
      <c r="X66" s="70"/>
      <c r="Y66" s="70"/>
      <c r="Z66" s="70"/>
      <c r="AA66" s="19"/>
      <c r="AB66" s="19"/>
      <c r="AC66" s="19"/>
      <c r="AD66" s="19"/>
      <c r="AE66" s="19"/>
      <c r="AF66" s="31"/>
      <c r="AG66" s="31"/>
      <c r="AH66" s="71"/>
      <c r="AI66" s="31"/>
      <c r="AJ66" s="32"/>
      <c r="AK66" s="32"/>
      <c r="AL66" s="32"/>
    </row>
    <row r="67" spans="1:38" ht="15" customHeight="1" x14ac:dyDescent="0.2">
      <c r="A67" s="69"/>
      <c r="B67" s="47"/>
      <c r="C67" s="47"/>
      <c r="D67" s="47"/>
      <c r="E67" s="47"/>
      <c r="F67" s="89"/>
      <c r="G67" s="9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91"/>
      <c r="T67" s="91"/>
      <c r="U67" s="91"/>
      <c r="V67" s="91"/>
      <c r="W67" s="79"/>
      <c r="X67" s="79"/>
      <c r="Y67" s="79"/>
      <c r="Z67" s="79"/>
      <c r="AA67" s="92"/>
      <c r="AB67" s="92"/>
      <c r="AC67" s="93"/>
      <c r="AD67" s="93"/>
      <c r="AE67" s="93"/>
      <c r="AF67" s="94"/>
      <c r="AG67" s="94"/>
      <c r="AH67" s="94"/>
      <c r="AI67" s="31"/>
      <c r="AJ67" s="32"/>
      <c r="AK67" s="32"/>
      <c r="AL67" s="32"/>
    </row>
    <row r="68" spans="1:38" ht="72" customHeight="1" x14ac:dyDescent="0.2">
      <c r="A68" s="33"/>
      <c r="B68" s="246" t="s">
        <v>64</v>
      </c>
      <c r="C68" s="246" t="s">
        <v>65</v>
      </c>
      <c r="D68" s="95" t="s">
        <v>66</v>
      </c>
      <c r="E68" s="95" t="s">
        <v>67</v>
      </c>
      <c r="F68" s="34" t="s">
        <v>68</v>
      </c>
      <c r="G68" s="34" t="s">
        <v>69</v>
      </c>
      <c r="H68" s="34" t="s">
        <v>70</v>
      </c>
      <c r="I68" s="34" t="s">
        <v>71</v>
      </c>
      <c r="J68" s="34" t="s">
        <v>72</v>
      </c>
      <c r="K68" s="300" t="s">
        <v>73</v>
      </c>
      <c r="L68" s="285"/>
      <c r="M68" s="34" t="s">
        <v>74</v>
      </c>
      <c r="N68" s="225" t="s">
        <v>75</v>
      </c>
      <c r="O68" s="226"/>
      <c r="P68" s="34" t="s">
        <v>76</v>
      </c>
      <c r="Q68" s="336" t="s">
        <v>77</v>
      </c>
      <c r="R68" s="226"/>
      <c r="S68" s="96" t="s">
        <v>78</v>
      </c>
      <c r="T68" s="35" t="s">
        <v>79</v>
      </c>
      <c r="U68" s="38" t="s">
        <v>80</v>
      </c>
      <c r="V68" s="260" t="s">
        <v>81</v>
      </c>
      <c r="W68" s="97" t="s">
        <v>82</v>
      </c>
      <c r="X68" s="337" t="s">
        <v>125</v>
      </c>
      <c r="Y68" s="338"/>
      <c r="Z68" s="35" t="s">
        <v>84</v>
      </c>
      <c r="AA68" s="39" t="s">
        <v>21</v>
      </c>
      <c r="AB68" s="337" t="s">
        <v>126</v>
      </c>
      <c r="AC68" s="233"/>
      <c r="AD68" s="233"/>
      <c r="AE68" s="233"/>
      <c r="AF68" s="233"/>
      <c r="AG68" s="233"/>
      <c r="AH68" s="338"/>
      <c r="AI68" s="339" t="s">
        <v>86</v>
      </c>
      <c r="AJ68" s="226"/>
      <c r="AK68" s="32"/>
      <c r="AL68" s="98" t="s">
        <v>87</v>
      </c>
    </row>
    <row r="69" spans="1:38" ht="18" customHeight="1" x14ac:dyDescent="0.2">
      <c r="A69" s="33"/>
      <c r="B69" s="247"/>
      <c r="C69" s="247"/>
      <c r="D69" s="303" t="s">
        <v>88</v>
      </c>
      <c r="E69" s="304"/>
      <c r="F69" s="99" t="s">
        <v>28</v>
      </c>
      <c r="G69" s="99" t="s">
        <v>28</v>
      </c>
      <c r="H69" s="100"/>
      <c r="I69" s="99" t="s">
        <v>89</v>
      </c>
      <c r="J69" s="99" t="s">
        <v>90</v>
      </c>
      <c r="K69" s="301"/>
      <c r="L69" s="302"/>
      <c r="M69" s="40" t="s">
        <v>26</v>
      </c>
      <c r="N69" s="41" t="s">
        <v>26</v>
      </c>
      <c r="O69" s="42" t="s">
        <v>28</v>
      </c>
      <c r="P69" s="40" t="s">
        <v>27</v>
      </c>
      <c r="Q69" s="101" t="s">
        <v>27</v>
      </c>
      <c r="R69" s="42" t="s">
        <v>28</v>
      </c>
      <c r="S69" s="101" t="s">
        <v>91</v>
      </c>
      <c r="T69" s="41" t="s">
        <v>92</v>
      </c>
      <c r="U69" s="40" t="s">
        <v>93</v>
      </c>
      <c r="V69" s="247"/>
      <c r="W69" s="102" t="s">
        <v>28</v>
      </c>
      <c r="X69" s="99" t="s">
        <v>89</v>
      </c>
      <c r="Y69" s="42" t="s">
        <v>28</v>
      </c>
      <c r="Z69" s="41" t="s">
        <v>94</v>
      </c>
      <c r="AA69" s="103" t="s">
        <v>28</v>
      </c>
      <c r="AB69" s="340" t="s">
        <v>89</v>
      </c>
      <c r="AC69" s="304"/>
      <c r="AD69" s="304"/>
      <c r="AE69" s="304"/>
      <c r="AF69" s="304"/>
      <c r="AG69" s="104" t="s">
        <v>28</v>
      </c>
      <c r="AH69" s="105" t="s">
        <v>95</v>
      </c>
      <c r="AI69" s="106"/>
      <c r="AJ69" s="107" t="s">
        <v>96</v>
      </c>
      <c r="AK69" s="32"/>
      <c r="AL69" s="108" t="s">
        <v>28</v>
      </c>
    </row>
    <row r="70" spans="1:38" ht="25.5" customHeight="1" x14ac:dyDescent="0.2">
      <c r="A70" s="16">
        <v>1</v>
      </c>
      <c r="B70" s="224" t="str">
        <f>'Patient List'!B13</f>
        <v>PO_KL001</v>
      </c>
      <c r="C70" s="224" t="str">
        <f>'Patient List'!C13</f>
        <v>Marilyn Bentley</v>
      </c>
      <c r="D70" s="109" t="s">
        <v>32</v>
      </c>
      <c r="E70" s="109"/>
      <c r="F70" s="110">
        <v>44876</v>
      </c>
      <c r="G70" s="110"/>
      <c r="H70" s="111" t="s">
        <v>97</v>
      </c>
      <c r="I70" s="49" t="s">
        <v>98</v>
      </c>
      <c r="J70" s="112">
        <f>DATEDIF('Patient List'!F13,$S$20,"y")</f>
        <v>19</v>
      </c>
      <c r="K70" s="296" t="s">
        <v>99</v>
      </c>
      <c r="L70" s="283"/>
      <c r="M70" s="113">
        <f>'Patient List'!K13</f>
        <v>6.6</v>
      </c>
      <c r="N70" s="114">
        <v>10.5</v>
      </c>
      <c r="O70" s="115">
        <v>44803</v>
      </c>
      <c r="P70" s="116">
        <f>'Patient List'!L13</f>
        <v>7.8</v>
      </c>
      <c r="Q70" s="117">
        <v>12.3</v>
      </c>
      <c r="R70" s="118">
        <v>44802</v>
      </c>
      <c r="S70" s="119">
        <v>4</v>
      </c>
      <c r="T70" s="120">
        <v>62.2</v>
      </c>
      <c r="U70" s="121">
        <v>1.63</v>
      </c>
      <c r="V70" s="122">
        <f t="shared" ref="V70:V83" si="4">T70/U70^2</f>
        <v>23.410741841996312</v>
      </c>
      <c r="W70" s="118">
        <v>44802</v>
      </c>
      <c r="X70" s="123"/>
      <c r="Y70" s="124"/>
      <c r="Z70" s="114" t="s">
        <v>100</v>
      </c>
      <c r="AA70" s="125">
        <v>44802</v>
      </c>
      <c r="AB70" s="126" t="s">
        <v>127</v>
      </c>
      <c r="AC70" s="127" t="s">
        <v>128</v>
      </c>
      <c r="AD70" s="127"/>
      <c r="AE70" s="127"/>
      <c r="AF70" s="127"/>
      <c r="AG70" s="128">
        <v>44803</v>
      </c>
      <c r="AH70" s="52" t="s">
        <v>129</v>
      </c>
      <c r="AI70" s="129"/>
      <c r="AJ70" s="52"/>
      <c r="AK70" s="32"/>
      <c r="AL70" s="130">
        <v>44494</v>
      </c>
    </row>
    <row r="71" spans="1:38" ht="25.5" customHeight="1" x14ac:dyDescent="0.2">
      <c r="A71" s="16">
        <v>2</v>
      </c>
      <c r="B71" s="224" t="str">
        <f>'Patient List'!B14</f>
        <v>PO_KL002</v>
      </c>
      <c r="C71" s="224" t="str">
        <f>'Patient List'!C14</f>
        <v>Seamus Figueroa</v>
      </c>
      <c r="D71" s="109" t="s">
        <v>32</v>
      </c>
      <c r="E71" s="109"/>
      <c r="F71" s="110">
        <v>44873</v>
      </c>
      <c r="G71" s="110"/>
      <c r="H71" s="111" t="s">
        <v>97</v>
      </c>
      <c r="I71" s="49" t="s">
        <v>101</v>
      </c>
      <c r="J71" s="112">
        <f>DATEDIF('Patient List'!F14,$S$20,"y")</f>
        <v>16</v>
      </c>
      <c r="K71" s="296" t="s">
        <v>99</v>
      </c>
      <c r="L71" s="283"/>
      <c r="M71" s="113">
        <v>6.5</v>
      </c>
      <c r="N71" s="131">
        <v>9.4</v>
      </c>
      <c r="O71" s="132">
        <v>44781</v>
      </c>
      <c r="P71" s="116">
        <f>'Patient List'!L14</f>
        <v>6.8</v>
      </c>
      <c r="Q71" s="133">
        <v>11</v>
      </c>
      <c r="R71" s="134" t="s">
        <v>102</v>
      </c>
      <c r="S71" s="119">
        <v>4</v>
      </c>
      <c r="T71" s="120">
        <v>35.5</v>
      </c>
      <c r="U71" s="121">
        <v>1.28</v>
      </c>
      <c r="V71" s="122">
        <f t="shared" si="4"/>
        <v>21.66748046875</v>
      </c>
      <c r="W71" s="134" t="s">
        <v>102</v>
      </c>
      <c r="X71" s="123"/>
      <c r="Y71" s="124"/>
      <c r="Z71" s="135" t="s">
        <v>103</v>
      </c>
      <c r="AA71" s="134" t="s">
        <v>102</v>
      </c>
      <c r="AB71" s="126"/>
      <c r="AC71" s="127"/>
      <c r="AD71" s="127"/>
      <c r="AE71" s="127"/>
      <c r="AF71" s="127"/>
      <c r="AG71" s="50"/>
      <c r="AH71" s="52"/>
      <c r="AI71" s="129"/>
      <c r="AJ71" s="52"/>
      <c r="AK71" s="32"/>
      <c r="AL71" s="130">
        <v>44363</v>
      </c>
    </row>
    <row r="72" spans="1:38" ht="25.5" customHeight="1" x14ac:dyDescent="0.2">
      <c r="A72" s="16">
        <v>3</v>
      </c>
      <c r="B72" s="224" t="str">
        <f>'Patient List'!B15</f>
        <v>PO_KL003</v>
      </c>
      <c r="C72" s="224" t="str">
        <f>'Patient List'!C15</f>
        <v>Marely Allison</v>
      </c>
      <c r="D72" s="109"/>
      <c r="E72" s="109"/>
      <c r="F72" s="110">
        <v>44830</v>
      </c>
      <c r="G72" s="110"/>
      <c r="H72" s="111" t="s">
        <v>97</v>
      </c>
      <c r="I72" s="49" t="s">
        <v>98</v>
      </c>
      <c r="J72" s="112">
        <f>DATEDIF('Patient List'!F15,$S$20,"y")</f>
        <v>18</v>
      </c>
      <c r="K72" s="296" t="s">
        <v>99</v>
      </c>
      <c r="L72" s="283"/>
      <c r="M72" s="113">
        <f>'Patient List'!K15</f>
        <v>7</v>
      </c>
      <c r="N72" s="131">
        <v>15.6</v>
      </c>
      <c r="O72" s="110">
        <v>44830</v>
      </c>
      <c r="P72" s="116">
        <f>'Patient List'!L15</f>
        <v>8.5</v>
      </c>
      <c r="Q72" s="133">
        <v>20</v>
      </c>
      <c r="R72" s="110">
        <v>44830</v>
      </c>
      <c r="S72" s="119">
        <v>4</v>
      </c>
      <c r="T72" s="120">
        <v>31.8</v>
      </c>
      <c r="U72" s="121">
        <v>1.47</v>
      </c>
      <c r="V72" s="122">
        <f t="shared" si="4"/>
        <v>14.71609051783979</v>
      </c>
      <c r="W72" s="118">
        <v>44830</v>
      </c>
      <c r="X72" s="123"/>
      <c r="Y72" s="124"/>
      <c r="Z72" s="135" t="s">
        <v>104</v>
      </c>
      <c r="AA72" s="110">
        <v>44830</v>
      </c>
      <c r="AB72" s="126"/>
      <c r="AC72" s="127"/>
      <c r="AD72" s="127"/>
      <c r="AE72" s="127"/>
      <c r="AF72" s="127"/>
      <c r="AG72" s="50"/>
      <c r="AH72" s="52"/>
      <c r="AI72" s="129"/>
      <c r="AJ72" s="52"/>
      <c r="AK72" s="32"/>
      <c r="AL72" s="130">
        <v>44361</v>
      </c>
    </row>
    <row r="73" spans="1:38" ht="25.5" customHeight="1" x14ac:dyDescent="0.2">
      <c r="A73" s="16">
        <v>4</v>
      </c>
      <c r="B73" s="224">
        <f>'Patient List'!B16</f>
        <v>0</v>
      </c>
      <c r="C73" s="224">
        <f>'Patient List'!C16</f>
        <v>0</v>
      </c>
      <c r="D73" s="109"/>
      <c r="E73" s="109"/>
      <c r="F73" s="110">
        <v>44313</v>
      </c>
      <c r="G73" s="110"/>
      <c r="H73" s="111" t="s">
        <v>105</v>
      </c>
      <c r="I73" s="49" t="s">
        <v>98</v>
      </c>
      <c r="J73" s="112">
        <v>6</v>
      </c>
      <c r="K73" s="296" t="s">
        <v>99</v>
      </c>
      <c r="L73" s="283"/>
      <c r="M73" s="113">
        <f>'Patient List'!K16</f>
        <v>4.8</v>
      </c>
      <c r="N73" s="131">
        <v>5</v>
      </c>
      <c r="O73" s="136">
        <v>44308</v>
      </c>
      <c r="P73" s="116">
        <f>'Patient List'!L16</f>
        <v>5</v>
      </c>
      <c r="Q73" s="133">
        <v>6</v>
      </c>
      <c r="R73" s="136">
        <v>44313</v>
      </c>
      <c r="S73" s="119">
        <v>4</v>
      </c>
      <c r="T73" s="120">
        <v>13</v>
      </c>
      <c r="U73" s="121">
        <v>6.9</v>
      </c>
      <c r="V73" s="122">
        <f t="shared" si="4"/>
        <v>0.27305187985717283</v>
      </c>
      <c r="W73" s="118">
        <v>44313</v>
      </c>
      <c r="X73" s="123"/>
      <c r="Y73" s="124"/>
      <c r="Z73" s="135"/>
      <c r="AA73" s="137"/>
      <c r="AB73" s="126"/>
      <c r="AC73" s="127"/>
      <c r="AD73" s="127"/>
      <c r="AE73" s="127"/>
      <c r="AF73" s="127"/>
      <c r="AG73" s="50"/>
      <c r="AH73" s="52"/>
      <c r="AI73" s="129" t="s">
        <v>35</v>
      </c>
      <c r="AJ73" s="52" t="s">
        <v>30</v>
      </c>
      <c r="AK73" s="32"/>
      <c r="AL73" s="138"/>
    </row>
    <row r="74" spans="1:38" ht="25.5" customHeight="1" x14ac:dyDescent="0.2">
      <c r="A74" s="16">
        <v>5</v>
      </c>
      <c r="B74" s="224">
        <f>'Patient List'!B17</f>
        <v>0</v>
      </c>
      <c r="C74" s="224">
        <f>'Patient List'!C17</f>
        <v>0</v>
      </c>
      <c r="D74" s="109"/>
      <c r="E74" s="109"/>
      <c r="F74" s="110">
        <v>44620</v>
      </c>
      <c r="G74" s="110"/>
      <c r="H74" s="111" t="s">
        <v>105</v>
      </c>
      <c r="I74" s="49" t="s">
        <v>98</v>
      </c>
      <c r="J74" s="112">
        <v>11</v>
      </c>
      <c r="K74" s="296" t="s">
        <v>99</v>
      </c>
      <c r="L74" s="283"/>
      <c r="M74" s="113">
        <f>'Patient List'!K17</f>
        <v>7.3</v>
      </c>
      <c r="N74" s="131">
        <v>7.6</v>
      </c>
      <c r="O74" s="136">
        <v>44614</v>
      </c>
      <c r="P74" s="116">
        <f>'Patient List'!L17</f>
        <v>7</v>
      </c>
      <c r="Q74" s="133">
        <v>8.5</v>
      </c>
      <c r="R74" s="136">
        <v>44620</v>
      </c>
      <c r="S74" s="119">
        <v>4</v>
      </c>
      <c r="T74" s="120">
        <v>25</v>
      </c>
      <c r="U74" s="121">
        <v>1.28</v>
      </c>
      <c r="V74" s="122">
        <f t="shared" si="4"/>
        <v>15.2587890625</v>
      </c>
      <c r="W74" s="118">
        <v>44620</v>
      </c>
      <c r="X74" s="123"/>
      <c r="Y74" s="124"/>
      <c r="Z74" s="135" t="s">
        <v>106</v>
      </c>
      <c r="AA74" s="137">
        <v>44620</v>
      </c>
      <c r="AB74" s="126"/>
      <c r="AC74" s="127"/>
      <c r="AD74" s="127"/>
      <c r="AE74" s="127"/>
      <c r="AF74" s="127"/>
      <c r="AG74" s="50"/>
      <c r="AH74" s="52"/>
      <c r="AI74" s="139" t="s">
        <v>36</v>
      </c>
      <c r="AJ74" s="52" t="s">
        <v>30</v>
      </c>
      <c r="AK74" s="32"/>
      <c r="AL74" s="138"/>
    </row>
    <row r="75" spans="1:38" ht="25.5" customHeight="1" x14ac:dyDescent="0.2">
      <c r="A75" s="16">
        <v>6</v>
      </c>
      <c r="B75" s="224">
        <f>'Patient List'!B18</f>
        <v>0</v>
      </c>
      <c r="C75" s="224">
        <f>'Patient List'!C18</f>
        <v>0</v>
      </c>
      <c r="D75" s="109"/>
      <c r="E75" s="109"/>
      <c r="F75" s="110">
        <v>44263</v>
      </c>
      <c r="G75" s="110"/>
      <c r="H75" s="111" t="s">
        <v>105</v>
      </c>
      <c r="I75" s="49" t="s">
        <v>98</v>
      </c>
      <c r="J75" s="112">
        <v>15</v>
      </c>
      <c r="K75" s="296" t="s">
        <v>99</v>
      </c>
      <c r="L75" s="283"/>
      <c r="M75" s="113">
        <f>'Patient List'!K18</f>
        <v>9.1999999999999993</v>
      </c>
      <c r="N75" s="131">
        <v>14.4</v>
      </c>
      <c r="O75" s="136">
        <v>44229</v>
      </c>
      <c r="P75" s="116">
        <f>'Patient List'!L18</f>
        <v>8</v>
      </c>
      <c r="Q75" s="133">
        <v>16</v>
      </c>
      <c r="R75" s="136">
        <v>44263</v>
      </c>
      <c r="S75" s="119">
        <v>4</v>
      </c>
      <c r="T75" s="120">
        <v>46.7</v>
      </c>
      <c r="U75" s="121">
        <v>1.58</v>
      </c>
      <c r="V75" s="122">
        <f t="shared" si="4"/>
        <v>18.706937990706617</v>
      </c>
      <c r="W75" s="118">
        <v>44263</v>
      </c>
      <c r="X75" s="123"/>
      <c r="Y75" s="124"/>
      <c r="Z75" s="135"/>
      <c r="AA75" s="137"/>
      <c r="AB75" s="126"/>
      <c r="AC75" s="127"/>
      <c r="AD75" s="127"/>
      <c r="AE75" s="127"/>
      <c r="AF75" s="127"/>
      <c r="AG75" s="50"/>
      <c r="AH75" s="52"/>
      <c r="AI75" s="129" t="s">
        <v>35</v>
      </c>
      <c r="AJ75" s="52" t="s">
        <v>30</v>
      </c>
      <c r="AK75" s="32"/>
      <c r="AL75" s="138"/>
    </row>
    <row r="76" spans="1:38" ht="25.5" customHeight="1" x14ac:dyDescent="0.2">
      <c r="A76" s="16">
        <v>7</v>
      </c>
      <c r="B76" s="224">
        <f>'Patient List'!B19</f>
        <v>0</v>
      </c>
      <c r="C76" s="224">
        <f>'Patient List'!C19</f>
        <v>0</v>
      </c>
      <c r="D76" s="109"/>
      <c r="E76" s="109"/>
      <c r="F76" s="110">
        <v>44308</v>
      </c>
      <c r="G76" s="110"/>
      <c r="H76" s="111" t="s">
        <v>107</v>
      </c>
      <c r="I76" s="49" t="s">
        <v>98</v>
      </c>
      <c r="J76" s="112">
        <v>13</v>
      </c>
      <c r="K76" s="299" t="s">
        <v>99</v>
      </c>
      <c r="L76" s="283"/>
      <c r="M76" s="113">
        <f>'Patient List'!K19</f>
        <v>8.5</v>
      </c>
      <c r="N76" s="131">
        <v>14.6</v>
      </c>
      <c r="O76" s="136">
        <v>44260</v>
      </c>
      <c r="P76" s="116">
        <f>'Patient List'!L19</f>
        <v>6.5</v>
      </c>
      <c r="Q76" s="133">
        <v>9</v>
      </c>
      <c r="R76" s="136">
        <v>44308</v>
      </c>
      <c r="S76" s="119">
        <v>4</v>
      </c>
      <c r="T76" s="120">
        <v>31.5</v>
      </c>
      <c r="U76" s="121">
        <v>1.49</v>
      </c>
      <c r="V76" s="122">
        <f t="shared" si="4"/>
        <v>14.188550065312374</v>
      </c>
      <c r="W76" s="118">
        <v>44308</v>
      </c>
      <c r="X76" s="123"/>
      <c r="Y76" s="124"/>
      <c r="Z76" s="135"/>
      <c r="AA76" s="137"/>
      <c r="AB76" s="126"/>
      <c r="AC76" s="127"/>
      <c r="AD76" s="127"/>
      <c r="AE76" s="127"/>
      <c r="AF76" s="127"/>
      <c r="AG76" s="50"/>
      <c r="AH76" s="52"/>
      <c r="AI76" s="129" t="s">
        <v>37</v>
      </c>
      <c r="AJ76" s="52" t="s">
        <v>30</v>
      </c>
      <c r="AK76" s="32"/>
      <c r="AL76" s="138"/>
    </row>
    <row r="77" spans="1:38" ht="25.5" customHeight="1" x14ac:dyDescent="0.2">
      <c r="A77" s="16">
        <v>8</v>
      </c>
      <c r="B77" s="224">
        <f>'Patient List'!B20</f>
        <v>0</v>
      </c>
      <c r="C77" s="224">
        <f>'Patient List'!C20</f>
        <v>0</v>
      </c>
      <c r="D77" s="109"/>
      <c r="E77" s="109"/>
      <c r="F77" s="110">
        <v>44823</v>
      </c>
      <c r="G77" s="110"/>
      <c r="H77" s="111" t="s">
        <v>97</v>
      </c>
      <c r="I77" s="49" t="s">
        <v>98</v>
      </c>
      <c r="J77" s="112">
        <v>15</v>
      </c>
      <c r="K77" s="296" t="s">
        <v>99</v>
      </c>
      <c r="L77" s="283"/>
      <c r="M77" s="113">
        <f>'Patient List'!K20</f>
        <v>8.5</v>
      </c>
      <c r="N77" s="135">
        <v>10.9</v>
      </c>
      <c r="O77" s="136">
        <v>44803</v>
      </c>
      <c r="P77" s="116">
        <v>7</v>
      </c>
      <c r="Q77" s="133">
        <v>17</v>
      </c>
      <c r="R77" s="110">
        <v>44823</v>
      </c>
      <c r="S77" s="119">
        <v>4</v>
      </c>
      <c r="T77" s="120">
        <v>52.3</v>
      </c>
      <c r="U77" s="121">
        <v>1.55</v>
      </c>
      <c r="V77" s="122">
        <f t="shared" si="4"/>
        <v>21.768990634755458</v>
      </c>
      <c r="W77" s="118">
        <v>44823</v>
      </c>
      <c r="X77" s="123"/>
      <c r="Y77" s="124"/>
      <c r="Z77" s="135" t="s">
        <v>108</v>
      </c>
      <c r="AA77" s="110">
        <v>44823</v>
      </c>
      <c r="AB77" s="126"/>
      <c r="AC77" s="127"/>
      <c r="AD77" s="127"/>
      <c r="AE77" s="127"/>
      <c r="AF77" s="127"/>
      <c r="AG77" s="50"/>
      <c r="AH77" s="52"/>
      <c r="AI77" s="129"/>
      <c r="AJ77" s="52"/>
      <c r="AK77" s="32"/>
      <c r="AL77" s="130">
        <v>44389</v>
      </c>
    </row>
    <row r="78" spans="1:38" ht="25.5" customHeight="1" x14ac:dyDescent="0.2">
      <c r="A78" s="16">
        <v>9</v>
      </c>
      <c r="B78" s="224">
        <f>'Patient List'!B21</f>
        <v>0</v>
      </c>
      <c r="C78" s="224">
        <f>'Patient List'!C21</f>
        <v>0</v>
      </c>
      <c r="D78" s="109"/>
      <c r="E78" s="109"/>
      <c r="F78" s="110">
        <v>44308</v>
      </c>
      <c r="G78" s="110"/>
      <c r="H78" s="111" t="s">
        <v>105</v>
      </c>
      <c r="I78" s="49" t="s">
        <v>98</v>
      </c>
      <c r="J78" s="112">
        <v>13</v>
      </c>
      <c r="K78" s="296" t="s">
        <v>99</v>
      </c>
      <c r="L78" s="283"/>
      <c r="M78" s="113">
        <f>'Patient List'!K21</f>
        <v>6.3</v>
      </c>
      <c r="N78" s="131">
        <v>12.6</v>
      </c>
      <c r="O78" s="136">
        <v>44300</v>
      </c>
      <c r="P78" s="116">
        <f>'Patient List'!L21</f>
        <v>5.5</v>
      </c>
      <c r="Q78" s="133">
        <v>8.1999999999999993</v>
      </c>
      <c r="R78" s="136">
        <v>44308</v>
      </c>
      <c r="S78" s="119">
        <v>4</v>
      </c>
      <c r="T78" s="120">
        <v>47</v>
      </c>
      <c r="U78" s="121">
        <v>1.45</v>
      </c>
      <c r="V78" s="122">
        <f t="shared" si="4"/>
        <v>22.354340071343639</v>
      </c>
      <c r="W78" s="118">
        <v>44308</v>
      </c>
      <c r="X78" s="123"/>
      <c r="Y78" s="124"/>
      <c r="Z78" s="135"/>
      <c r="AA78" s="137"/>
      <c r="AB78" s="126"/>
      <c r="AC78" s="127"/>
      <c r="AD78" s="127"/>
      <c r="AE78" s="127"/>
      <c r="AF78" s="127"/>
      <c r="AG78" s="50"/>
      <c r="AH78" s="52"/>
      <c r="AI78" s="129" t="s">
        <v>38</v>
      </c>
      <c r="AJ78" s="52" t="s">
        <v>30</v>
      </c>
      <c r="AK78" s="32"/>
      <c r="AL78" s="138"/>
    </row>
    <row r="79" spans="1:38" ht="25.5" customHeight="1" x14ac:dyDescent="0.2">
      <c r="A79" s="16">
        <v>10</v>
      </c>
      <c r="B79" s="224">
        <f>'Patient List'!B22</f>
        <v>0</v>
      </c>
      <c r="C79" s="224">
        <f>'Patient List'!C22</f>
        <v>0</v>
      </c>
      <c r="D79" s="109"/>
      <c r="E79" s="109"/>
      <c r="F79" s="110">
        <v>44861</v>
      </c>
      <c r="G79" s="110"/>
      <c r="H79" s="111" t="s">
        <v>97</v>
      </c>
      <c r="I79" s="49" t="s">
        <v>98</v>
      </c>
      <c r="J79" s="112">
        <v>17</v>
      </c>
      <c r="K79" s="296" t="s">
        <v>99</v>
      </c>
      <c r="L79" s="283"/>
      <c r="M79" s="113">
        <v>6.5</v>
      </c>
      <c r="N79" s="131">
        <v>7.6</v>
      </c>
      <c r="O79" s="140">
        <v>44853</v>
      </c>
      <c r="P79" s="116">
        <f>'Patient List'!L22</f>
        <v>7.5</v>
      </c>
      <c r="Q79" s="133">
        <v>11</v>
      </c>
      <c r="R79" s="110">
        <v>44861</v>
      </c>
      <c r="S79" s="119">
        <v>4</v>
      </c>
      <c r="T79" s="120">
        <v>47</v>
      </c>
      <c r="U79" s="121">
        <v>1.48</v>
      </c>
      <c r="V79" s="122">
        <f t="shared" si="4"/>
        <v>21.457268078889701</v>
      </c>
      <c r="W79" s="110">
        <v>44861</v>
      </c>
      <c r="X79" s="123"/>
      <c r="Y79" s="124"/>
      <c r="Z79" s="135" t="s">
        <v>109</v>
      </c>
      <c r="AA79" s="110">
        <v>44861</v>
      </c>
      <c r="AB79" s="126"/>
      <c r="AC79" s="127"/>
      <c r="AD79" s="127"/>
      <c r="AE79" s="127"/>
      <c r="AF79" s="127"/>
      <c r="AG79" s="141"/>
      <c r="AH79" s="52"/>
      <c r="AI79" s="129"/>
      <c r="AJ79" s="52"/>
      <c r="AK79" s="32"/>
      <c r="AL79" s="130">
        <v>44435</v>
      </c>
    </row>
    <row r="80" spans="1:38" ht="25.5" customHeight="1" x14ac:dyDescent="0.2">
      <c r="A80" s="16">
        <v>11</v>
      </c>
      <c r="B80" s="224">
        <f>'Patient List'!B23</f>
        <v>0</v>
      </c>
      <c r="C80" s="224">
        <f>'Patient List'!C23</f>
        <v>0</v>
      </c>
      <c r="D80" s="109"/>
      <c r="E80" s="109"/>
      <c r="F80" s="110">
        <v>44861</v>
      </c>
      <c r="G80" s="110"/>
      <c r="H80" s="111" t="s">
        <v>97</v>
      </c>
      <c r="I80" s="49" t="s">
        <v>98</v>
      </c>
      <c r="J80" s="112">
        <v>16</v>
      </c>
      <c r="K80" s="296" t="s">
        <v>99</v>
      </c>
      <c r="L80" s="283"/>
      <c r="M80" s="113">
        <f>'Patient List'!K23</f>
        <v>8.5</v>
      </c>
      <c r="N80" s="131">
        <v>14.1</v>
      </c>
      <c r="O80" s="140">
        <v>44845</v>
      </c>
      <c r="P80" s="116">
        <f>'Patient List'!L23</f>
        <v>8.5</v>
      </c>
      <c r="Q80" s="133">
        <v>15.3</v>
      </c>
      <c r="R80" s="110">
        <v>44861</v>
      </c>
      <c r="S80" s="119">
        <v>4</v>
      </c>
      <c r="T80" s="120">
        <v>44.9</v>
      </c>
      <c r="U80" s="121">
        <v>1.53</v>
      </c>
      <c r="V80" s="122">
        <f t="shared" si="4"/>
        <v>19.180657012260241</v>
      </c>
      <c r="W80" s="118">
        <v>44861</v>
      </c>
      <c r="X80" s="123"/>
      <c r="Y80" s="124"/>
      <c r="Z80" s="135" t="s">
        <v>110</v>
      </c>
      <c r="AA80" s="118">
        <v>44861</v>
      </c>
      <c r="AB80" s="126"/>
      <c r="AC80" s="127"/>
      <c r="AD80" s="127"/>
      <c r="AE80" s="127"/>
      <c r="AF80" s="127"/>
      <c r="AG80" s="50"/>
      <c r="AH80" s="52"/>
      <c r="AI80" s="129"/>
      <c r="AJ80" s="52"/>
      <c r="AK80" s="32"/>
      <c r="AL80" s="130">
        <v>44435</v>
      </c>
    </row>
    <row r="81" spans="1:38" ht="25.5" customHeight="1" x14ac:dyDescent="0.2">
      <c r="A81" s="16">
        <v>12</v>
      </c>
      <c r="B81" s="224">
        <f>'Patient List'!B24</f>
        <v>0</v>
      </c>
      <c r="C81" s="224">
        <f>'Patient List'!C24</f>
        <v>0</v>
      </c>
      <c r="D81" s="109" t="s">
        <v>32</v>
      </c>
      <c r="E81" s="109"/>
      <c r="F81" s="110">
        <v>44873</v>
      </c>
      <c r="G81" s="110"/>
      <c r="H81" s="111" t="s">
        <v>97</v>
      </c>
      <c r="I81" s="49" t="s">
        <v>98</v>
      </c>
      <c r="J81" s="112">
        <v>8</v>
      </c>
      <c r="K81" s="296" t="s">
        <v>111</v>
      </c>
      <c r="L81" s="283"/>
      <c r="M81" s="113">
        <f>'Patient List'!K24</f>
        <v>8.5</v>
      </c>
      <c r="N81" s="131">
        <v>8.8000000000000007</v>
      </c>
      <c r="O81" s="142" t="s">
        <v>112</v>
      </c>
      <c r="P81" s="116">
        <f>'Patient List'!L24</f>
        <v>8.5</v>
      </c>
      <c r="Q81" s="133">
        <v>11</v>
      </c>
      <c r="R81" s="134" t="s">
        <v>113</v>
      </c>
      <c r="S81" s="119">
        <v>4</v>
      </c>
      <c r="T81" s="120">
        <v>48.7</v>
      </c>
      <c r="U81" s="121">
        <v>1.36</v>
      </c>
      <c r="V81" s="122">
        <f t="shared" si="4"/>
        <v>26.330017301038058</v>
      </c>
      <c r="W81" s="134" t="s">
        <v>113</v>
      </c>
      <c r="X81" s="123"/>
      <c r="Y81" s="124"/>
      <c r="Z81" s="135" t="s">
        <v>114</v>
      </c>
      <c r="AA81" s="134" t="s">
        <v>113</v>
      </c>
      <c r="AB81" s="126" t="s">
        <v>127</v>
      </c>
      <c r="AC81" s="127"/>
      <c r="AD81" s="127"/>
      <c r="AE81" s="127"/>
      <c r="AF81" s="127"/>
      <c r="AG81" s="143" t="s">
        <v>112</v>
      </c>
      <c r="AH81" s="52" t="s">
        <v>129</v>
      </c>
      <c r="AI81" s="129"/>
      <c r="AJ81" s="52"/>
      <c r="AK81" s="32"/>
      <c r="AL81" s="130">
        <v>44781</v>
      </c>
    </row>
    <row r="82" spans="1:38" ht="25.5" customHeight="1" x14ac:dyDescent="0.2">
      <c r="A82" s="16">
        <v>13</v>
      </c>
      <c r="B82" s="224">
        <f>'Patient List'!B25</f>
        <v>0</v>
      </c>
      <c r="C82" s="224">
        <f>'Patient List'!C25</f>
        <v>0</v>
      </c>
      <c r="D82" s="109"/>
      <c r="E82" s="109"/>
      <c r="F82" s="110">
        <v>44795</v>
      </c>
      <c r="G82" s="110"/>
      <c r="H82" s="111" t="s">
        <v>105</v>
      </c>
      <c r="I82" s="49" t="s">
        <v>98</v>
      </c>
      <c r="J82" s="112">
        <v>11</v>
      </c>
      <c r="K82" s="296" t="s">
        <v>111</v>
      </c>
      <c r="L82" s="283"/>
      <c r="M82" s="113">
        <v>6.5</v>
      </c>
      <c r="N82" s="131">
        <v>16.8</v>
      </c>
      <c r="O82" s="136">
        <v>44781</v>
      </c>
      <c r="P82" s="116">
        <v>7</v>
      </c>
      <c r="Q82" s="133">
        <v>16</v>
      </c>
      <c r="R82" s="136">
        <v>44795</v>
      </c>
      <c r="S82" s="119">
        <v>4</v>
      </c>
      <c r="T82" s="120">
        <v>27.5</v>
      </c>
      <c r="U82" s="121">
        <v>1.39</v>
      </c>
      <c r="V82" s="122">
        <f t="shared" si="4"/>
        <v>14.233217742352883</v>
      </c>
      <c r="W82" s="118">
        <v>44795</v>
      </c>
      <c r="X82" s="123"/>
      <c r="Y82" s="124"/>
      <c r="Z82" s="135" t="s">
        <v>115</v>
      </c>
      <c r="AA82" s="137">
        <v>44795</v>
      </c>
      <c r="AB82" s="126"/>
      <c r="AC82" s="127"/>
      <c r="AD82" s="127"/>
      <c r="AE82" s="127"/>
      <c r="AF82" s="127"/>
      <c r="AG82" s="50"/>
      <c r="AH82" s="52"/>
      <c r="AI82" s="129" t="s">
        <v>40</v>
      </c>
      <c r="AJ82" s="52" t="s">
        <v>30</v>
      </c>
      <c r="AK82" s="32"/>
      <c r="AL82" s="138"/>
    </row>
    <row r="83" spans="1:38" ht="25.5" customHeight="1" x14ac:dyDescent="0.2">
      <c r="A83" s="16">
        <v>14</v>
      </c>
      <c r="B83" s="224">
        <f>'Patient List'!B26</f>
        <v>0</v>
      </c>
      <c r="C83" s="224">
        <f>'Patient List'!C26</f>
        <v>0</v>
      </c>
      <c r="D83" s="109" t="s">
        <v>32</v>
      </c>
      <c r="E83" s="109"/>
      <c r="F83" s="136">
        <v>44880</v>
      </c>
      <c r="G83" s="110"/>
      <c r="H83" s="111" t="s">
        <v>97</v>
      </c>
      <c r="I83" s="49" t="s">
        <v>98</v>
      </c>
      <c r="J83" s="112">
        <v>10</v>
      </c>
      <c r="K83" s="296" t="s">
        <v>111</v>
      </c>
      <c r="L83" s="283"/>
      <c r="M83" s="113">
        <f>'Patient List'!K26</f>
        <v>6.5</v>
      </c>
      <c r="N83" s="131">
        <v>7.6</v>
      </c>
      <c r="O83" s="136">
        <v>44880</v>
      </c>
      <c r="P83" s="116">
        <f>'Patient List'!L26</f>
        <v>7</v>
      </c>
      <c r="Q83" s="133">
        <v>11.3</v>
      </c>
      <c r="R83" s="118">
        <v>44809</v>
      </c>
      <c r="S83" s="119">
        <v>4</v>
      </c>
      <c r="T83" s="120">
        <v>30</v>
      </c>
      <c r="U83" s="121">
        <v>1.55</v>
      </c>
      <c r="V83" s="122">
        <f t="shared" si="4"/>
        <v>12.486992715920914</v>
      </c>
      <c r="W83" s="118">
        <v>44809</v>
      </c>
      <c r="X83" s="123"/>
      <c r="Y83" s="124"/>
      <c r="Z83" s="135" t="s">
        <v>116</v>
      </c>
      <c r="AA83" s="125">
        <v>44809</v>
      </c>
      <c r="AB83" s="126"/>
      <c r="AC83" s="127"/>
      <c r="AD83" s="127"/>
      <c r="AE83" s="127"/>
      <c r="AF83" s="127"/>
      <c r="AG83" s="50"/>
      <c r="AH83" s="52"/>
      <c r="AI83" s="129"/>
      <c r="AJ83" s="52"/>
      <c r="AK83" s="32"/>
      <c r="AL83" s="130">
        <v>44809</v>
      </c>
    </row>
    <row r="84" spans="1:38" ht="25.5" customHeight="1" x14ac:dyDescent="0.2">
      <c r="A84" s="16">
        <v>15</v>
      </c>
      <c r="B84" s="224"/>
      <c r="C84" s="224"/>
      <c r="D84" s="109"/>
      <c r="E84" s="109"/>
      <c r="F84" s="110"/>
      <c r="G84" s="110"/>
      <c r="H84" s="111"/>
      <c r="I84" s="49"/>
      <c r="J84" s="112"/>
      <c r="K84" s="296"/>
      <c r="L84" s="283"/>
      <c r="M84" s="113"/>
      <c r="N84" s="131"/>
      <c r="O84" s="136"/>
      <c r="P84" s="116"/>
      <c r="Q84" s="133"/>
      <c r="R84" s="136"/>
      <c r="S84" s="119"/>
      <c r="T84" s="120"/>
      <c r="U84" s="121"/>
      <c r="V84" s="122"/>
      <c r="W84" s="118"/>
      <c r="X84" s="123"/>
      <c r="Y84" s="124"/>
      <c r="Z84" s="135"/>
      <c r="AA84" s="125"/>
      <c r="AB84" s="126"/>
      <c r="AC84" s="127"/>
      <c r="AD84" s="127"/>
      <c r="AE84" s="127"/>
      <c r="AF84" s="127"/>
      <c r="AG84" s="50"/>
      <c r="AH84" s="52"/>
      <c r="AI84" s="129"/>
      <c r="AJ84" s="52"/>
      <c r="AK84" s="32"/>
      <c r="AL84" s="130"/>
    </row>
    <row r="85" spans="1:38" ht="25.5" customHeight="1" x14ac:dyDescent="0.2">
      <c r="A85" s="16"/>
      <c r="B85" s="60"/>
      <c r="C85" s="60"/>
      <c r="D85" s="109"/>
      <c r="E85" s="109"/>
      <c r="F85" s="110"/>
      <c r="G85" s="110"/>
      <c r="H85" s="111"/>
      <c r="I85" s="49"/>
      <c r="J85" s="112"/>
      <c r="K85" s="296"/>
      <c r="L85" s="283"/>
      <c r="M85" s="113"/>
      <c r="N85" s="131"/>
      <c r="O85" s="136"/>
      <c r="P85" s="116"/>
      <c r="Q85" s="133"/>
      <c r="R85" s="118"/>
      <c r="S85" s="119"/>
      <c r="T85" s="120"/>
      <c r="U85" s="121"/>
      <c r="V85" s="122"/>
      <c r="W85" s="118"/>
      <c r="X85" s="123"/>
      <c r="Y85" s="124"/>
      <c r="Z85" s="135"/>
      <c r="AA85" s="125"/>
      <c r="AB85" s="126"/>
      <c r="AC85" s="127"/>
      <c r="AD85" s="127"/>
      <c r="AE85" s="127"/>
      <c r="AF85" s="127"/>
      <c r="AG85" s="50"/>
      <c r="AH85" s="52"/>
      <c r="AI85" s="129"/>
      <c r="AJ85" s="52"/>
      <c r="AK85" s="32"/>
      <c r="AL85" s="130"/>
    </row>
    <row r="86" spans="1:38" ht="15.75" customHeight="1" x14ac:dyDescent="0.2">
      <c r="A86" s="6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61"/>
      <c r="T86" s="61"/>
      <c r="U86" s="61"/>
      <c r="V86" s="61"/>
      <c r="W86" s="70"/>
      <c r="X86" s="70"/>
      <c r="Y86" s="70"/>
      <c r="Z86" s="70"/>
      <c r="AA86" s="61"/>
      <c r="AB86" s="61"/>
      <c r="AC86" s="19"/>
      <c r="AD86" s="19"/>
      <c r="AE86" s="19"/>
      <c r="AF86" s="31"/>
      <c r="AG86" s="31"/>
      <c r="AH86" s="71"/>
      <c r="AI86" s="31"/>
      <c r="AJ86" s="32"/>
      <c r="AK86" s="32"/>
      <c r="AL86" s="144">
        <f>COUNTA(AL70:AL85)</f>
        <v>8</v>
      </c>
    </row>
    <row r="87" spans="1:38" ht="15.75" customHeight="1" x14ac:dyDescent="0.2">
      <c r="A87" s="6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61"/>
      <c r="T87" s="61"/>
      <c r="U87" s="61"/>
      <c r="V87" s="61"/>
      <c r="W87" s="70"/>
      <c r="X87" s="70"/>
      <c r="Y87" s="70"/>
      <c r="Z87" s="70"/>
      <c r="AA87" s="61"/>
      <c r="AB87" s="61"/>
      <c r="AC87" s="19"/>
      <c r="AD87" s="19"/>
      <c r="AE87" s="19"/>
      <c r="AF87" s="31"/>
      <c r="AG87" s="31"/>
      <c r="AH87" s="71"/>
      <c r="AI87" s="31"/>
      <c r="AJ87" s="32"/>
      <c r="AK87" s="32"/>
      <c r="AL87" s="32"/>
    </row>
    <row r="88" spans="1:38" ht="15.75" customHeight="1" x14ac:dyDescent="0.2">
      <c r="A88" s="6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61"/>
      <c r="T88" s="61"/>
      <c r="U88" s="61"/>
      <c r="V88" s="61"/>
      <c r="W88" s="70"/>
      <c r="X88" s="70"/>
      <c r="Y88" s="70"/>
      <c r="Z88" s="70"/>
      <c r="AA88" s="61"/>
      <c r="AB88" s="61"/>
      <c r="AC88" s="19"/>
      <c r="AD88" s="19"/>
      <c r="AE88" s="19"/>
      <c r="AF88" s="31"/>
      <c r="AG88" s="31"/>
      <c r="AH88" s="71"/>
      <c r="AI88" s="31"/>
      <c r="AJ88" s="32"/>
      <c r="AK88" s="32"/>
      <c r="AL88" s="32"/>
    </row>
    <row r="89" spans="1:38" ht="15.75" customHeight="1" x14ac:dyDescent="0.2">
      <c r="A89" s="6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61"/>
      <c r="T89" s="61"/>
      <c r="U89" s="61"/>
      <c r="V89" s="61"/>
      <c r="W89" s="70"/>
      <c r="X89" s="70"/>
      <c r="Y89" s="70"/>
      <c r="Z89" s="70"/>
      <c r="AA89" s="61"/>
      <c r="AB89" s="61"/>
      <c r="AC89" s="19"/>
      <c r="AD89" s="19"/>
      <c r="AE89" s="19"/>
      <c r="AF89" s="31"/>
      <c r="AG89" s="31"/>
      <c r="AH89" s="71"/>
      <c r="AI89" s="31"/>
      <c r="AJ89" s="32"/>
      <c r="AK89" s="32"/>
      <c r="AL89" s="32"/>
    </row>
    <row r="90" spans="1:38" ht="15.75" customHeight="1" x14ac:dyDescent="0.2">
      <c r="A90" s="69"/>
      <c r="B90" s="20"/>
      <c r="C90" s="3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61"/>
      <c r="T90" s="61"/>
      <c r="U90" s="61"/>
      <c r="V90" s="61"/>
      <c r="W90" s="70"/>
      <c r="X90" s="70"/>
      <c r="Y90" s="70"/>
      <c r="Z90" s="70"/>
      <c r="AA90" s="61"/>
      <c r="AB90" s="61"/>
      <c r="AC90" s="19"/>
      <c r="AD90" s="19"/>
      <c r="AE90" s="19"/>
      <c r="AF90" s="31"/>
      <c r="AG90" s="31"/>
      <c r="AH90" s="71"/>
      <c r="AI90" s="31"/>
      <c r="AJ90" s="32"/>
      <c r="AK90" s="32"/>
      <c r="AL90" s="32"/>
    </row>
    <row r="91" spans="1:38" ht="15.75" customHeight="1" x14ac:dyDescent="0.2">
      <c r="A91" s="6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61"/>
      <c r="T91" s="61"/>
      <c r="U91" s="61"/>
      <c r="V91" s="61"/>
      <c r="W91" s="70"/>
      <c r="X91" s="70"/>
      <c r="Y91" s="70"/>
      <c r="Z91" s="70"/>
      <c r="AA91" s="61"/>
      <c r="AB91" s="61"/>
      <c r="AC91" s="19"/>
      <c r="AD91" s="19"/>
      <c r="AE91" s="19"/>
      <c r="AF91" s="31"/>
      <c r="AG91" s="31"/>
      <c r="AH91" s="71"/>
      <c r="AI91" s="31"/>
      <c r="AJ91" s="32"/>
      <c r="AK91" s="32"/>
      <c r="AL91" s="32"/>
    </row>
    <row r="92" spans="1:38" ht="15.75" customHeight="1" x14ac:dyDescent="0.2">
      <c r="A92" s="6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61"/>
      <c r="T92" s="61"/>
      <c r="U92" s="61"/>
      <c r="V92" s="61"/>
      <c r="W92" s="70"/>
      <c r="X92" s="70"/>
      <c r="Y92" s="70"/>
      <c r="Z92" s="70"/>
      <c r="AA92" s="61"/>
      <c r="AB92" s="61"/>
      <c r="AC92" s="19"/>
      <c r="AD92" s="19"/>
      <c r="AE92" s="19"/>
      <c r="AF92" s="31"/>
      <c r="AG92" s="31"/>
      <c r="AH92" s="71"/>
      <c r="AI92" s="31"/>
      <c r="AJ92" s="32"/>
      <c r="AK92" s="32"/>
      <c r="AL92" s="32"/>
    </row>
    <row r="93" spans="1:38" ht="15.75" customHeight="1" x14ac:dyDescent="0.2">
      <c r="A93" s="6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61"/>
      <c r="T93" s="61"/>
      <c r="U93" s="61"/>
      <c r="V93" s="61"/>
      <c r="W93" s="70"/>
      <c r="X93" s="70"/>
      <c r="Y93" s="70"/>
      <c r="Z93" s="70"/>
      <c r="AA93" s="61"/>
      <c r="AB93" s="61"/>
      <c r="AC93" s="19"/>
      <c r="AD93" s="19"/>
      <c r="AE93" s="19"/>
      <c r="AF93" s="31"/>
      <c r="AG93" s="31"/>
      <c r="AH93" s="71"/>
      <c r="AI93" s="31"/>
      <c r="AJ93" s="32"/>
      <c r="AK93" s="32"/>
      <c r="AL93" s="32"/>
    </row>
    <row r="94" spans="1:38" ht="15.75" customHeight="1" x14ac:dyDescent="0.2">
      <c r="A94" s="6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61"/>
      <c r="T94" s="61"/>
      <c r="U94" s="61"/>
      <c r="V94" s="61"/>
      <c r="W94" s="70"/>
      <c r="X94" s="70"/>
      <c r="Y94" s="70"/>
      <c r="Z94" s="70"/>
      <c r="AA94" s="61"/>
      <c r="AB94" s="61"/>
      <c r="AC94" s="19"/>
      <c r="AD94" s="19"/>
      <c r="AE94" s="19"/>
      <c r="AF94" s="31"/>
      <c r="AG94" s="31"/>
      <c r="AH94" s="71"/>
      <c r="AI94" s="31"/>
      <c r="AJ94" s="32"/>
      <c r="AK94" s="32"/>
      <c r="AL94" s="32"/>
    </row>
    <row r="95" spans="1:38" ht="15.75" customHeight="1" x14ac:dyDescent="0.2">
      <c r="A95" s="6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61"/>
      <c r="T95" s="61"/>
      <c r="U95" s="61"/>
      <c r="V95" s="61"/>
      <c r="W95" s="70"/>
      <c r="X95" s="70"/>
      <c r="Y95" s="70"/>
      <c r="Z95" s="70"/>
      <c r="AA95" s="61"/>
      <c r="AB95" s="61"/>
      <c r="AC95" s="19"/>
      <c r="AD95" s="19"/>
      <c r="AE95" s="19"/>
      <c r="AF95" s="31"/>
      <c r="AG95" s="31"/>
      <c r="AH95" s="71"/>
      <c r="AI95" s="31"/>
      <c r="AJ95" s="32"/>
      <c r="AK95" s="32"/>
      <c r="AL95" s="32"/>
    </row>
    <row r="96" spans="1:38" ht="15.75" customHeight="1" x14ac:dyDescent="0.2">
      <c r="A96" s="6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61"/>
      <c r="T96" s="61"/>
      <c r="U96" s="61"/>
      <c r="V96" s="61"/>
      <c r="W96" s="70"/>
      <c r="X96" s="70"/>
      <c r="Y96" s="70"/>
      <c r="Z96" s="70"/>
      <c r="AA96" s="61"/>
      <c r="AB96" s="61"/>
      <c r="AC96" s="19"/>
      <c r="AD96" s="19"/>
      <c r="AE96" s="19"/>
      <c r="AF96" s="31"/>
      <c r="AG96" s="31"/>
      <c r="AH96" s="71"/>
      <c r="AI96" s="31"/>
      <c r="AJ96" s="32"/>
      <c r="AK96" s="32"/>
      <c r="AL96" s="32"/>
    </row>
    <row r="97" spans="1:38" ht="15.75" customHeight="1" x14ac:dyDescent="0.2">
      <c r="A97" s="6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61"/>
      <c r="T97" s="61"/>
      <c r="U97" s="61"/>
      <c r="V97" s="61"/>
      <c r="W97" s="70"/>
      <c r="X97" s="70"/>
      <c r="Y97" s="70"/>
      <c r="Z97" s="70"/>
      <c r="AA97" s="61"/>
      <c r="AB97" s="61"/>
      <c r="AC97" s="19"/>
      <c r="AD97" s="19"/>
      <c r="AE97" s="19"/>
      <c r="AF97" s="31"/>
      <c r="AG97" s="31"/>
      <c r="AH97" s="71"/>
      <c r="AI97" s="31"/>
      <c r="AJ97" s="32"/>
      <c r="AK97" s="32"/>
      <c r="AL97" s="32"/>
    </row>
    <row r="98" spans="1:38" ht="15.75" customHeight="1" x14ac:dyDescent="0.2">
      <c r="A98" s="6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61"/>
      <c r="T98" s="61"/>
      <c r="U98" s="61"/>
      <c r="V98" s="61"/>
      <c r="W98" s="70"/>
      <c r="X98" s="70"/>
      <c r="Y98" s="70"/>
      <c r="Z98" s="70"/>
      <c r="AA98" s="61"/>
      <c r="AB98" s="61"/>
      <c r="AC98" s="19"/>
      <c r="AD98" s="19"/>
      <c r="AE98" s="19"/>
      <c r="AF98" s="31"/>
      <c r="AG98" s="31"/>
      <c r="AH98" s="71"/>
      <c r="AI98" s="31"/>
      <c r="AJ98" s="32"/>
      <c r="AK98" s="32"/>
      <c r="AL98" s="32"/>
    </row>
    <row r="99" spans="1:38" ht="15.75" customHeight="1" x14ac:dyDescent="0.2">
      <c r="A99" s="6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61"/>
      <c r="T99" s="61"/>
      <c r="U99" s="61"/>
      <c r="V99" s="61"/>
      <c r="W99" s="70"/>
      <c r="X99" s="70"/>
      <c r="Y99" s="70"/>
      <c r="Z99" s="70"/>
      <c r="AA99" s="61"/>
      <c r="AB99" s="61"/>
      <c r="AC99" s="19"/>
      <c r="AD99" s="19"/>
      <c r="AE99" s="19"/>
      <c r="AF99" s="31"/>
      <c r="AG99" s="31"/>
      <c r="AH99" s="71"/>
      <c r="AI99" s="31"/>
      <c r="AJ99" s="32"/>
      <c r="AK99" s="32"/>
      <c r="AL99" s="32"/>
    </row>
    <row r="100" spans="1:38" ht="15.75" customHeight="1" x14ac:dyDescent="0.2">
      <c r="A100" s="6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61"/>
      <c r="T100" s="61"/>
      <c r="U100" s="61"/>
      <c r="V100" s="61"/>
      <c r="W100" s="70"/>
      <c r="X100" s="70"/>
      <c r="Y100" s="70"/>
      <c r="Z100" s="70"/>
      <c r="AA100" s="61"/>
      <c r="AB100" s="61"/>
      <c r="AC100" s="19"/>
      <c r="AD100" s="19"/>
      <c r="AE100" s="19"/>
      <c r="AF100" s="31"/>
      <c r="AG100" s="31"/>
      <c r="AH100" s="71"/>
      <c r="AI100" s="31"/>
      <c r="AJ100" s="32"/>
      <c r="AK100" s="32"/>
      <c r="AL100" s="32"/>
    </row>
    <row r="101" spans="1:38" ht="15.75" customHeight="1" x14ac:dyDescent="0.2">
      <c r="A101" s="6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61"/>
      <c r="T101" s="61"/>
      <c r="U101" s="61"/>
      <c r="V101" s="61"/>
      <c r="W101" s="70"/>
      <c r="X101" s="70"/>
      <c r="Y101" s="70"/>
      <c r="Z101" s="70"/>
      <c r="AA101" s="61"/>
      <c r="AB101" s="61"/>
      <c r="AC101" s="19"/>
      <c r="AD101" s="19"/>
      <c r="AE101" s="19"/>
      <c r="AF101" s="31"/>
      <c r="AG101" s="31"/>
      <c r="AH101" s="71"/>
      <c r="AI101" s="31"/>
      <c r="AJ101" s="32"/>
      <c r="AK101" s="32"/>
      <c r="AL101" s="32"/>
    </row>
    <row r="102" spans="1:38" ht="15.75" customHeight="1" x14ac:dyDescent="0.2">
      <c r="A102" s="6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61"/>
      <c r="T102" s="61"/>
      <c r="U102" s="61"/>
      <c r="V102" s="61"/>
      <c r="W102" s="70"/>
      <c r="X102" s="70"/>
      <c r="Y102" s="70"/>
      <c r="Z102" s="70"/>
      <c r="AA102" s="61"/>
      <c r="AB102" s="61"/>
      <c r="AC102" s="19"/>
      <c r="AD102" s="19"/>
      <c r="AE102" s="19"/>
      <c r="AF102" s="31"/>
      <c r="AG102" s="31"/>
      <c r="AH102" s="71"/>
      <c r="AI102" s="31"/>
      <c r="AJ102" s="32"/>
      <c r="AK102" s="32"/>
      <c r="AL102" s="32"/>
    </row>
    <row r="103" spans="1:38" ht="15.75" customHeight="1" x14ac:dyDescent="0.2">
      <c r="A103" s="6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61"/>
      <c r="T103" s="61"/>
      <c r="U103" s="61"/>
      <c r="V103" s="61"/>
      <c r="W103" s="70"/>
      <c r="X103" s="70"/>
      <c r="Y103" s="70"/>
      <c r="Z103" s="70"/>
      <c r="AA103" s="61"/>
      <c r="AB103" s="61"/>
      <c r="AC103" s="19"/>
      <c r="AD103" s="19"/>
      <c r="AE103" s="19"/>
      <c r="AF103" s="31"/>
      <c r="AG103" s="31"/>
      <c r="AH103" s="71"/>
      <c r="AI103" s="31"/>
      <c r="AJ103" s="32"/>
      <c r="AK103" s="32"/>
      <c r="AL103" s="32"/>
    </row>
    <row r="104" spans="1:38" ht="15.75" customHeight="1" x14ac:dyDescent="0.2">
      <c r="A104" s="6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61"/>
      <c r="T104" s="61"/>
      <c r="U104" s="61"/>
      <c r="V104" s="61"/>
      <c r="W104" s="70"/>
      <c r="X104" s="70"/>
      <c r="Y104" s="70"/>
      <c r="Z104" s="70"/>
      <c r="AA104" s="61"/>
      <c r="AB104" s="61"/>
      <c r="AC104" s="19"/>
      <c r="AD104" s="19"/>
      <c r="AE104" s="19"/>
      <c r="AF104" s="31"/>
      <c r="AG104" s="31"/>
      <c r="AH104" s="71"/>
      <c r="AI104" s="31"/>
      <c r="AJ104" s="32"/>
      <c r="AK104" s="32"/>
      <c r="AL104" s="32"/>
    </row>
    <row r="105" spans="1:38" ht="15.75" customHeight="1" x14ac:dyDescent="0.2">
      <c r="A105" s="6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61"/>
      <c r="T105" s="61"/>
      <c r="U105" s="61"/>
      <c r="V105" s="61"/>
      <c r="W105" s="70"/>
      <c r="X105" s="70"/>
      <c r="Y105" s="70"/>
      <c r="Z105" s="70"/>
      <c r="AA105" s="61"/>
      <c r="AB105" s="61"/>
      <c r="AC105" s="19"/>
      <c r="AD105" s="19"/>
      <c r="AE105" s="19"/>
      <c r="AF105" s="31"/>
      <c r="AG105" s="31"/>
      <c r="AH105" s="71"/>
      <c r="AI105" s="31"/>
      <c r="AJ105" s="32"/>
      <c r="AK105" s="32"/>
      <c r="AL105" s="32"/>
    </row>
    <row r="106" spans="1:38" ht="15.75" customHeight="1" x14ac:dyDescent="0.2">
      <c r="A106" s="6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61"/>
      <c r="T106" s="61"/>
      <c r="U106" s="61"/>
      <c r="V106" s="61"/>
      <c r="W106" s="70"/>
      <c r="X106" s="70"/>
      <c r="Y106" s="70"/>
      <c r="Z106" s="70"/>
      <c r="AA106" s="61"/>
      <c r="AB106" s="61"/>
      <c r="AC106" s="19"/>
      <c r="AD106" s="19"/>
      <c r="AE106" s="19"/>
      <c r="AF106" s="31"/>
      <c r="AG106" s="31"/>
      <c r="AH106" s="71"/>
      <c r="AI106" s="31"/>
      <c r="AJ106" s="32"/>
      <c r="AK106" s="32"/>
      <c r="AL106" s="32"/>
    </row>
    <row r="107" spans="1:38" ht="15.75" customHeight="1" x14ac:dyDescent="0.2">
      <c r="A107" s="6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61"/>
      <c r="T107" s="61"/>
      <c r="U107" s="61"/>
      <c r="V107" s="61"/>
      <c r="W107" s="70"/>
      <c r="X107" s="70"/>
      <c r="Y107" s="70"/>
      <c r="Z107" s="70"/>
      <c r="AA107" s="61"/>
      <c r="AB107" s="61"/>
      <c r="AC107" s="19"/>
      <c r="AD107" s="19"/>
      <c r="AE107" s="19"/>
      <c r="AF107" s="31"/>
      <c r="AG107" s="31"/>
      <c r="AH107" s="71"/>
      <c r="AI107" s="31"/>
      <c r="AJ107" s="32"/>
      <c r="AK107" s="32"/>
      <c r="AL107" s="32"/>
    </row>
    <row r="108" spans="1:38" ht="15.75" customHeight="1" x14ac:dyDescent="0.2">
      <c r="A108" s="6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61"/>
      <c r="T108" s="61"/>
      <c r="U108" s="61"/>
      <c r="V108" s="61"/>
      <c r="W108" s="70"/>
      <c r="X108" s="70"/>
      <c r="Y108" s="70"/>
      <c r="Z108" s="70"/>
      <c r="AA108" s="61"/>
      <c r="AB108" s="61"/>
      <c r="AC108" s="19"/>
      <c r="AD108" s="19"/>
      <c r="AE108" s="19"/>
      <c r="AF108" s="31"/>
      <c r="AG108" s="31"/>
      <c r="AH108" s="71"/>
      <c r="AI108" s="31"/>
      <c r="AJ108" s="32"/>
      <c r="AK108" s="32"/>
      <c r="AL108" s="32"/>
    </row>
    <row r="109" spans="1:38" ht="15.75" customHeight="1" x14ac:dyDescent="0.2">
      <c r="A109" s="6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61"/>
      <c r="T109" s="61"/>
      <c r="U109" s="61"/>
      <c r="V109" s="61"/>
      <c r="W109" s="70"/>
      <c r="X109" s="70"/>
      <c r="Y109" s="70"/>
      <c r="Z109" s="70"/>
      <c r="AA109" s="61"/>
      <c r="AB109" s="61"/>
      <c r="AC109" s="19"/>
      <c r="AD109" s="19"/>
      <c r="AE109" s="19"/>
      <c r="AF109" s="31"/>
      <c r="AG109" s="31"/>
      <c r="AH109" s="71"/>
      <c r="AI109" s="31"/>
      <c r="AJ109" s="32"/>
      <c r="AK109" s="32"/>
      <c r="AL109" s="32"/>
    </row>
    <row r="110" spans="1:38" ht="15.75" customHeight="1" x14ac:dyDescent="0.2">
      <c r="A110" s="6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61"/>
      <c r="T110" s="61"/>
      <c r="U110" s="61"/>
      <c r="V110" s="61"/>
      <c r="W110" s="70"/>
      <c r="X110" s="70"/>
      <c r="Y110" s="70"/>
      <c r="Z110" s="70"/>
      <c r="AA110" s="61"/>
      <c r="AB110" s="61"/>
      <c r="AC110" s="19"/>
      <c r="AD110" s="19"/>
      <c r="AE110" s="19"/>
      <c r="AF110" s="31"/>
      <c r="AG110" s="31"/>
      <c r="AH110" s="71"/>
      <c r="AI110" s="31"/>
      <c r="AJ110" s="32"/>
      <c r="AK110" s="32"/>
      <c r="AL110" s="32"/>
    </row>
    <row r="111" spans="1:38" ht="15.75" customHeight="1" x14ac:dyDescent="0.2">
      <c r="A111" s="6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61"/>
      <c r="T111" s="61"/>
      <c r="U111" s="61"/>
      <c r="V111" s="61"/>
      <c r="W111" s="70"/>
      <c r="X111" s="70"/>
      <c r="Y111" s="70"/>
      <c r="Z111" s="70"/>
      <c r="AA111" s="61"/>
      <c r="AB111" s="61"/>
      <c r="AC111" s="19"/>
      <c r="AD111" s="19"/>
      <c r="AE111" s="19"/>
      <c r="AF111" s="31"/>
      <c r="AG111" s="31"/>
      <c r="AH111" s="71"/>
      <c r="AI111" s="31"/>
      <c r="AJ111" s="32"/>
      <c r="AK111" s="32"/>
      <c r="AL111" s="32"/>
    </row>
    <row r="112" spans="1:38" ht="15.75" customHeight="1" x14ac:dyDescent="0.2">
      <c r="A112" s="6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61"/>
      <c r="T112" s="61"/>
      <c r="U112" s="61"/>
      <c r="V112" s="61"/>
      <c r="W112" s="70"/>
      <c r="X112" s="70"/>
      <c r="Y112" s="70"/>
      <c r="Z112" s="70"/>
      <c r="AA112" s="61"/>
      <c r="AB112" s="61"/>
      <c r="AC112" s="19"/>
      <c r="AD112" s="19"/>
      <c r="AE112" s="19"/>
      <c r="AF112" s="31"/>
      <c r="AG112" s="31"/>
      <c r="AH112" s="71"/>
      <c r="AI112" s="31"/>
      <c r="AJ112" s="32"/>
      <c r="AK112" s="32"/>
      <c r="AL112" s="32"/>
    </row>
    <row r="113" spans="1:38" ht="15.75" customHeight="1" x14ac:dyDescent="0.2">
      <c r="A113" s="6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61"/>
      <c r="T113" s="61"/>
      <c r="U113" s="61"/>
      <c r="V113" s="61"/>
      <c r="W113" s="70"/>
      <c r="X113" s="70"/>
      <c r="Y113" s="70"/>
      <c r="Z113" s="70"/>
      <c r="AA113" s="61"/>
      <c r="AB113" s="61"/>
      <c r="AC113" s="19"/>
      <c r="AD113" s="19"/>
      <c r="AE113" s="19"/>
      <c r="AF113" s="31"/>
      <c r="AG113" s="31"/>
      <c r="AH113" s="71"/>
      <c r="AI113" s="31"/>
      <c r="AJ113" s="32"/>
      <c r="AK113" s="32"/>
      <c r="AL113" s="32"/>
    </row>
    <row r="114" spans="1:38" ht="15.75" customHeight="1" x14ac:dyDescent="0.2">
      <c r="A114" s="6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61"/>
      <c r="T114" s="61"/>
      <c r="U114" s="61"/>
      <c r="V114" s="61"/>
      <c r="W114" s="70"/>
      <c r="X114" s="70"/>
      <c r="Y114" s="70"/>
      <c r="Z114" s="70"/>
      <c r="AA114" s="61"/>
      <c r="AB114" s="61"/>
      <c r="AC114" s="19"/>
      <c r="AD114" s="19"/>
      <c r="AE114" s="19"/>
      <c r="AF114" s="31"/>
      <c r="AG114" s="31"/>
      <c r="AH114" s="71"/>
      <c r="AI114" s="31"/>
      <c r="AJ114" s="32"/>
      <c r="AK114" s="32"/>
      <c r="AL114" s="32"/>
    </row>
    <row r="115" spans="1:38" ht="15.75" customHeight="1" x14ac:dyDescent="0.2">
      <c r="A115" s="6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61"/>
      <c r="T115" s="61"/>
      <c r="U115" s="61"/>
      <c r="V115" s="61"/>
      <c r="W115" s="70"/>
      <c r="X115" s="70"/>
      <c r="Y115" s="70"/>
      <c r="Z115" s="70"/>
      <c r="AA115" s="61"/>
      <c r="AB115" s="61"/>
      <c r="AC115" s="19"/>
      <c r="AD115" s="19"/>
      <c r="AE115" s="19"/>
      <c r="AF115" s="31"/>
      <c r="AG115" s="31"/>
      <c r="AH115" s="71"/>
      <c r="AI115" s="31"/>
      <c r="AJ115" s="32"/>
      <c r="AK115" s="32"/>
      <c r="AL115" s="32"/>
    </row>
    <row r="116" spans="1:38" ht="15.75" customHeight="1" x14ac:dyDescent="0.2">
      <c r="A116" s="6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61"/>
      <c r="T116" s="61"/>
      <c r="U116" s="61"/>
      <c r="V116" s="61"/>
      <c r="W116" s="70"/>
      <c r="X116" s="70"/>
      <c r="Y116" s="70"/>
      <c r="Z116" s="70"/>
      <c r="AA116" s="61"/>
      <c r="AB116" s="61"/>
      <c r="AC116" s="19"/>
      <c r="AD116" s="19"/>
      <c r="AE116" s="19"/>
      <c r="AF116" s="31"/>
      <c r="AG116" s="31"/>
      <c r="AH116" s="71"/>
      <c r="AI116" s="31"/>
      <c r="AJ116" s="32"/>
      <c r="AK116" s="32"/>
      <c r="AL116" s="32"/>
    </row>
    <row r="117" spans="1:38" ht="15.75" customHeight="1" x14ac:dyDescent="0.2">
      <c r="A117" s="6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61"/>
      <c r="T117" s="61"/>
      <c r="U117" s="61"/>
      <c r="V117" s="61"/>
      <c r="W117" s="70"/>
      <c r="X117" s="70"/>
      <c r="Y117" s="70"/>
      <c r="Z117" s="70"/>
      <c r="AA117" s="61"/>
      <c r="AB117" s="61"/>
      <c r="AC117" s="19"/>
      <c r="AD117" s="19"/>
      <c r="AE117" s="19"/>
      <c r="AF117" s="31"/>
      <c r="AG117" s="31"/>
      <c r="AH117" s="71"/>
      <c r="AI117" s="31"/>
      <c r="AJ117" s="32"/>
      <c r="AK117" s="32"/>
      <c r="AL117" s="32"/>
    </row>
    <row r="118" spans="1:38" ht="15.75" customHeight="1" x14ac:dyDescent="0.2">
      <c r="A118" s="6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61"/>
      <c r="T118" s="61"/>
      <c r="U118" s="61"/>
      <c r="V118" s="61"/>
      <c r="W118" s="70"/>
      <c r="X118" s="70"/>
      <c r="Y118" s="70"/>
      <c r="Z118" s="70"/>
      <c r="AA118" s="61"/>
      <c r="AB118" s="61"/>
      <c r="AC118" s="19"/>
      <c r="AD118" s="19"/>
      <c r="AE118" s="19"/>
      <c r="AF118" s="31"/>
      <c r="AG118" s="31"/>
      <c r="AH118" s="71"/>
      <c r="AI118" s="31"/>
      <c r="AJ118" s="32"/>
      <c r="AK118" s="32"/>
      <c r="AL118" s="32"/>
    </row>
    <row r="119" spans="1:38" ht="15.75" customHeight="1" x14ac:dyDescent="0.2">
      <c r="A119" s="6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61"/>
      <c r="T119" s="61"/>
      <c r="U119" s="61"/>
      <c r="V119" s="61"/>
      <c r="W119" s="70"/>
      <c r="X119" s="70"/>
      <c r="Y119" s="70"/>
      <c r="Z119" s="70"/>
      <c r="AA119" s="61"/>
      <c r="AB119" s="61"/>
      <c r="AC119" s="19"/>
      <c r="AD119" s="19"/>
      <c r="AE119" s="19"/>
      <c r="AF119" s="31"/>
      <c r="AG119" s="31"/>
      <c r="AH119" s="71"/>
      <c r="AI119" s="31"/>
      <c r="AJ119" s="32"/>
      <c r="AK119" s="32"/>
      <c r="AL119" s="32"/>
    </row>
    <row r="120" spans="1:38" ht="15.75" customHeight="1" x14ac:dyDescent="0.2">
      <c r="A120" s="6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61"/>
      <c r="T120" s="61"/>
      <c r="U120" s="61"/>
      <c r="V120" s="61"/>
      <c r="W120" s="70"/>
      <c r="X120" s="70"/>
      <c r="Y120" s="70"/>
      <c r="Z120" s="70"/>
      <c r="AA120" s="61"/>
      <c r="AB120" s="61"/>
      <c r="AC120" s="19"/>
      <c r="AD120" s="19"/>
      <c r="AE120" s="19"/>
      <c r="AF120" s="31"/>
      <c r="AG120" s="31"/>
      <c r="AH120" s="71"/>
      <c r="AI120" s="31"/>
      <c r="AJ120" s="32"/>
      <c r="AK120" s="32"/>
      <c r="AL120" s="32"/>
    </row>
    <row r="121" spans="1:38" ht="15.75" customHeight="1" x14ac:dyDescent="0.2">
      <c r="A121" s="6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61"/>
      <c r="T121" s="61"/>
      <c r="U121" s="61"/>
      <c r="V121" s="61"/>
      <c r="W121" s="70"/>
      <c r="X121" s="70"/>
      <c r="Y121" s="70"/>
      <c r="Z121" s="70"/>
      <c r="AA121" s="61"/>
      <c r="AB121" s="61"/>
      <c r="AC121" s="19"/>
      <c r="AD121" s="19"/>
      <c r="AE121" s="19"/>
      <c r="AF121" s="31"/>
      <c r="AG121" s="31"/>
      <c r="AH121" s="71"/>
      <c r="AI121" s="31"/>
      <c r="AJ121" s="32"/>
      <c r="AK121" s="32"/>
      <c r="AL121" s="32"/>
    </row>
    <row r="122" spans="1:38" ht="15.75" customHeight="1" x14ac:dyDescent="0.2">
      <c r="A122" s="6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61"/>
      <c r="T122" s="61"/>
      <c r="U122" s="61"/>
      <c r="V122" s="61"/>
      <c r="W122" s="70"/>
      <c r="X122" s="70"/>
      <c r="Y122" s="70"/>
      <c r="Z122" s="70"/>
      <c r="AA122" s="61"/>
      <c r="AB122" s="61"/>
      <c r="AC122" s="19"/>
      <c r="AD122" s="19"/>
      <c r="AE122" s="19"/>
      <c r="AF122" s="31"/>
      <c r="AG122" s="31"/>
      <c r="AH122" s="71"/>
      <c r="AI122" s="31"/>
      <c r="AJ122" s="32"/>
      <c r="AK122" s="32"/>
      <c r="AL122" s="32"/>
    </row>
    <row r="123" spans="1:38" ht="15.75" customHeight="1" x14ac:dyDescent="0.2">
      <c r="A123" s="6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61"/>
      <c r="T123" s="61"/>
      <c r="U123" s="61"/>
      <c r="V123" s="61"/>
      <c r="W123" s="70"/>
      <c r="X123" s="70"/>
      <c r="Y123" s="70"/>
      <c r="Z123" s="70"/>
      <c r="AA123" s="61"/>
      <c r="AB123" s="61"/>
      <c r="AC123" s="19"/>
      <c r="AD123" s="19"/>
      <c r="AE123" s="19"/>
      <c r="AF123" s="31"/>
      <c r="AG123" s="31"/>
      <c r="AH123" s="71"/>
      <c r="AI123" s="31"/>
      <c r="AJ123" s="32"/>
      <c r="AK123" s="32"/>
      <c r="AL123" s="32"/>
    </row>
    <row r="124" spans="1:38" ht="15.75" customHeight="1" x14ac:dyDescent="0.2">
      <c r="A124" s="6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61"/>
      <c r="T124" s="61"/>
      <c r="U124" s="61"/>
      <c r="V124" s="61"/>
      <c r="W124" s="70"/>
      <c r="X124" s="70"/>
      <c r="Y124" s="70"/>
      <c r="Z124" s="70"/>
      <c r="AA124" s="61"/>
      <c r="AB124" s="61"/>
      <c r="AC124" s="19"/>
      <c r="AD124" s="19"/>
      <c r="AE124" s="19"/>
      <c r="AF124" s="31"/>
      <c r="AG124" s="31"/>
      <c r="AH124" s="71"/>
      <c r="AI124" s="31"/>
      <c r="AJ124" s="32"/>
      <c r="AK124" s="32"/>
      <c r="AL124" s="32"/>
    </row>
    <row r="125" spans="1:38" ht="15.75" customHeight="1" x14ac:dyDescent="0.2">
      <c r="A125" s="6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61"/>
      <c r="T125" s="61"/>
      <c r="U125" s="61"/>
      <c r="V125" s="61"/>
      <c r="W125" s="70"/>
      <c r="X125" s="70"/>
      <c r="Y125" s="70"/>
      <c r="Z125" s="70"/>
      <c r="AA125" s="61"/>
      <c r="AB125" s="61"/>
      <c r="AC125" s="19"/>
      <c r="AD125" s="19"/>
      <c r="AE125" s="19"/>
      <c r="AF125" s="31"/>
      <c r="AG125" s="31"/>
      <c r="AH125" s="71"/>
      <c r="AI125" s="31"/>
      <c r="AJ125" s="32"/>
      <c r="AK125" s="32"/>
      <c r="AL125" s="32"/>
    </row>
    <row r="126" spans="1:38" ht="15.75" customHeight="1" x14ac:dyDescent="0.2">
      <c r="A126" s="6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61"/>
      <c r="T126" s="61"/>
      <c r="U126" s="61"/>
      <c r="V126" s="61"/>
      <c r="W126" s="70"/>
      <c r="X126" s="70"/>
      <c r="Y126" s="70"/>
      <c r="Z126" s="70"/>
      <c r="AA126" s="61"/>
      <c r="AB126" s="61"/>
      <c r="AC126" s="19"/>
      <c r="AD126" s="19"/>
      <c r="AE126" s="19"/>
      <c r="AF126" s="31"/>
      <c r="AG126" s="31"/>
      <c r="AH126" s="71"/>
      <c r="AI126" s="31"/>
      <c r="AJ126" s="32"/>
      <c r="AK126" s="32"/>
      <c r="AL126" s="32"/>
    </row>
    <row r="127" spans="1:38" ht="15.75" customHeight="1" x14ac:dyDescent="0.2">
      <c r="A127" s="6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61"/>
      <c r="T127" s="61"/>
      <c r="U127" s="61"/>
      <c r="V127" s="61"/>
      <c r="W127" s="70"/>
      <c r="X127" s="70"/>
      <c r="Y127" s="70"/>
      <c r="Z127" s="70"/>
      <c r="AA127" s="61"/>
      <c r="AB127" s="61"/>
      <c r="AC127" s="19"/>
      <c r="AD127" s="19"/>
      <c r="AE127" s="19"/>
      <c r="AF127" s="31"/>
      <c r="AG127" s="31"/>
      <c r="AH127" s="71"/>
      <c r="AI127" s="31"/>
      <c r="AJ127" s="32"/>
      <c r="AK127" s="32"/>
      <c r="AL127" s="32"/>
    </row>
    <row r="128" spans="1:38" ht="15.75" customHeight="1" x14ac:dyDescent="0.2">
      <c r="A128" s="6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61"/>
      <c r="T128" s="61"/>
      <c r="U128" s="61"/>
      <c r="V128" s="61"/>
      <c r="W128" s="70"/>
      <c r="X128" s="70"/>
      <c r="Y128" s="70"/>
      <c r="Z128" s="70"/>
      <c r="AA128" s="61"/>
      <c r="AB128" s="61"/>
      <c r="AC128" s="19"/>
      <c r="AD128" s="19"/>
      <c r="AE128" s="19"/>
      <c r="AF128" s="31"/>
      <c r="AG128" s="31"/>
      <c r="AH128" s="71"/>
      <c r="AI128" s="31"/>
      <c r="AJ128" s="32"/>
      <c r="AK128" s="32"/>
      <c r="AL128" s="32"/>
    </row>
    <row r="129" spans="1:38" ht="15.75" customHeight="1" x14ac:dyDescent="0.2">
      <c r="A129" s="6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61"/>
      <c r="T129" s="61"/>
      <c r="U129" s="61"/>
      <c r="V129" s="61"/>
      <c r="W129" s="70"/>
      <c r="X129" s="70"/>
      <c r="Y129" s="70"/>
      <c r="Z129" s="70"/>
      <c r="AA129" s="61"/>
      <c r="AB129" s="61"/>
      <c r="AC129" s="19"/>
      <c r="AD129" s="19"/>
      <c r="AE129" s="19"/>
      <c r="AF129" s="31"/>
      <c r="AG129" s="31"/>
      <c r="AH129" s="71"/>
      <c r="AI129" s="31"/>
      <c r="AJ129" s="32"/>
      <c r="AK129" s="32"/>
      <c r="AL129" s="32"/>
    </row>
    <row r="130" spans="1:38" ht="15.75" customHeight="1" x14ac:dyDescent="0.2">
      <c r="A130" s="6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61"/>
      <c r="T130" s="61"/>
      <c r="U130" s="61"/>
      <c r="V130" s="61"/>
      <c r="W130" s="70"/>
      <c r="X130" s="70"/>
      <c r="Y130" s="70"/>
      <c r="Z130" s="70"/>
      <c r="AA130" s="61"/>
      <c r="AB130" s="61"/>
      <c r="AC130" s="19"/>
      <c r="AD130" s="19"/>
      <c r="AE130" s="19"/>
      <c r="AF130" s="31"/>
      <c r="AG130" s="31"/>
      <c r="AH130" s="71"/>
      <c r="AI130" s="31"/>
      <c r="AJ130" s="32"/>
      <c r="AK130" s="32"/>
      <c r="AL130" s="32"/>
    </row>
    <row r="131" spans="1:38" ht="15.75" customHeight="1" x14ac:dyDescent="0.2">
      <c r="A131" s="6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61"/>
      <c r="T131" s="61"/>
      <c r="U131" s="61"/>
      <c r="V131" s="61"/>
      <c r="W131" s="70"/>
      <c r="X131" s="70"/>
      <c r="Y131" s="70"/>
      <c r="Z131" s="70"/>
      <c r="AA131" s="61"/>
      <c r="AB131" s="61"/>
      <c r="AC131" s="19"/>
      <c r="AD131" s="19"/>
      <c r="AE131" s="19"/>
      <c r="AF131" s="31"/>
      <c r="AG131" s="31"/>
      <c r="AH131" s="71"/>
      <c r="AI131" s="31"/>
      <c r="AJ131" s="32"/>
      <c r="AK131" s="32"/>
      <c r="AL131" s="32"/>
    </row>
    <row r="132" spans="1:38" ht="15.75" customHeight="1" x14ac:dyDescent="0.2">
      <c r="A132" s="6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61"/>
      <c r="T132" s="61"/>
      <c r="U132" s="61"/>
      <c r="V132" s="61"/>
      <c r="W132" s="70"/>
      <c r="X132" s="70"/>
      <c r="Y132" s="70"/>
      <c r="Z132" s="70"/>
      <c r="AA132" s="61"/>
      <c r="AB132" s="61"/>
      <c r="AC132" s="19"/>
      <c r="AD132" s="19"/>
      <c r="AE132" s="19"/>
      <c r="AF132" s="31"/>
      <c r="AG132" s="31"/>
      <c r="AH132" s="71"/>
      <c r="AI132" s="31"/>
      <c r="AJ132" s="32"/>
      <c r="AK132" s="32"/>
      <c r="AL132" s="32"/>
    </row>
    <row r="133" spans="1:38" ht="15.75" customHeight="1" x14ac:dyDescent="0.2">
      <c r="A133" s="6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61"/>
      <c r="T133" s="61"/>
      <c r="U133" s="61"/>
      <c r="V133" s="61"/>
      <c r="W133" s="70"/>
      <c r="X133" s="70"/>
      <c r="Y133" s="70"/>
      <c r="Z133" s="70"/>
      <c r="AA133" s="61"/>
      <c r="AB133" s="61"/>
      <c r="AC133" s="19"/>
      <c r="AD133" s="19"/>
      <c r="AE133" s="19"/>
      <c r="AF133" s="31"/>
      <c r="AG133" s="31"/>
      <c r="AH133" s="71"/>
      <c r="AI133" s="31"/>
      <c r="AJ133" s="32"/>
      <c r="AK133" s="32"/>
      <c r="AL133" s="32"/>
    </row>
    <row r="134" spans="1:38" ht="15.75" customHeight="1" x14ac:dyDescent="0.2">
      <c r="A134" s="6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61"/>
      <c r="T134" s="61"/>
      <c r="U134" s="61"/>
      <c r="V134" s="61"/>
      <c r="W134" s="70"/>
      <c r="X134" s="70"/>
      <c r="Y134" s="70"/>
      <c r="Z134" s="70"/>
      <c r="AA134" s="61"/>
      <c r="AB134" s="61"/>
      <c r="AC134" s="19"/>
      <c r="AD134" s="19"/>
      <c r="AE134" s="19"/>
      <c r="AF134" s="31"/>
      <c r="AG134" s="31"/>
      <c r="AH134" s="71"/>
      <c r="AI134" s="31"/>
      <c r="AJ134" s="32"/>
      <c r="AK134" s="32"/>
      <c r="AL134" s="32"/>
    </row>
    <row r="135" spans="1:38" ht="15.75" customHeight="1" x14ac:dyDescent="0.2">
      <c r="A135" s="6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61"/>
      <c r="T135" s="61"/>
      <c r="U135" s="61"/>
      <c r="V135" s="61"/>
      <c r="W135" s="70"/>
      <c r="X135" s="70"/>
      <c r="Y135" s="70"/>
      <c r="Z135" s="70"/>
      <c r="AA135" s="61"/>
      <c r="AB135" s="61"/>
      <c r="AC135" s="19"/>
      <c r="AD135" s="19"/>
      <c r="AE135" s="19"/>
      <c r="AF135" s="31"/>
      <c r="AG135" s="31"/>
      <c r="AH135" s="71"/>
      <c r="AI135" s="31"/>
      <c r="AJ135" s="32"/>
      <c r="AK135" s="32"/>
      <c r="AL135" s="32"/>
    </row>
    <row r="136" spans="1:38" ht="15.75" customHeight="1" x14ac:dyDescent="0.2">
      <c r="A136" s="6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61"/>
      <c r="T136" s="61"/>
      <c r="U136" s="61"/>
      <c r="V136" s="61"/>
      <c r="W136" s="70"/>
      <c r="X136" s="70"/>
      <c r="Y136" s="70"/>
      <c r="Z136" s="70"/>
      <c r="AA136" s="61"/>
      <c r="AB136" s="61"/>
      <c r="AC136" s="19"/>
      <c r="AD136" s="19"/>
      <c r="AE136" s="19"/>
      <c r="AF136" s="31"/>
      <c r="AG136" s="31"/>
      <c r="AH136" s="71"/>
      <c r="AI136" s="31"/>
      <c r="AJ136" s="32"/>
      <c r="AK136" s="32"/>
      <c r="AL136" s="32"/>
    </row>
    <row r="137" spans="1:38" ht="15.75" customHeight="1" x14ac:dyDescent="0.2">
      <c r="A137" s="6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61"/>
      <c r="T137" s="61"/>
      <c r="U137" s="61"/>
      <c r="V137" s="61"/>
      <c r="W137" s="70"/>
      <c r="X137" s="70"/>
      <c r="Y137" s="70"/>
      <c r="Z137" s="70"/>
      <c r="AA137" s="61"/>
      <c r="AB137" s="61"/>
      <c r="AC137" s="19"/>
      <c r="AD137" s="19"/>
      <c r="AE137" s="19"/>
      <c r="AF137" s="31"/>
      <c r="AG137" s="31"/>
      <c r="AH137" s="71"/>
      <c r="AI137" s="31"/>
      <c r="AJ137" s="32"/>
      <c r="AK137" s="32"/>
      <c r="AL137" s="32"/>
    </row>
    <row r="138" spans="1:38" ht="15.75" customHeight="1" x14ac:dyDescent="0.2">
      <c r="A138" s="6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61"/>
      <c r="T138" s="61"/>
      <c r="U138" s="61"/>
      <c r="V138" s="61"/>
      <c r="W138" s="70"/>
      <c r="X138" s="70"/>
      <c r="Y138" s="70"/>
      <c r="Z138" s="70"/>
      <c r="AA138" s="61"/>
      <c r="AB138" s="61"/>
      <c r="AC138" s="19"/>
      <c r="AD138" s="19"/>
      <c r="AE138" s="19"/>
      <c r="AF138" s="31"/>
      <c r="AG138" s="31"/>
      <c r="AH138" s="71"/>
      <c r="AI138" s="31"/>
      <c r="AJ138" s="32"/>
      <c r="AK138" s="32"/>
      <c r="AL138" s="32"/>
    </row>
    <row r="139" spans="1:38" ht="15.75" customHeight="1" x14ac:dyDescent="0.2">
      <c r="A139" s="6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61"/>
      <c r="T139" s="61"/>
      <c r="U139" s="61"/>
      <c r="V139" s="61"/>
      <c r="W139" s="70"/>
      <c r="X139" s="70"/>
      <c r="Y139" s="70"/>
      <c r="Z139" s="70"/>
      <c r="AA139" s="61"/>
      <c r="AB139" s="61"/>
      <c r="AC139" s="19"/>
      <c r="AD139" s="19"/>
      <c r="AE139" s="19"/>
      <c r="AF139" s="31"/>
      <c r="AG139" s="31"/>
      <c r="AH139" s="71"/>
      <c r="AI139" s="31"/>
      <c r="AJ139" s="32"/>
      <c r="AK139" s="32"/>
      <c r="AL139" s="32"/>
    </row>
    <row r="140" spans="1:38" ht="15.75" customHeight="1" x14ac:dyDescent="0.2">
      <c r="A140" s="6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61"/>
      <c r="T140" s="61"/>
      <c r="U140" s="61"/>
      <c r="V140" s="61"/>
      <c r="W140" s="70"/>
      <c r="X140" s="70"/>
      <c r="Y140" s="70"/>
      <c r="Z140" s="70"/>
      <c r="AA140" s="61"/>
      <c r="AB140" s="61"/>
      <c r="AC140" s="19"/>
      <c r="AD140" s="19"/>
      <c r="AE140" s="19"/>
      <c r="AF140" s="31"/>
      <c r="AG140" s="31"/>
      <c r="AH140" s="71"/>
      <c r="AI140" s="31"/>
      <c r="AJ140" s="32"/>
      <c r="AK140" s="32"/>
      <c r="AL140" s="32"/>
    </row>
    <row r="141" spans="1:38" ht="15.75" customHeight="1" x14ac:dyDescent="0.2">
      <c r="A141" s="6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61"/>
      <c r="T141" s="61"/>
      <c r="U141" s="61"/>
      <c r="V141" s="61"/>
      <c r="W141" s="70"/>
      <c r="X141" s="70"/>
      <c r="Y141" s="70"/>
      <c r="Z141" s="70"/>
      <c r="AA141" s="61"/>
      <c r="AB141" s="61"/>
      <c r="AC141" s="19"/>
      <c r="AD141" s="19"/>
      <c r="AE141" s="19"/>
      <c r="AF141" s="31"/>
      <c r="AG141" s="31"/>
      <c r="AH141" s="71"/>
      <c r="AI141" s="31"/>
      <c r="AJ141" s="32"/>
      <c r="AK141" s="32"/>
      <c r="AL141" s="32"/>
    </row>
    <row r="142" spans="1:38" ht="15.75" customHeight="1" x14ac:dyDescent="0.2">
      <c r="A142" s="6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61"/>
      <c r="T142" s="61"/>
      <c r="U142" s="61"/>
      <c r="V142" s="61"/>
      <c r="W142" s="70"/>
      <c r="X142" s="70"/>
      <c r="Y142" s="70"/>
      <c r="Z142" s="70"/>
      <c r="AA142" s="61"/>
      <c r="AB142" s="61"/>
      <c r="AC142" s="19"/>
      <c r="AD142" s="19"/>
      <c r="AE142" s="19"/>
      <c r="AF142" s="31"/>
      <c r="AG142" s="31"/>
      <c r="AH142" s="71"/>
      <c r="AI142" s="31"/>
      <c r="AJ142" s="32"/>
      <c r="AK142" s="32"/>
      <c r="AL142" s="32"/>
    </row>
    <row r="143" spans="1:38" ht="15.75" customHeight="1" x14ac:dyDescent="0.2">
      <c r="A143" s="6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61"/>
      <c r="T143" s="61"/>
      <c r="U143" s="61"/>
      <c r="V143" s="61"/>
      <c r="W143" s="70"/>
      <c r="X143" s="70"/>
      <c r="Y143" s="70"/>
      <c r="Z143" s="70"/>
      <c r="AA143" s="61"/>
      <c r="AB143" s="61"/>
      <c r="AC143" s="19"/>
      <c r="AD143" s="19"/>
      <c r="AE143" s="19"/>
      <c r="AF143" s="31"/>
      <c r="AG143" s="31"/>
      <c r="AH143" s="71"/>
      <c r="AI143" s="31"/>
      <c r="AJ143" s="32"/>
      <c r="AK143" s="32"/>
      <c r="AL143" s="32"/>
    </row>
    <row r="144" spans="1:38" ht="15.75" customHeight="1" x14ac:dyDescent="0.2">
      <c r="A144" s="6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61"/>
      <c r="T144" s="61"/>
      <c r="U144" s="61"/>
      <c r="V144" s="61"/>
      <c r="W144" s="70"/>
      <c r="X144" s="70"/>
      <c r="Y144" s="70"/>
      <c r="Z144" s="70"/>
      <c r="AA144" s="61"/>
      <c r="AB144" s="61"/>
      <c r="AC144" s="19"/>
      <c r="AD144" s="19"/>
      <c r="AE144" s="19"/>
      <c r="AF144" s="31"/>
      <c r="AG144" s="31"/>
      <c r="AH144" s="71"/>
      <c r="AI144" s="31"/>
      <c r="AJ144" s="32"/>
      <c r="AK144" s="32"/>
      <c r="AL144" s="32"/>
    </row>
    <row r="145" spans="1:38" ht="15.75" customHeight="1" x14ac:dyDescent="0.2">
      <c r="A145" s="6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61"/>
      <c r="T145" s="61"/>
      <c r="U145" s="61"/>
      <c r="V145" s="61"/>
      <c r="W145" s="70"/>
      <c r="X145" s="70"/>
      <c r="Y145" s="70"/>
      <c r="Z145" s="70"/>
      <c r="AA145" s="61"/>
      <c r="AB145" s="61"/>
      <c r="AC145" s="19"/>
      <c r="AD145" s="19"/>
      <c r="AE145" s="19"/>
      <c r="AF145" s="31"/>
      <c r="AG145" s="31"/>
      <c r="AH145" s="71"/>
      <c r="AI145" s="31"/>
      <c r="AJ145" s="32"/>
      <c r="AK145" s="32"/>
      <c r="AL145" s="32"/>
    </row>
    <row r="146" spans="1:38" ht="15.75" customHeight="1" x14ac:dyDescent="0.2">
      <c r="A146" s="6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61"/>
      <c r="T146" s="61"/>
      <c r="U146" s="61"/>
      <c r="V146" s="61"/>
      <c r="W146" s="70"/>
      <c r="X146" s="70"/>
      <c r="Y146" s="70"/>
      <c r="Z146" s="70"/>
      <c r="AA146" s="61"/>
      <c r="AB146" s="61"/>
      <c r="AC146" s="19"/>
      <c r="AD146" s="19"/>
      <c r="AE146" s="19"/>
      <c r="AF146" s="31"/>
      <c r="AG146" s="31"/>
      <c r="AH146" s="71"/>
      <c r="AI146" s="31"/>
      <c r="AJ146" s="32"/>
      <c r="AK146" s="32"/>
      <c r="AL146" s="32"/>
    </row>
    <row r="147" spans="1:38" ht="15.75" customHeight="1" x14ac:dyDescent="0.2">
      <c r="A147" s="6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61"/>
      <c r="T147" s="61"/>
      <c r="U147" s="61"/>
      <c r="V147" s="61"/>
      <c r="W147" s="70"/>
      <c r="X147" s="70"/>
      <c r="Y147" s="70"/>
      <c r="Z147" s="70"/>
      <c r="AA147" s="61"/>
      <c r="AB147" s="61"/>
      <c r="AC147" s="19"/>
      <c r="AD147" s="19"/>
      <c r="AE147" s="19"/>
      <c r="AF147" s="31"/>
      <c r="AG147" s="31"/>
      <c r="AH147" s="71"/>
      <c r="AI147" s="31"/>
      <c r="AJ147" s="32"/>
      <c r="AK147" s="32"/>
      <c r="AL147" s="32"/>
    </row>
    <row r="148" spans="1:38" ht="15.75" customHeight="1" x14ac:dyDescent="0.2">
      <c r="A148" s="6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61"/>
      <c r="T148" s="61"/>
      <c r="U148" s="61"/>
      <c r="V148" s="61"/>
      <c r="W148" s="70"/>
      <c r="X148" s="70"/>
      <c r="Y148" s="70"/>
      <c r="Z148" s="70"/>
      <c r="AA148" s="61"/>
      <c r="AB148" s="61"/>
      <c r="AC148" s="19"/>
      <c r="AD148" s="19"/>
      <c r="AE148" s="19"/>
      <c r="AF148" s="31"/>
      <c r="AG148" s="31"/>
      <c r="AH148" s="71"/>
      <c r="AI148" s="31"/>
      <c r="AJ148" s="32"/>
      <c r="AK148" s="32"/>
      <c r="AL148" s="32"/>
    </row>
    <row r="149" spans="1:38" ht="15.75" customHeight="1" x14ac:dyDescent="0.2">
      <c r="A149" s="6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61"/>
      <c r="T149" s="61"/>
      <c r="U149" s="61"/>
      <c r="V149" s="61"/>
      <c r="W149" s="70"/>
      <c r="X149" s="70"/>
      <c r="Y149" s="70"/>
      <c r="Z149" s="70"/>
      <c r="AA149" s="61"/>
      <c r="AB149" s="61"/>
      <c r="AC149" s="19"/>
      <c r="AD149" s="19"/>
      <c r="AE149" s="19"/>
      <c r="AF149" s="31"/>
      <c r="AG149" s="31"/>
      <c r="AH149" s="71"/>
      <c r="AI149" s="31"/>
      <c r="AJ149" s="32"/>
      <c r="AK149" s="32"/>
      <c r="AL149" s="32"/>
    </row>
    <row r="150" spans="1:38" ht="15.75" customHeight="1" x14ac:dyDescent="0.2">
      <c r="A150" s="6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61"/>
      <c r="T150" s="61"/>
      <c r="U150" s="61"/>
      <c r="V150" s="61"/>
      <c r="W150" s="70"/>
      <c r="X150" s="70"/>
      <c r="Y150" s="70"/>
      <c r="Z150" s="70"/>
      <c r="AA150" s="61"/>
      <c r="AB150" s="61"/>
      <c r="AC150" s="19"/>
      <c r="AD150" s="19"/>
      <c r="AE150" s="19"/>
      <c r="AF150" s="31"/>
      <c r="AG150" s="31"/>
      <c r="AH150" s="71"/>
      <c r="AI150" s="31"/>
      <c r="AJ150" s="32"/>
      <c r="AK150" s="32"/>
      <c r="AL150" s="32"/>
    </row>
    <row r="151" spans="1:38" ht="15.75" customHeight="1" x14ac:dyDescent="0.2">
      <c r="A151" s="6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61"/>
      <c r="T151" s="61"/>
      <c r="U151" s="61"/>
      <c r="V151" s="61"/>
      <c r="W151" s="70"/>
      <c r="X151" s="70"/>
      <c r="Y151" s="70"/>
      <c r="Z151" s="70"/>
      <c r="AA151" s="61"/>
      <c r="AB151" s="61"/>
      <c r="AC151" s="19"/>
      <c r="AD151" s="19"/>
      <c r="AE151" s="19"/>
      <c r="AF151" s="31"/>
      <c r="AG151" s="31"/>
      <c r="AH151" s="71"/>
      <c r="AI151" s="31"/>
      <c r="AJ151" s="32"/>
      <c r="AK151" s="32"/>
      <c r="AL151" s="32"/>
    </row>
    <row r="152" spans="1:38" ht="15.75" customHeight="1" x14ac:dyDescent="0.2">
      <c r="A152" s="6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61"/>
      <c r="T152" s="61"/>
      <c r="U152" s="61"/>
      <c r="V152" s="61"/>
      <c r="W152" s="70"/>
      <c r="X152" s="70"/>
      <c r="Y152" s="70"/>
      <c r="Z152" s="70"/>
      <c r="AA152" s="61"/>
      <c r="AB152" s="61"/>
      <c r="AC152" s="19"/>
      <c r="AD152" s="19"/>
      <c r="AE152" s="19"/>
      <c r="AF152" s="31"/>
      <c r="AG152" s="31"/>
      <c r="AH152" s="71"/>
      <c r="AI152" s="31"/>
      <c r="AJ152" s="32"/>
      <c r="AK152" s="32"/>
      <c r="AL152" s="32"/>
    </row>
    <row r="153" spans="1:38" ht="15.75" customHeight="1" x14ac:dyDescent="0.2">
      <c r="A153" s="6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61"/>
      <c r="T153" s="61"/>
      <c r="U153" s="61"/>
      <c r="V153" s="61"/>
      <c r="W153" s="70"/>
      <c r="X153" s="70"/>
      <c r="Y153" s="70"/>
      <c r="Z153" s="70"/>
      <c r="AA153" s="61"/>
      <c r="AB153" s="61"/>
      <c r="AC153" s="19"/>
      <c r="AD153" s="19"/>
      <c r="AE153" s="19"/>
      <c r="AF153" s="31"/>
      <c r="AG153" s="31"/>
      <c r="AH153" s="71"/>
      <c r="AI153" s="31"/>
      <c r="AJ153" s="32"/>
      <c r="AK153" s="32"/>
      <c r="AL153" s="32"/>
    </row>
    <row r="154" spans="1:38" ht="15.75" customHeight="1" x14ac:dyDescent="0.2">
      <c r="A154" s="6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61"/>
      <c r="T154" s="61"/>
      <c r="U154" s="61"/>
      <c r="V154" s="61"/>
      <c r="W154" s="70"/>
      <c r="X154" s="70"/>
      <c r="Y154" s="70"/>
      <c r="Z154" s="70"/>
      <c r="AA154" s="61"/>
      <c r="AB154" s="61"/>
      <c r="AC154" s="19"/>
      <c r="AD154" s="19"/>
      <c r="AE154" s="19"/>
      <c r="AF154" s="31"/>
      <c r="AG154" s="31"/>
      <c r="AH154" s="71"/>
      <c r="AI154" s="31"/>
      <c r="AJ154" s="32"/>
      <c r="AK154" s="32"/>
      <c r="AL154" s="32"/>
    </row>
    <row r="155" spans="1:38" ht="15.75" customHeight="1" x14ac:dyDescent="0.2">
      <c r="A155" s="6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61"/>
      <c r="T155" s="61"/>
      <c r="U155" s="61"/>
      <c r="V155" s="61"/>
      <c r="W155" s="70"/>
      <c r="X155" s="70"/>
      <c r="Y155" s="70"/>
      <c r="Z155" s="70"/>
      <c r="AA155" s="61"/>
      <c r="AB155" s="61"/>
      <c r="AC155" s="19"/>
      <c r="AD155" s="19"/>
      <c r="AE155" s="19"/>
      <c r="AF155" s="31"/>
      <c r="AG155" s="31"/>
      <c r="AH155" s="71"/>
      <c r="AI155" s="31"/>
      <c r="AJ155" s="32"/>
      <c r="AK155" s="32"/>
      <c r="AL155" s="32"/>
    </row>
    <row r="156" spans="1:38" ht="15.75" customHeight="1" x14ac:dyDescent="0.2">
      <c r="A156" s="6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61"/>
      <c r="T156" s="61"/>
      <c r="U156" s="61"/>
      <c r="V156" s="61"/>
      <c r="W156" s="70"/>
      <c r="X156" s="70"/>
      <c r="Y156" s="70"/>
      <c r="Z156" s="70"/>
      <c r="AA156" s="61"/>
      <c r="AB156" s="61"/>
      <c r="AC156" s="19"/>
      <c r="AD156" s="19"/>
      <c r="AE156" s="19"/>
      <c r="AF156" s="31"/>
      <c r="AG156" s="31"/>
      <c r="AH156" s="71"/>
      <c r="AI156" s="31"/>
      <c r="AJ156" s="32"/>
      <c r="AK156" s="32"/>
      <c r="AL156" s="32"/>
    </row>
    <row r="157" spans="1:38" ht="15.75" customHeight="1" x14ac:dyDescent="0.2">
      <c r="A157" s="6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61"/>
      <c r="T157" s="61"/>
      <c r="U157" s="61"/>
      <c r="V157" s="61"/>
      <c r="W157" s="70"/>
      <c r="X157" s="70"/>
      <c r="Y157" s="70"/>
      <c r="Z157" s="70"/>
      <c r="AA157" s="61"/>
      <c r="AB157" s="61"/>
      <c r="AC157" s="19"/>
      <c r="AD157" s="19"/>
      <c r="AE157" s="19"/>
      <c r="AF157" s="31"/>
      <c r="AG157" s="31"/>
      <c r="AH157" s="71"/>
      <c r="AI157" s="31"/>
      <c r="AJ157" s="32"/>
      <c r="AK157" s="32"/>
      <c r="AL157" s="32"/>
    </row>
    <row r="158" spans="1:38" ht="15.75" customHeight="1" x14ac:dyDescent="0.2">
      <c r="A158" s="6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61"/>
      <c r="T158" s="61"/>
      <c r="U158" s="61"/>
      <c r="V158" s="61"/>
      <c r="W158" s="70"/>
      <c r="X158" s="70"/>
      <c r="Y158" s="70"/>
      <c r="Z158" s="70"/>
      <c r="AA158" s="61"/>
      <c r="AB158" s="61"/>
      <c r="AC158" s="19"/>
      <c r="AD158" s="19"/>
      <c r="AE158" s="19"/>
      <c r="AF158" s="31"/>
      <c r="AG158" s="31"/>
      <c r="AH158" s="71"/>
      <c r="AI158" s="31"/>
      <c r="AJ158" s="32"/>
      <c r="AK158" s="32"/>
      <c r="AL158" s="32"/>
    </row>
    <row r="159" spans="1:38" ht="15.75" customHeight="1" x14ac:dyDescent="0.2">
      <c r="A159" s="6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61"/>
      <c r="T159" s="61"/>
      <c r="U159" s="61"/>
      <c r="V159" s="61"/>
      <c r="W159" s="70"/>
      <c r="X159" s="70"/>
      <c r="Y159" s="70"/>
      <c r="Z159" s="70"/>
      <c r="AA159" s="61"/>
      <c r="AB159" s="61"/>
      <c r="AC159" s="19"/>
      <c r="AD159" s="19"/>
      <c r="AE159" s="19"/>
      <c r="AF159" s="31"/>
      <c r="AG159" s="31"/>
      <c r="AH159" s="71"/>
      <c r="AI159" s="31"/>
      <c r="AJ159" s="32"/>
      <c r="AK159" s="32"/>
      <c r="AL159" s="32"/>
    </row>
    <row r="160" spans="1:38" ht="15.75" customHeight="1" x14ac:dyDescent="0.2">
      <c r="A160" s="6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61"/>
      <c r="T160" s="61"/>
      <c r="U160" s="61"/>
      <c r="V160" s="61"/>
      <c r="W160" s="70"/>
      <c r="X160" s="70"/>
      <c r="Y160" s="70"/>
      <c r="Z160" s="70"/>
      <c r="AA160" s="61"/>
      <c r="AB160" s="61"/>
      <c r="AC160" s="19"/>
      <c r="AD160" s="19"/>
      <c r="AE160" s="19"/>
      <c r="AF160" s="31"/>
      <c r="AG160" s="31"/>
      <c r="AH160" s="71"/>
      <c r="AI160" s="31"/>
      <c r="AJ160" s="32"/>
      <c r="AK160" s="32"/>
      <c r="AL160" s="32"/>
    </row>
    <row r="161" spans="1:38" ht="15.75" customHeight="1" x14ac:dyDescent="0.2">
      <c r="A161" s="6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61"/>
      <c r="T161" s="61"/>
      <c r="U161" s="61"/>
      <c r="V161" s="61"/>
      <c r="W161" s="70"/>
      <c r="X161" s="70"/>
      <c r="Y161" s="70"/>
      <c r="Z161" s="70"/>
      <c r="AA161" s="61"/>
      <c r="AB161" s="61"/>
      <c r="AC161" s="19"/>
      <c r="AD161" s="19"/>
      <c r="AE161" s="19"/>
      <c r="AF161" s="31"/>
      <c r="AG161" s="31"/>
      <c r="AH161" s="71"/>
      <c r="AI161" s="31"/>
      <c r="AJ161" s="32"/>
      <c r="AK161" s="32"/>
      <c r="AL161" s="32"/>
    </row>
    <row r="162" spans="1:38" ht="15.75" customHeight="1" x14ac:dyDescent="0.2">
      <c r="A162" s="6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61"/>
      <c r="T162" s="61"/>
      <c r="U162" s="61"/>
      <c r="V162" s="61"/>
      <c r="W162" s="70"/>
      <c r="X162" s="70"/>
      <c r="Y162" s="70"/>
      <c r="Z162" s="70"/>
      <c r="AA162" s="61"/>
      <c r="AB162" s="61"/>
      <c r="AC162" s="19"/>
      <c r="AD162" s="19"/>
      <c r="AE162" s="19"/>
      <c r="AF162" s="31"/>
      <c r="AG162" s="31"/>
      <c r="AH162" s="71"/>
      <c r="AI162" s="31"/>
      <c r="AJ162" s="32"/>
      <c r="AK162" s="32"/>
      <c r="AL162" s="32"/>
    </row>
    <row r="163" spans="1:38" ht="15.75" customHeight="1" x14ac:dyDescent="0.2">
      <c r="A163" s="6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61"/>
      <c r="T163" s="61"/>
      <c r="U163" s="61"/>
      <c r="V163" s="61"/>
      <c r="W163" s="70"/>
      <c r="X163" s="70"/>
      <c r="Y163" s="70"/>
      <c r="Z163" s="70"/>
      <c r="AA163" s="61"/>
      <c r="AB163" s="61"/>
      <c r="AC163" s="19"/>
      <c r="AD163" s="19"/>
      <c r="AE163" s="19"/>
      <c r="AF163" s="31"/>
      <c r="AG163" s="31"/>
      <c r="AH163" s="71"/>
      <c r="AI163" s="31"/>
      <c r="AJ163" s="32"/>
      <c r="AK163" s="32"/>
      <c r="AL163" s="32"/>
    </row>
    <row r="164" spans="1:38" ht="15.75" customHeight="1" x14ac:dyDescent="0.2">
      <c r="A164" s="6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61"/>
      <c r="T164" s="61"/>
      <c r="U164" s="61"/>
      <c r="V164" s="61"/>
      <c r="W164" s="70"/>
      <c r="X164" s="70"/>
      <c r="Y164" s="70"/>
      <c r="Z164" s="70"/>
      <c r="AA164" s="61"/>
      <c r="AB164" s="61"/>
      <c r="AC164" s="19"/>
      <c r="AD164" s="19"/>
      <c r="AE164" s="19"/>
      <c r="AF164" s="31"/>
      <c r="AG164" s="31"/>
      <c r="AH164" s="71"/>
      <c r="AI164" s="31"/>
      <c r="AJ164" s="32"/>
      <c r="AK164" s="32"/>
      <c r="AL164" s="32"/>
    </row>
    <row r="165" spans="1:38" ht="15.75" customHeight="1" x14ac:dyDescent="0.2">
      <c r="A165" s="6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61"/>
      <c r="T165" s="61"/>
      <c r="U165" s="61"/>
      <c r="V165" s="61"/>
      <c r="W165" s="70"/>
      <c r="X165" s="70"/>
      <c r="Y165" s="70"/>
      <c r="Z165" s="70"/>
      <c r="AA165" s="61"/>
      <c r="AB165" s="61"/>
      <c r="AC165" s="19"/>
      <c r="AD165" s="19"/>
      <c r="AE165" s="19"/>
      <c r="AF165" s="31"/>
      <c r="AG165" s="31"/>
      <c r="AH165" s="71"/>
      <c r="AI165" s="31"/>
      <c r="AJ165" s="32"/>
      <c r="AK165" s="32"/>
      <c r="AL165" s="32"/>
    </row>
    <row r="166" spans="1:38" ht="15.75" customHeight="1" x14ac:dyDescent="0.2">
      <c r="A166" s="6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61"/>
      <c r="T166" s="61"/>
      <c r="U166" s="61"/>
      <c r="V166" s="61"/>
      <c r="W166" s="70"/>
      <c r="X166" s="70"/>
      <c r="Y166" s="70"/>
      <c r="Z166" s="70"/>
      <c r="AA166" s="61"/>
      <c r="AB166" s="61"/>
      <c r="AC166" s="19"/>
      <c r="AD166" s="19"/>
      <c r="AE166" s="19"/>
      <c r="AF166" s="31"/>
      <c r="AG166" s="31"/>
      <c r="AH166" s="71"/>
      <c r="AI166" s="31"/>
      <c r="AJ166" s="32"/>
      <c r="AK166" s="32"/>
      <c r="AL166" s="32"/>
    </row>
    <row r="167" spans="1:38" ht="15.75" customHeight="1" x14ac:dyDescent="0.2">
      <c r="A167" s="6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61"/>
      <c r="T167" s="61"/>
      <c r="U167" s="61"/>
      <c r="V167" s="61"/>
      <c r="W167" s="70"/>
      <c r="X167" s="70"/>
      <c r="Y167" s="70"/>
      <c r="Z167" s="70"/>
      <c r="AA167" s="61"/>
      <c r="AB167" s="61"/>
      <c r="AC167" s="19"/>
      <c r="AD167" s="19"/>
      <c r="AE167" s="19"/>
      <c r="AF167" s="31"/>
      <c r="AG167" s="31"/>
      <c r="AH167" s="71"/>
      <c r="AI167" s="31"/>
      <c r="AJ167" s="32"/>
      <c r="AK167" s="32"/>
      <c r="AL167" s="32"/>
    </row>
    <row r="168" spans="1:38" ht="15.75" customHeight="1" x14ac:dyDescent="0.2">
      <c r="A168" s="6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61"/>
      <c r="T168" s="61"/>
      <c r="U168" s="61"/>
      <c r="V168" s="61"/>
      <c r="W168" s="70"/>
      <c r="X168" s="70"/>
      <c r="Y168" s="70"/>
      <c r="Z168" s="70"/>
      <c r="AA168" s="61"/>
      <c r="AB168" s="61"/>
      <c r="AC168" s="19"/>
      <c r="AD168" s="19"/>
      <c r="AE168" s="19"/>
      <c r="AF168" s="31"/>
      <c r="AG168" s="31"/>
      <c r="AH168" s="71"/>
      <c r="AI168" s="31"/>
      <c r="AJ168" s="32"/>
      <c r="AK168" s="32"/>
      <c r="AL168" s="32"/>
    </row>
    <row r="169" spans="1:38" ht="15.75" customHeight="1" x14ac:dyDescent="0.2">
      <c r="A169" s="6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61"/>
      <c r="T169" s="61"/>
      <c r="U169" s="61"/>
      <c r="V169" s="61"/>
      <c r="W169" s="70"/>
      <c r="X169" s="70"/>
      <c r="Y169" s="70"/>
      <c r="Z169" s="70"/>
      <c r="AA169" s="61"/>
      <c r="AB169" s="61"/>
      <c r="AC169" s="19"/>
      <c r="AD169" s="19"/>
      <c r="AE169" s="19"/>
      <c r="AF169" s="31"/>
      <c r="AG169" s="31"/>
      <c r="AH169" s="71"/>
      <c r="AI169" s="31"/>
      <c r="AJ169" s="32"/>
      <c r="AK169" s="32"/>
      <c r="AL169" s="32"/>
    </row>
    <row r="170" spans="1:38" ht="15.75" customHeight="1" x14ac:dyDescent="0.2">
      <c r="A170" s="6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61"/>
      <c r="T170" s="61"/>
      <c r="U170" s="61"/>
      <c r="V170" s="61"/>
      <c r="W170" s="70"/>
      <c r="X170" s="70"/>
      <c r="Y170" s="70"/>
      <c r="Z170" s="70"/>
      <c r="AA170" s="61"/>
      <c r="AB170" s="61"/>
      <c r="AC170" s="19"/>
      <c r="AD170" s="19"/>
      <c r="AE170" s="19"/>
      <c r="AF170" s="31"/>
      <c r="AG170" s="31"/>
      <c r="AH170" s="71"/>
      <c r="AI170" s="31"/>
      <c r="AJ170" s="32"/>
      <c r="AK170" s="32"/>
      <c r="AL170" s="32"/>
    </row>
    <row r="171" spans="1:38" ht="15.75" customHeight="1" x14ac:dyDescent="0.2">
      <c r="A171" s="6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61"/>
      <c r="T171" s="61"/>
      <c r="U171" s="61"/>
      <c r="V171" s="61"/>
      <c r="W171" s="70"/>
      <c r="X171" s="70"/>
      <c r="Y171" s="70"/>
      <c r="Z171" s="70"/>
      <c r="AA171" s="61"/>
      <c r="AB171" s="61"/>
      <c r="AC171" s="19"/>
      <c r="AD171" s="19"/>
      <c r="AE171" s="19"/>
      <c r="AF171" s="31"/>
      <c r="AG171" s="31"/>
      <c r="AH171" s="71"/>
      <c r="AI171" s="31"/>
      <c r="AJ171" s="32"/>
      <c r="AK171" s="32"/>
      <c r="AL171" s="32"/>
    </row>
    <row r="172" spans="1:38" ht="15.75" customHeight="1" x14ac:dyDescent="0.2">
      <c r="A172" s="6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61"/>
      <c r="T172" s="61"/>
      <c r="U172" s="61"/>
      <c r="V172" s="61"/>
      <c r="W172" s="70"/>
      <c r="X172" s="70"/>
      <c r="Y172" s="70"/>
      <c r="Z172" s="70"/>
      <c r="AA172" s="61"/>
      <c r="AB172" s="61"/>
      <c r="AC172" s="19"/>
      <c r="AD172" s="19"/>
      <c r="AE172" s="19"/>
      <c r="AF172" s="31"/>
      <c r="AG172" s="31"/>
      <c r="AH172" s="71"/>
      <c r="AI172" s="31"/>
      <c r="AJ172" s="32"/>
      <c r="AK172" s="32"/>
      <c r="AL172" s="32"/>
    </row>
    <row r="173" spans="1:38" ht="15.75" customHeight="1" x14ac:dyDescent="0.2">
      <c r="A173" s="6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61"/>
      <c r="T173" s="61"/>
      <c r="U173" s="61"/>
      <c r="V173" s="61"/>
      <c r="W173" s="70"/>
      <c r="X173" s="70"/>
      <c r="Y173" s="70"/>
      <c r="Z173" s="70"/>
      <c r="AA173" s="61"/>
      <c r="AB173" s="61"/>
      <c r="AC173" s="19"/>
      <c r="AD173" s="19"/>
      <c r="AE173" s="19"/>
      <c r="AF173" s="31"/>
      <c r="AG173" s="31"/>
      <c r="AH173" s="71"/>
      <c r="AI173" s="31"/>
      <c r="AJ173" s="32"/>
      <c r="AK173" s="32"/>
      <c r="AL173" s="32"/>
    </row>
    <row r="174" spans="1:38" ht="15.75" customHeight="1" x14ac:dyDescent="0.2">
      <c r="A174" s="6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61"/>
      <c r="T174" s="61"/>
      <c r="U174" s="61"/>
      <c r="V174" s="61"/>
      <c r="W174" s="70"/>
      <c r="X174" s="70"/>
      <c r="Y174" s="70"/>
      <c r="Z174" s="70"/>
      <c r="AA174" s="61"/>
      <c r="AB174" s="61"/>
      <c r="AC174" s="19"/>
      <c r="AD174" s="19"/>
      <c r="AE174" s="19"/>
      <c r="AF174" s="31"/>
      <c r="AG174" s="31"/>
      <c r="AH174" s="71"/>
      <c r="AI174" s="31"/>
      <c r="AJ174" s="32"/>
      <c r="AK174" s="32"/>
      <c r="AL174" s="32"/>
    </row>
    <row r="175" spans="1:38" ht="15.75" customHeight="1" x14ac:dyDescent="0.2">
      <c r="A175" s="6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61"/>
      <c r="T175" s="61"/>
      <c r="U175" s="61"/>
      <c r="V175" s="61"/>
      <c r="W175" s="70"/>
      <c r="X175" s="70"/>
      <c r="Y175" s="70"/>
      <c r="Z175" s="70"/>
      <c r="AA175" s="61"/>
      <c r="AB175" s="61"/>
      <c r="AC175" s="19"/>
      <c r="AD175" s="19"/>
      <c r="AE175" s="19"/>
      <c r="AF175" s="31"/>
      <c r="AG175" s="31"/>
      <c r="AH175" s="71"/>
      <c r="AI175" s="31"/>
      <c r="AJ175" s="32"/>
      <c r="AK175" s="32"/>
      <c r="AL175" s="32"/>
    </row>
    <row r="176" spans="1:38" ht="15.75" customHeight="1" x14ac:dyDescent="0.2">
      <c r="A176" s="6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61"/>
      <c r="T176" s="61"/>
      <c r="U176" s="61"/>
      <c r="V176" s="61"/>
      <c r="W176" s="70"/>
      <c r="X176" s="70"/>
      <c r="Y176" s="70"/>
      <c r="Z176" s="70"/>
      <c r="AA176" s="61"/>
      <c r="AB176" s="61"/>
      <c r="AC176" s="19"/>
      <c r="AD176" s="19"/>
      <c r="AE176" s="19"/>
      <c r="AF176" s="31"/>
      <c r="AG176" s="31"/>
      <c r="AH176" s="71"/>
      <c r="AI176" s="31"/>
      <c r="AJ176" s="32"/>
      <c r="AK176" s="32"/>
      <c r="AL176" s="32"/>
    </row>
    <row r="177" spans="1:38" ht="15.75" customHeight="1" x14ac:dyDescent="0.2">
      <c r="A177" s="6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61"/>
      <c r="T177" s="61"/>
      <c r="U177" s="61"/>
      <c r="V177" s="61"/>
      <c r="W177" s="70"/>
      <c r="X177" s="70"/>
      <c r="Y177" s="70"/>
      <c r="Z177" s="70"/>
      <c r="AA177" s="61"/>
      <c r="AB177" s="61"/>
      <c r="AC177" s="19"/>
      <c r="AD177" s="19"/>
      <c r="AE177" s="19"/>
      <c r="AF177" s="31"/>
      <c r="AG177" s="31"/>
      <c r="AH177" s="71"/>
      <c r="AI177" s="31"/>
      <c r="AJ177" s="32"/>
      <c r="AK177" s="32"/>
      <c r="AL177" s="32"/>
    </row>
    <row r="178" spans="1:38" ht="15.75" customHeight="1" x14ac:dyDescent="0.2">
      <c r="A178" s="6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61"/>
      <c r="T178" s="61"/>
      <c r="U178" s="61"/>
      <c r="V178" s="61"/>
      <c r="W178" s="70"/>
      <c r="X178" s="70"/>
      <c r="Y178" s="70"/>
      <c r="Z178" s="70"/>
      <c r="AA178" s="61"/>
      <c r="AB178" s="61"/>
      <c r="AC178" s="19"/>
      <c r="AD178" s="19"/>
      <c r="AE178" s="19"/>
      <c r="AF178" s="31"/>
      <c r="AG178" s="31"/>
      <c r="AH178" s="71"/>
      <c r="AI178" s="31"/>
      <c r="AJ178" s="32"/>
      <c r="AK178" s="32"/>
      <c r="AL178" s="32"/>
    </row>
    <row r="179" spans="1:38" ht="15.75" customHeight="1" x14ac:dyDescent="0.2">
      <c r="A179" s="6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61"/>
      <c r="T179" s="61"/>
      <c r="U179" s="61"/>
      <c r="V179" s="61"/>
      <c r="W179" s="70"/>
      <c r="X179" s="70"/>
      <c r="Y179" s="70"/>
      <c r="Z179" s="70"/>
      <c r="AA179" s="61"/>
      <c r="AB179" s="61"/>
      <c r="AC179" s="19"/>
      <c r="AD179" s="19"/>
      <c r="AE179" s="19"/>
      <c r="AF179" s="31"/>
      <c r="AG179" s="31"/>
      <c r="AH179" s="71"/>
      <c r="AI179" s="31"/>
      <c r="AJ179" s="32"/>
      <c r="AK179" s="32"/>
      <c r="AL179" s="32"/>
    </row>
    <row r="180" spans="1:38" ht="15.75" customHeight="1" x14ac:dyDescent="0.2">
      <c r="A180" s="6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61"/>
      <c r="T180" s="61"/>
      <c r="U180" s="61"/>
      <c r="V180" s="61"/>
      <c r="W180" s="70"/>
      <c r="X180" s="70"/>
      <c r="Y180" s="70"/>
      <c r="Z180" s="70"/>
      <c r="AA180" s="61"/>
      <c r="AB180" s="61"/>
      <c r="AC180" s="19"/>
      <c r="AD180" s="19"/>
      <c r="AE180" s="19"/>
      <c r="AF180" s="31"/>
      <c r="AG180" s="31"/>
      <c r="AH180" s="71"/>
      <c r="AI180" s="31"/>
      <c r="AJ180" s="32"/>
      <c r="AK180" s="32"/>
      <c r="AL180" s="32"/>
    </row>
    <row r="181" spans="1:38" ht="15.75" customHeight="1" x14ac:dyDescent="0.2">
      <c r="A181" s="6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61"/>
      <c r="T181" s="61"/>
      <c r="U181" s="61"/>
      <c r="V181" s="61"/>
      <c r="W181" s="70"/>
      <c r="X181" s="70"/>
      <c r="Y181" s="70"/>
      <c r="Z181" s="70"/>
      <c r="AA181" s="61"/>
      <c r="AB181" s="61"/>
      <c r="AC181" s="19"/>
      <c r="AD181" s="19"/>
      <c r="AE181" s="19"/>
      <c r="AF181" s="31"/>
      <c r="AG181" s="31"/>
      <c r="AH181" s="71"/>
      <c r="AI181" s="31"/>
      <c r="AJ181" s="32"/>
      <c r="AK181" s="32"/>
      <c r="AL181" s="32"/>
    </row>
    <row r="182" spans="1:38" ht="15.75" customHeight="1" x14ac:dyDescent="0.2">
      <c r="A182" s="6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61"/>
      <c r="T182" s="61"/>
      <c r="U182" s="61"/>
      <c r="V182" s="61"/>
      <c r="W182" s="70"/>
      <c r="X182" s="70"/>
      <c r="Y182" s="70"/>
      <c r="Z182" s="70"/>
      <c r="AA182" s="61"/>
      <c r="AB182" s="61"/>
      <c r="AC182" s="19"/>
      <c r="AD182" s="19"/>
      <c r="AE182" s="19"/>
      <c r="AF182" s="31"/>
      <c r="AG182" s="31"/>
      <c r="AH182" s="71"/>
      <c r="AI182" s="31"/>
      <c r="AJ182" s="32"/>
      <c r="AK182" s="32"/>
      <c r="AL182" s="32"/>
    </row>
    <row r="183" spans="1:38" ht="15.75" customHeight="1" x14ac:dyDescent="0.2">
      <c r="A183" s="6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61"/>
      <c r="T183" s="61"/>
      <c r="U183" s="61"/>
      <c r="V183" s="61"/>
      <c r="W183" s="70"/>
      <c r="X183" s="70"/>
      <c r="Y183" s="70"/>
      <c r="Z183" s="70"/>
      <c r="AA183" s="61"/>
      <c r="AB183" s="61"/>
      <c r="AC183" s="19"/>
      <c r="AD183" s="19"/>
      <c r="AE183" s="19"/>
      <c r="AF183" s="31"/>
      <c r="AG183" s="31"/>
      <c r="AH183" s="71"/>
      <c r="AI183" s="31"/>
      <c r="AJ183" s="32"/>
      <c r="AK183" s="32"/>
      <c r="AL183" s="32"/>
    </row>
    <row r="184" spans="1:38" ht="15.75" customHeight="1" x14ac:dyDescent="0.2">
      <c r="A184" s="6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61"/>
      <c r="T184" s="61"/>
      <c r="U184" s="61"/>
      <c r="V184" s="61"/>
      <c r="W184" s="70"/>
      <c r="X184" s="70"/>
      <c r="Y184" s="70"/>
      <c r="Z184" s="70"/>
      <c r="AA184" s="61"/>
      <c r="AB184" s="61"/>
      <c r="AC184" s="19"/>
      <c r="AD184" s="19"/>
      <c r="AE184" s="19"/>
      <c r="AF184" s="31"/>
      <c r="AG184" s="31"/>
      <c r="AH184" s="71"/>
      <c r="AI184" s="31"/>
      <c r="AJ184" s="32"/>
      <c r="AK184" s="32"/>
      <c r="AL184" s="32"/>
    </row>
    <row r="185" spans="1:38" ht="15.75" customHeight="1" x14ac:dyDescent="0.2">
      <c r="A185" s="6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61"/>
      <c r="T185" s="61"/>
      <c r="U185" s="61"/>
      <c r="V185" s="61"/>
      <c r="W185" s="70"/>
      <c r="X185" s="70"/>
      <c r="Y185" s="70"/>
      <c r="Z185" s="70"/>
      <c r="AA185" s="61"/>
      <c r="AB185" s="61"/>
      <c r="AC185" s="19"/>
      <c r="AD185" s="19"/>
      <c r="AE185" s="19"/>
      <c r="AF185" s="31"/>
      <c r="AG185" s="31"/>
      <c r="AH185" s="71"/>
      <c r="AI185" s="31"/>
      <c r="AJ185" s="32"/>
      <c r="AK185" s="32"/>
      <c r="AL185" s="32"/>
    </row>
    <row r="186" spans="1:38" ht="15.75" customHeight="1" x14ac:dyDescent="0.2">
      <c r="A186" s="6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61"/>
      <c r="T186" s="61"/>
      <c r="U186" s="61"/>
      <c r="V186" s="61"/>
      <c r="W186" s="70"/>
      <c r="X186" s="70"/>
      <c r="Y186" s="70"/>
      <c r="Z186" s="70"/>
      <c r="AA186" s="61"/>
      <c r="AB186" s="61"/>
      <c r="AC186" s="19"/>
      <c r="AD186" s="19"/>
      <c r="AE186" s="19"/>
      <c r="AF186" s="31"/>
      <c r="AG186" s="31"/>
      <c r="AH186" s="71"/>
      <c r="AI186" s="31"/>
      <c r="AJ186" s="32"/>
      <c r="AK186" s="32"/>
      <c r="AL186" s="32"/>
    </row>
    <row r="187" spans="1:38" ht="15.75" customHeight="1" x14ac:dyDescent="0.2">
      <c r="A187" s="6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61"/>
      <c r="T187" s="61"/>
      <c r="U187" s="61"/>
      <c r="V187" s="61"/>
      <c r="W187" s="70"/>
      <c r="X187" s="70"/>
      <c r="Y187" s="70"/>
      <c r="Z187" s="70"/>
      <c r="AA187" s="61"/>
      <c r="AB187" s="61"/>
      <c r="AC187" s="19"/>
      <c r="AD187" s="19"/>
      <c r="AE187" s="19"/>
      <c r="AF187" s="31"/>
      <c r="AG187" s="31"/>
      <c r="AH187" s="71"/>
      <c r="AI187" s="31"/>
      <c r="AJ187" s="32"/>
      <c r="AK187" s="32"/>
      <c r="AL187" s="32"/>
    </row>
    <row r="188" spans="1:38" ht="15.75" customHeight="1" x14ac:dyDescent="0.2">
      <c r="A188" s="6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61"/>
      <c r="T188" s="61"/>
      <c r="U188" s="61"/>
      <c r="V188" s="61"/>
      <c r="W188" s="70"/>
      <c r="X188" s="70"/>
      <c r="Y188" s="70"/>
      <c r="Z188" s="70"/>
      <c r="AA188" s="61"/>
      <c r="AB188" s="61"/>
      <c r="AC188" s="19"/>
      <c r="AD188" s="19"/>
      <c r="AE188" s="19"/>
      <c r="AF188" s="31"/>
      <c r="AG188" s="31"/>
      <c r="AH188" s="71"/>
      <c r="AI188" s="31"/>
      <c r="AJ188" s="32"/>
      <c r="AK188" s="32"/>
      <c r="AL188" s="32"/>
    </row>
    <row r="189" spans="1:38" ht="15.75" customHeight="1" x14ac:dyDescent="0.2">
      <c r="A189" s="6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61"/>
      <c r="T189" s="61"/>
      <c r="U189" s="61"/>
      <c r="V189" s="61"/>
      <c r="W189" s="70"/>
      <c r="X189" s="70"/>
      <c r="Y189" s="70"/>
      <c r="Z189" s="70"/>
      <c r="AA189" s="61"/>
      <c r="AB189" s="61"/>
      <c r="AC189" s="19"/>
      <c r="AD189" s="19"/>
      <c r="AE189" s="19"/>
      <c r="AF189" s="31"/>
      <c r="AG189" s="31"/>
      <c r="AH189" s="71"/>
      <c r="AI189" s="31"/>
      <c r="AJ189" s="32"/>
      <c r="AK189" s="32"/>
      <c r="AL189" s="32"/>
    </row>
    <row r="190" spans="1:38" ht="15.75" customHeight="1" x14ac:dyDescent="0.2">
      <c r="A190" s="6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61"/>
      <c r="T190" s="61"/>
      <c r="U190" s="61"/>
      <c r="V190" s="61"/>
      <c r="W190" s="70"/>
      <c r="X190" s="70"/>
      <c r="Y190" s="70"/>
      <c r="Z190" s="70"/>
      <c r="AA190" s="61"/>
      <c r="AB190" s="61"/>
      <c r="AC190" s="19"/>
      <c r="AD190" s="19"/>
      <c r="AE190" s="19"/>
      <c r="AF190" s="31"/>
      <c r="AG190" s="31"/>
      <c r="AH190" s="71"/>
      <c r="AI190" s="31"/>
      <c r="AJ190" s="32"/>
      <c r="AK190" s="32"/>
      <c r="AL190" s="32"/>
    </row>
    <row r="191" spans="1:38" ht="15.75" customHeight="1" x14ac:dyDescent="0.2">
      <c r="A191" s="6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61"/>
      <c r="T191" s="61"/>
      <c r="U191" s="61"/>
      <c r="V191" s="61"/>
      <c r="W191" s="70"/>
      <c r="X191" s="70"/>
      <c r="Y191" s="70"/>
      <c r="Z191" s="70"/>
      <c r="AA191" s="61"/>
      <c r="AB191" s="61"/>
      <c r="AC191" s="19"/>
      <c r="AD191" s="19"/>
      <c r="AE191" s="19"/>
      <c r="AF191" s="31"/>
      <c r="AG191" s="31"/>
      <c r="AH191" s="71"/>
      <c r="AI191" s="31"/>
      <c r="AJ191" s="32"/>
      <c r="AK191" s="32"/>
      <c r="AL191" s="32"/>
    </row>
    <row r="192" spans="1:38" ht="15.75" customHeight="1" x14ac:dyDescent="0.2">
      <c r="A192" s="6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61"/>
      <c r="T192" s="61"/>
      <c r="U192" s="61"/>
      <c r="V192" s="61"/>
      <c r="W192" s="70"/>
      <c r="X192" s="70"/>
      <c r="Y192" s="70"/>
      <c r="Z192" s="70"/>
      <c r="AA192" s="61"/>
      <c r="AB192" s="61"/>
      <c r="AC192" s="19"/>
      <c r="AD192" s="19"/>
      <c r="AE192" s="19"/>
      <c r="AF192" s="31"/>
      <c r="AG192" s="31"/>
      <c r="AH192" s="71"/>
      <c r="AI192" s="31"/>
      <c r="AJ192" s="32"/>
      <c r="AK192" s="32"/>
      <c r="AL192" s="32"/>
    </row>
    <row r="193" spans="1:38" ht="15.75" customHeight="1" x14ac:dyDescent="0.2">
      <c r="A193" s="6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61"/>
      <c r="T193" s="61"/>
      <c r="U193" s="61"/>
      <c r="V193" s="61"/>
      <c r="W193" s="70"/>
      <c r="X193" s="70"/>
      <c r="Y193" s="70"/>
      <c r="Z193" s="70"/>
      <c r="AA193" s="61"/>
      <c r="AB193" s="61"/>
      <c r="AC193" s="19"/>
      <c r="AD193" s="19"/>
      <c r="AE193" s="19"/>
      <c r="AF193" s="31"/>
      <c r="AG193" s="31"/>
      <c r="AH193" s="71"/>
      <c r="AI193" s="31"/>
      <c r="AJ193" s="32"/>
      <c r="AK193" s="32"/>
      <c r="AL193" s="32"/>
    </row>
    <row r="194" spans="1:38" ht="15.75" customHeight="1" x14ac:dyDescent="0.2">
      <c r="A194" s="6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61"/>
      <c r="T194" s="61"/>
      <c r="U194" s="61"/>
      <c r="V194" s="61"/>
      <c r="W194" s="70"/>
      <c r="X194" s="70"/>
      <c r="Y194" s="70"/>
      <c r="Z194" s="70"/>
      <c r="AA194" s="61"/>
      <c r="AB194" s="61"/>
      <c r="AC194" s="19"/>
      <c r="AD194" s="19"/>
      <c r="AE194" s="19"/>
      <c r="AF194" s="31"/>
      <c r="AG194" s="31"/>
      <c r="AH194" s="71"/>
      <c r="AI194" s="31"/>
      <c r="AJ194" s="32"/>
      <c r="AK194" s="32"/>
      <c r="AL194" s="32"/>
    </row>
    <row r="195" spans="1:38" ht="15.75" customHeight="1" x14ac:dyDescent="0.2">
      <c r="A195" s="6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61"/>
      <c r="T195" s="61"/>
      <c r="U195" s="61"/>
      <c r="V195" s="61"/>
      <c r="W195" s="70"/>
      <c r="X195" s="70"/>
      <c r="Y195" s="70"/>
      <c r="Z195" s="70"/>
      <c r="AA195" s="61"/>
      <c r="AB195" s="61"/>
      <c r="AC195" s="19"/>
      <c r="AD195" s="19"/>
      <c r="AE195" s="19"/>
      <c r="AF195" s="31"/>
      <c r="AG195" s="31"/>
      <c r="AH195" s="71"/>
      <c r="AI195" s="31"/>
      <c r="AJ195" s="32"/>
      <c r="AK195" s="32"/>
      <c r="AL195" s="32"/>
    </row>
    <row r="196" spans="1:38" ht="15.75" customHeight="1" x14ac:dyDescent="0.2">
      <c r="A196" s="6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61"/>
      <c r="T196" s="61"/>
      <c r="U196" s="61"/>
      <c r="V196" s="61"/>
      <c r="W196" s="70"/>
      <c r="X196" s="70"/>
      <c r="Y196" s="70"/>
      <c r="Z196" s="70"/>
      <c r="AA196" s="61"/>
      <c r="AB196" s="61"/>
      <c r="AC196" s="19"/>
      <c r="AD196" s="19"/>
      <c r="AE196" s="19"/>
      <c r="AF196" s="31"/>
      <c r="AG196" s="31"/>
      <c r="AH196" s="71"/>
      <c r="AI196" s="31"/>
      <c r="AJ196" s="32"/>
      <c r="AK196" s="32"/>
      <c r="AL196" s="32"/>
    </row>
    <row r="197" spans="1:38" ht="15.75" customHeight="1" x14ac:dyDescent="0.2">
      <c r="A197" s="6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61"/>
      <c r="T197" s="61"/>
      <c r="U197" s="61"/>
      <c r="V197" s="61"/>
      <c r="W197" s="70"/>
      <c r="X197" s="70"/>
      <c r="Y197" s="70"/>
      <c r="Z197" s="70"/>
      <c r="AA197" s="61"/>
      <c r="AB197" s="61"/>
      <c r="AC197" s="19"/>
      <c r="AD197" s="19"/>
      <c r="AE197" s="19"/>
      <c r="AF197" s="31"/>
      <c r="AG197" s="31"/>
      <c r="AH197" s="71"/>
      <c r="AI197" s="31"/>
      <c r="AJ197" s="32"/>
      <c r="AK197" s="32"/>
      <c r="AL197" s="32"/>
    </row>
    <row r="198" spans="1:38" ht="15.75" customHeight="1" x14ac:dyDescent="0.2">
      <c r="A198" s="6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61"/>
      <c r="T198" s="61"/>
      <c r="U198" s="61"/>
      <c r="V198" s="61"/>
      <c r="W198" s="70"/>
      <c r="X198" s="70"/>
      <c r="Y198" s="70"/>
      <c r="Z198" s="70"/>
      <c r="AA198" s="61"/>
      <c r="AB198" s="61"/>
      <c r="AC198" s="19"/>
      <c r="AD198" s="19"/>
      <c r="AE198" s="19"/>
      <c r="AF198" s="31"/>
      <c r="AG198" s="31"/>
      <c r="AH198" s="71"/>
      <c r="AI198" s="31"/>
      <c r="AJ198" s="32"/>
      <c r="AK198" s="32"/>
      <c r="AL198" s="32"/>
    </row>
    <row r="199" spans="1:38" ht="15.75" customHeight="1" x14ac:dyDescent="0.2">
      <c r="A199" s="6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61"/>
      <c r="T199" s="61"/>
      <c r="U199" s="61"/>
      <c r="V199" s="61"/>
      <c r="W199" s="70"/>
      <c r="X199" s="70"/>
      <c r="Y199" s="70"/>
      <c r="Z199" s="70"/>
      <c r="AA199" s="61"/>
      <c r="AB199" s="61"/>
      <c r="AC199" s="19"/>
      <c r="AD199" s="19"/>
      <c r="AE199" s="19"/>
      <c r="AF199" s="31"/>
      <c r="AG199" s="31"/>
      <c r="AH199" s="71"/>
      <c r="AI199" s="31"/>
      <c r="AJ199" s="32"/>
      <c r="AK199" s="32"/>
      <c r="AL199" s="32"/>
    </row>
    <row r="200" spans="1:38" ht="15.75" customHeight="1" x14ac:dyDescent="0.2">
      <c r="A200" s="6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61"/>
      <c r="T200" s="61"/>
      <c r="U200" s="61"/>
      <c r="V200" s="61"/>
      <c r="W200" s="70"/>
      <c r="X200" s="70"/>
      <c r="Y200" s="70"/>
      <c r="Z200" s="70"/>
      <c r="AA200" s="61"/>
      <c r="AB200" s="61"/>
      <c r="AC200" s="19"/>
      <c r="AD200" s="19"/>
      <c r="AE200" s="19"/>
      <c r="AF200" s="31"/>
      <c r="AG200" s="31"/>
      <c r="AH200" s="71"/>
      <c r="AI200" s="31"/>
      <c r="AJ200" s="32"/>
      <c r="AK200" s="32"/>
      <c r="AL200" s="32"/>
    </row>
    <row r="201" spans="1:38" ht="15.75" customHeight="1" x14ac:dyDescent="0.2">
      <c r="A201" s="6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61"/>
      <c r="T201" s="61"/>
      <c r="U201" s="61"/>
      <c r="V201" s="61"/>
      <c r="W201" s="70"/>
      <c r="X201" s="70"/>
      <c r="Y201" s="70"/>
      <c r="Z201" s="70"/>
      <c r="AA201" s="61"/>
      <c r="AB201" s="61"/>
      <c r="AC201" s="19"/>
      <c r="AD201" s="19"/>
      <c r="AE201" s="19"/>
      <c r="AF201" s="31"/>
      <c r="AG201" s="31"/>
      <c r="AH201" s="71"/>
      <c r="AI201" s="31"/>
      <c r="AJ201" s="32"/>
      <c r="AK201" s="32"/>
      <c r="AL201" s="32"/>
    </row>
    <row r="202" spans="1:38" ht="15.75" customHeight="1" x14ac:dyDescent="0.2">
      <c r="A202" s="6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61"/>
      <c r="T202" s="61"/>
      <c r="U202" s="61"/>
      <c r="V202" s="61"/>
      <c r="W202" s="70"/>
      <c r="X202" s="70"/>
      <c r="Y202" s="70"/>
      <c r="Z202" s="70"/>
      <c r="AA202" s="61"/>
      <c r="AB202" s="61"/>
      <c r="AC202" s="19"/>
      <c r="AD202" s="19"/>
      <c r="AE202" s="19"/>
      <c r="AF202" s="31"/>
      <c r="AG202" s="31"/>
      <c r="AH202" s="71"/>
      <c r="AI202" s="31"/>
      <c r="AJ202" s="32"/>
      <c r="AK202" s="32"/>
      <c r="AL202" s="32"/>
    </row>
    <row r="203" spans="1:38" ht="15.75" customHeight="1" x14ac:dyDescent="0.2">
      <c r="A203" s="6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61"/>
      <c r="T203" s="61"/>
      <c r="U203" s="61"/>
      <c r="V203" s="61"/>
      <c r="W203" s="70"/>
      <c r="X203" s="70"/>
      <c r="Y203" s="70"/>
      <c r="Z203" s="70"/>
      <c r="AA203" s="61"/>
      <c r="AB203" s="61"/>
      <c r="AC203" s="19"/>
      <c r="AD203" s="19"/>
      <c r="AE203" s="19"/>
      <c r="AF203" s="31"/>
      <c r="AG203" s="31"/>
      <c r="AH203" s="71"/>
      <c r="AI203" s="31"/>
      <c r="AJ203" s="32"/>
      <c r="AK203" s="32"/>
      <c r="AL203" s="32"/>
    </row>
    <row r="204" spans="1:38" ht="15.75" customHeight="1" x14ac:dyDescent="0.2">
      <c r="A204" s="6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61"/>
      <c r="T204" s="61"/>
      <c r="U204" s="61"/>
      <c r="V204" s="61"/>
      <c r="W204" s="70"/>
      <c r="X204" s="70"/>
      <c r="Y204" s="70"/>
      <c r="Z204" s="70"/>
      <c r="AA204" s="61"/>
      <c r="AB204" s="61"/>
      <c r="AC204" s="19"/>
      <c r="AD204" s="19"/>
      <c r="AE204" s="19"/>
      <c r="AF204" s="31"/>
      <c r="AG204" s="31"/>
      <c r="AH204" s="71"/>
      <c r="AI204" s="31"/>
      <c r="AJ204" s="32"/>
      <c r="AK204" s="32"/>
      <c r="AL204" s="32"/>
    </row>
    <row r="205" spans="1:38" ht="15.75" customHeight="1" x14ac:dyDescent="0.2">
      <c r="A205" s="6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61"/>
      <c r="T205" s="61"/>
      <c r="U205" s="61"/>
      <c r="V205" s="61"/>
      <c r="W205" s="70"/>
      <c r="X205" s="70"/>
      <c r="Y205" s="70"/>
      <c r="Z205" s="70"/>
      <c r="AA205" s="61"/>
      <c r="AB205" s="61"/>
      <c r="AC205" s="19"/>
      <c r="AD205" s="19"/>
      <c r="AE205" s="19"/>
      <c r="AF205" s="31"/>
      <c r="AG205" s="31"/>
      <c r="AH205" s="71"/>
      <c r="AI205" s="31"/>
      <c r="AJ205" s="32"/>
      <c r="AK205" s="32"/>
      <c r="AL205" s="32"/>
    </row>
    <row r="206" spans="1:38" ht="15.75" customHeight="1" x14ac:dyDescent="0.2">
      <c r="A206" s="6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61"/>
      <c r="T206" s="61"/>
      <c r="U206" s="61"/>
      <c r="V206" s="61"/>
      <c r="W206" s="70"/>
      <c r="X206" s="70"/>
      <c r="Y206" s="70"/>
      <c r="Z206" s="70"/>
      <c r="AA206" s="61"/>
      <c r="AB206" s="61"/>
      <c r="AC206" s="19"/>
      <c r="AD206" s="19"/>
      <c r="AE206" s="19"/>
      <c r="AF206" s="31"/>
      <c r="AG206" s="31"/>
      <c r="AH206" s="71"/>
      <c r="AI206" s="31"/>
      <c r="AJ206" s="32"/>
      <c r="AK206" s="32"/>
      <c r="AL206" s="32"/>
    </row>
    <row r="207" spans="1:38" ht="15.75" customHeight="1" x14ac:dyDescent="0.2">
      <c r="A207" s="6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61"/>
      <c r="T207" s="61"/>
      <c r="U207" s="61"/>
      <c r="V207" s="61"/>
      <c r="W207" s="70"/>
      <c r="X207" s="70"/>
      <c r="Y207" s="70"/>
      <c r="Z207" s="70"/>
      <c r="AA207" s="61"/>
      <c r="AB207" s="61"/>
      <c r="AC207" s="19"/>
      <c r="AD207" s="19"/>
      <c r="AE207" s="19"/>
      <c r="AF207" s="31"/>
      <c r="AG207" s="31"/>
      <c r="AH207" s="71"/>
      <c r="AI207" s="31"/>
      <c r="AJ207" s="32"/>
      <c r="AK207" s="32"/>
      <c r="AL207" s="32"/>
    </row>
    <row r="208" spans="1:38" ht="15.75" customHeight="1" x14ac:dyDescent="0.2">
      <c r="A208" s="6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61"/>
      <c r="T208" s="61"/>
      <c r="U208" s="61"/>
      <c r="V208" s="61"/>
      <c r="W208" s="70"/>
      <c r="X208" s="70"/>
      <c r="Y208" s="70"/>
      <c r="Z208" s="70"/>
      <c r="AA208" s="61"/>
      <c r="AB208" s="61"/>
      <c r="AC208" s="19"/>
      <c r="AD208" s="19"/>
      <c r="AE208" s="19"/>
      <c r="AF208" s="31"/>
      <c r="AG208" s="31"/>
      <c r="AH208" s="71"/>
      <c r="AI208" s="31"/>
      <c r="AJ208" s="32"/>
      <c r="AK208" s="32"/>
      <c r="AL208" s="32"/>
    </row>
    <row r="209" spans="1:38" ht="15.75" customHeight="1" x14ac:dyDescent="0.2">
      <c r="A209" s="6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61"/>
      <c r="T209" s="61"/>
      <c r="U209" s="61"/>
      <c r="V209" s="61"/>
      <c r="W209" s="70"/>
      <c r="X209" s="70"/>
      <c r="Y209" s="70"/>
      <c r="Z209" s="70"/>
      <c r="AA209" s="61"/>
      <c r="AB209" s="61"/>
      <c r="AC209" s="19"/>
      <c r="AD209" s="19"/>
      <c r="AE209" s="19"/>
      <c r="AF209" s="31"/>
      <c r="AG209" s="31"/>
      <c r="AH209" s="71"/>
      <c r="AI209" s="31"/>
      <c r="AJ209" s="32"/>
      <c r="AK209" s="32"/>
      <c r="AL209" s="32"/>
    </row>
    <row r="210" spans="1:38" ht="15.75" customHeight="1" x14ac:dyDescent="0.2">
      <c r="A210" s="6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61"/>
      <c r="T210" s="61"/>
      <c r="U210" s="61"/>
      <c r="V210" s="61"/>
      <c r="W210" s="70"/>
      <c r="X210" s="70"/>
      <c r="Y210" s="70"/>
      <c r="Z210" s="70"/>
      <c r="AA210" s="61"/>
      <c r="AB210" s="61"/>
      <c r="AC210" s="19"/>
      <c r="AD210" s="19"/>
      <c r="AE210" s="19"/>
      <c r="AF210" s="31"/>
      <c r="AG210" s="31"/>
      <c r="AH210" s="71"/>
      <c r="AI210" s="31"/>
      <c r="AJ210" s="32"/>
      <c r="AK210" s="32"/>
      <c r="AL210" s="32"/>
    </row>
    <row r="211" spans="1:38" ht="15.75" customHeight="1" x14ac:dyDescent="0.2">
      <c r="A211" s="6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61"/>
      <c r="T211" s="61"/>
      <c r="U211" s="61"/>
      <c r="V211" s="61"/>
      <c r="W211" s="70"/>
      <c r="X211" s="70"/>
      <c r="Y211" s="70"/>
      <c r="Z211" s="70"/>
      <c r="AA211" s="61"/>
      <c r="AB211" s="61"/>
      <c r="AC211" s="19"/>
      <c r="AD211" s="19"/>
      <c r="AE211" s="19"/>
      <c r="AF211" s="31"/>
      <c r="AG211" s="31"/>
      <c r="AH211" s="71"/>
      <c r="AI211" s="31"/>
      <c r="AJ211" s="32"/>
      <c r="AK211" s="32"/>
      <c r="AL211" s="32"/>
    </row>
    <row r="212" spans="1:38" ht="15.75" customHeight="1" x14ac:dyDescent="0.2">
      <c r="A212" s="6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61"/>
      <c r="T212" s="61"/>
      <c r="U212" s="61"/>
      <c r="V212" s="61"/>
      <c r="W212" s="70"/>
      <c r="X212" s="70"/>
      <c r="Y212" s="70"/>
      <c r="Z212" s="70"/>
      <c r="AA212" s="61"/>
      <c r="AB212" s="61"/>
      <c r="AC212" s="19"/>
      <c r="AD212" s="19"/>
      <c r="AE212" s="19"/>
      <c r="AF212" s="31"/>
      <c r="AG212" s="31"/>
      <c r="AH212" s="71"/>
      <c r="AI212" s="31"/>
      <c r="AJ212" s="32"/>
      <c r="AK212" s="32"/>
      <c r="AL212" s="32"/>
    </row>
    <row r="213" spans="1:38" ht="15.75" customHeight="1" x14ac:dyDescent="0.2">
      <c r="A213" s="6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61"/>
      <c r="T213" s="61"/>
      <c r="U213" s="61"/>
      <c r="V213" s="61"/>
      <c r="W213" s="70"/>
      <c r="X213" s="70"/>
      <c r="Y213" s="70"/>
      <c r="Z213" s="70"/>
      <c r="AA213" s="61"/>
      <c r="AB213" s="61"/>
      <c r="AC213" s="19"/>
      <c r="AD213" s="19"/>
      <c r="AE213" s="19"/>
      <c r="AF213" s="31"/>
      <c r="AG213" s="31"/>
      <c r="AH213" s="71"/>
      <c r="AI213" s="31"/>
      <c r="AJ213" s="32"/>
      <c r="AK213" s="32"/>
      <c r="AL213" s="32"/>
    </row>
    <row r="214" spans="1:38" ht="15.75" customHeight="1" x14ac:dyDescent="0.2">
      <c r="A214" s="6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61"/>
      <c r="T214" s="61"/>
      <c r="U214" s="61"/>
      <c r="V214" s="61"/>
      <c r="W214" s="70"/>
      <c r="X214" s="70"/>
      <c r="Y214" s="70"/>
      <c r="Z214" s="70"/>
      <c r="AA214" s="61"/>
      <c r="AB214" s="61"/>
      <c r="AC214" s="19"/>
      <c r="AD214" s="19"/>
      <c r="AE214" s="19"/>
      <c r="AF214" s="31"/>
      <c r="AG214" s="31"/>
      <c r="AH214" s="71"/>
      <c r="AI214" s="31"/>
      <c r="AJ214" s="32"/>
      <c r="AK214" s="32"/>
      <c r="AL214" s="32"/>
    </row>
    <row r="215" spans="1:38" ht="15.75" customHeight="1" x14ac:dyDescent="0.2">
      <c r="A215" s="6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61"/>
      <c r="T215" s="61"/>
      <c r="U215" s="61"/>
      <c r="V215" s="61"/>
      <c r="W215" s="70"/>
      <c r="X215" s="70"/>
      <c r="Y215" s="70"/>
      <c r="Z215" s="70"/>
      <c r="AA215" s="61"/>
      <c r="AB215" s="61"/>
      <c r="AC215" s="19"/>
      <c r="AD215" s="19"/>
      <c r="AE215" s="19"/>
      <c r="AF215" s="31"/>
      <c r="AG215" s="31"/>
      <c r="AH215" s="71"/>
      <c r="AI215" s="31"/>
      <c r="AJ215" s="32"/>
      <c r="AK215" s="32"/>
      <c r="AL215" s="32"/>
    </row>
    <row r="216" spans="1:38" ht="15.75" customHeight="1" x14ac:dyDescent="0.2">
      <c r="A216" s="6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61"/>
      <c r="T216" s="61"/>
      <c r="U216" s="61"/>
      <c r="V216" s="61"/>
      <c r="W216" s="70"/>
      <c r="X216" s="70"/>
      <c r="Y216" s="70"/>
      <c r="Z216" s="70"/>
      <c r="AA216" s="61"/>
      <c r="AB216" s="61"/>
      <c r="AC216" s="19"/>
      <c r="AD216" s="19"/>
      <c r="AE216" s="19"/>
      <c r="AF216" s="31"/>
      <c r="AG216" s="31"/>
      <c r="AH216" s="71"/>
      <c r="AI216" s="31"/>
      <c r="AJ216" s="32"/>
      <c r="AK216" s="32"/>
      <c r="AL216" s="32"/>
    </row>
    <row r="217" spans="1:38" ht="15.75" customHeight="1" x14ac:dyDescent="0.2">
      <c r="A217" s="6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61"/>
      <c r="T217" s="61"/>
      <c r="U217" s="61"/>
      <c r="V217" s="61"/>
      <c r="W217" s="70"/>
      <c r="X217" s="70"/>
      <c r="Y217" s="70"/>
      <c r="Z217" s="70"/>
      <c r="AA217" s="61"/>
      <c r="AB217" s="61"/>
      <c r="AC217" s="19"/>
      <c r="AD217" s="19"/>
      <c r="AE217" s="19"/>
      <c r="AF217" s="31"/>
      <c r="AG217" s="31"/>
      <c r="AH217" s="71"/>
      <c r="AI217" s="31"/>
      <c r="AJ217" s="32"/>
      <c r="AK217" s="32"/>
      <c r="AL217" s="32"/>
    </row>
    <row r="218" spans="1:38" ht="15.75" customHeight="1" x14ac:dyDescent="0.2">
      <c r="A218" s="6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61"/>
      <c r="T218" s="61"/>
      <c r="U218" s="61"/>
      <c r="V218" s="61"/>
      <c r="W218" s="70"/>
      <c r="X218" s="70"/>
      <c r="Y218" s="70"/>
      <c r="Z218" s="70"/>
      <c r="AA218" s="61"/>
      <c r="AB218" s="61"/>
      <c r="AC218" s="19"/>
      <c r="AD218" s="19"/>
      <c r="AE218" s="19"/>
      <c r="AF218" s="31"/>
      <c r="AG218" s="31"/>
      <c r="AH218" s="71"/>
      <c r="AI218" s="31"/>
      <c r="AJ218" s="32"/>
      <c r="AK218" s="32"/>
      <c r="AL218" s="32"/>
    </row>
    <row r="219" spans="1:38" ht="15.75" customHeight="1" x14ac:dyDescent="0.2">
      <c r="A219" s="6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61"/>
      <c r="T219" s="61"/>
      <c r="U219" s="61"/>
      <c r="V219" s="61"/>
      <c r="W219" s="70"/>
      <c r="X219" s="70"/>
      <c r="Y219" s="70"/>
      <c r="Z219" s="70"/>
      <c r="AA219" s="61"/>
      <c r="AB219" s="61"/>
      <c r="AC219" s="19"/>
      <c r="AD219" s="19"/>
      <c r="AE219" s="19"/>
      <c r="AF219" s="31"/>
      <c r="AG219" s="31"/>
      <c r="AH219" s="71"/>
      <c r="AI219" s="31"/>
      <c r="AJ219" s="32"/>
      <c r="AK219" s="32"/>
      <c r="AL219" s="32"/>
    </row>
    <row r="220" spans="1:38" ht="15.75" customHeight="1" x14ac:dyDescent="0.2">
      <c r="A220" s="6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61"/>
      <c r="T220" s="61"/>
      <c r="U220" s="61"/>
      <c r="V220" s="61"/>
      <c r="W220" s="70"/>
      <c r="X220" s="70"/>
      <c r="Y220" s="70"/>
      <c r="Z220" s="70"/>
      <c r="AA220" s="61"/>
      <c r="AB220" s="61"/>
      <c r="AC220" s="19"/>
      <c r="AD220" s="19"/>
      <c r="AE220" s="19"/>
      <c r="AF220" s="31"/>
      <c r="AG220" s="31"/>
      <c r="AH220" s="71"/>
      <c r="AI220" s="31"/>
      <c r="AJ220" s="32"/>
      <c r="AK220" s="32"/>
      <c r="AL220" s="32"/>
    </row>
    <row r="221" spans="1:38" ht="15.75" customHeight="1" x14ac:dyDescent="0.2">
      <c r="A221" s="6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61"/>
      <c r="T221" s="61"/>
      <c r="U221" s="61"/>
      <c r="V221" s="61"/>
      <c r="W221" s="70"/>
      <c r="X221" s="70"/>
      <c r="Y221" s="70"/>
      <c r="Z221" s="70"/>
      <c r="AA221" s="61"/>
      <c r="AB221" s="61"/>
      <c r="AC221" s="19"/>
      <c r="AD221" s="19"/>
      <c r="AE221" s="19"/>
      <c r="AF221" s="31"/>
      <c r="AG221" s="31"/>
      <c r="AH221" s="71"/>
      <c r="AI221" s="31"/>
      <c r="AJ221" s="32"/>
      <c r="AK221" s="32"/>
      <c r="AL221" s="32"/>
    </row>
    <row r="222" spans="1:38" ht="15.75" customHeight="1" x14ac:dyDescent="0.2">
      <c r="A222" s="6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61"/>
      <c r="T222" s="61"/>
      <c r="U222" s="61"/>
      <c r="V222" s="61"/>
      <c r="W222" s="70"/>
      <c r="X222" s="70"/>
      <c r="Y222" s="70"/>
      <c r="Z222" s="70"/>
      <c r="AA222" s="61"/>
      <c r="AB222" s="61"/>
      <c r="AC222" s="19"/>
      <c r="AD222" s="19"/>
      <c r="AE222" s="19"/>
      <c r="AF222" s="31"/>
      <c r="AG222" s="31"/>
      <c r="AH222" s="71"/>
      <c r="AI222" s="31"/>
      <c r="AJ222" s="32"/>
      <c r="AK222" s="32"/>
      <c r="AL222" s="32"/>
    </row>
    <row r="223" spans="1:38" ht="15.75" customHeight="1" x14ac:dyDescent="0.2">
      <c r="A223" s="6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61"/>
      <c r="T223" s="61"/>
      <c r="U223" s="61"/>
      <c r="V223" s="61"/>
      <c r="W223" s="70"/>
      <c r="X223" s="70"/>
      <c r="Y223" s="70"/>
      <c r="Z223" s="70"/>
      <c r="AA223" s="61"/>
      <c r="AB223" s="61"/>
      <c r="AC223" s="19"/>
      <c r="AD223" s="19"/>
      <c r="AE223" s="19"/>
      <c r="AF223" s="31"/>
      <c r="AG223" s="31"/>
      <c r="AH223" s="71"/>
      <c r="AI223" s="31"/>
      <c r="AJ223" s="32"/>
      <c r="AK223" s="32"/>
      <c r="AL223" s="32"/>
    </row>
    <row r="224" spans="1:38" ht="15.75" customHeight="1" x14ac:dyDescent="0.2">
      <c r="A224" s="6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61"/>
      <c r="T224" s="61"/>
      <c r="U224" s="61"/>
      <c r="V224" s="61"/>
      <c r="W224" s="70"/>
      <c r="X224" s="70"/>
      <c r="Y224" s="70"/>
      <c r="Z224" s="70"/>
      <c r="AA224" s="61"/>
      <c r="AB224" s="61"/>
      <c r="AC224" s="19"/>
      <c r="AD224" s="19"/>
      <c r="AE224" s="19"/>
      <c r="AF224" s="31"/>
      <c r="AG224" s="31"/>
      <c r="AH224" s="71"/>
      <c r="AI224" s="31"/>
      <c r="AJ224" s="32"/>
      <c r="AK224" s="32"/>
      <c r="AL224" s="32"/>
    </row>
    <row r="225" spans="1:38" ht="15.75" customHeight="1" x14ac:dyDescent="0.2">
      <c r="A225" s="6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61"/>
      <c r="T225" s="61"/>
      <c r="U225" s="61"/>
      <c r="V225" s="61"/>
      <c r="W225" s="70"/>
      <c r="X225" s="70"/>
      <c r="Y225" s="70"/>
      <c r="Z225" s="70"/>
      <c r="AA225" s="61"/>
      <c r="AB225" s="61"/>
      <c r="AC225" s="19"/>
      <c r="AD225" s="19"/>
      <c r="AE225" s="19"/>
      <c r="AF225" s="31"/>
      <c r="AG225" s="31"/>
      <c r="AH225" s="71"/>
      <c r="AI225" s="31"/>
      <c r="AJ225" s="32"/>
      <c r="AK225" s="32"/>
      <c r="AL225" s="32"/>
    </row>
    <row r="226" spans="1:38" ht="15.75" customHeight="1" x14ac:dyDescent="0.2">
      <c r="A226" s="6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61"/>
      <c r="T226" s="61"/>
      <c r="U226" s="61"/>
      <c r="V226" s="61"/>
      <c r="W226" s="70"/>
      <c r="X226" s="70"/>
      <c r="Y226" s="70"/>
      <c r="Z226" s="70"/>
      <c r="AA226" s="61"/>
      <c r="AB226" s="61"/>
      <c r="AC226" s="19"/>
      <c r="AD226" s="19"/>
      <c r="AE226" s="19"/>
      <c r="AF226" s="31"/>
      <c r="AG226" s="31"/>
      <c r="AH226" s="71"/>
      <c r="AI226" s="31"/>
      <c r="AJ226" s="32"/>
      <c r="AK226" s="32"/>
      <c r="AL226" s="32"/>
    </row>
    <row r="227" spans="1:38" ht="15.75" customHeight="1" x14ac:dyDescent="0.2">
      <c r="A227" s="6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61"/>
      <c r="T227" s="61"/>
      <c r="U227" s="61"/>
      <c r="V227" s="61"/>
      <c r="W227" s="70"/>
      <c r="X227" s="70"/>
      <c r="Y227" s="70"/>
      <c r="Z227" s="70"/>
      <c r="AA227" s="61"/>
      <c r="AB227" s="61"/>
      <c r="AC227" s="19"/>
      <c r="AD227" s="19"/>
      <c r="AE227" s="19"/>
      <c r="AF227" s="31"/>
      <c r="AG227" s="31"/>
      <c r="AH227" s="71"/>
      <c r="AI227" s="31"/>
      <c r="AJ227" s="32"/>
      <c r="AK227" s="32"/>
      <c r="AL227" s="32"/>
    </row>
    <row r="228" spans="1:38" ht="15.75" customHeight="1" x14ac:dyDescent="0.2">
      <c r="A228" s="6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61"/>
      <c r="T228" s="61"/>
      <c r="U228" s="61"/>
      <c r="V228" s="61"/>
      <c r="W228" s="70"/>
      <c r="X228" s="70"/>
      <c r="Y228" s="70"/>
      <c r="Z228" s="70"/>
      <c r="AA228" s="61"/>
      <c r="AB228" s="61"/>
      <c r="AC228" s="19"/>
      <c r="AD228" s="19"/>
      <c r="AE228" s="19"/>
      <c r="AF228" s="31"/>
      <c r="AG228" s="31"/>
      <c r="AH228" s="71"/>
      <c r="AI228" s="31"/>
      <c r="AJ228" s="32"/>
      <c r="AK228" s="32"/>
      <c r="AL228" s="32"/>
    </row>
    <row r="229" spans="1:38" ht="15.75" customHeight="1" x14ac:dyDescent="0.2">
      <c r="A229" s="6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61"/>
      <c r="T229" s="61"/>
      <c r="U229" s="61"/>
      <c r="V229" s="61"/>
      <c r="W229" s="70"/>
      <c r="X229" s="70"/>
      <c r="Y229" s="70"/>
      <c r="Z229" s="70"/>
      <c r="AA229" s="61"/>
      <c r="AB229" s="61"/>
      <c r="AC229" s="19"/>
      <c r="AD229" s="19"/>
      <c r="AE229" s="19"/>
      <c r="AF229" s="31"/>
      <c r="AG229" s="31"/>
      <c r="AH229" s="71"/>
      <c r="AI229" s="31"/>
      <c r="AJ229" s="32"/>
      <c r="AK229" s="32"/>
      <c r="AL229" s="32"/>
    </row>
    <row r="230" spans="1:38" ht="15.75" customHeight="1" x14ac:dyDescent="0.2">
      <c r="A230" s="6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61"/>
      <c r="T230" s="61"/>
      <c r="U230" s="61"/>
      <c r="V230" s="61"/>
      <c r="W230" s="70"/>
      <c r="X230" s="70"/>
      <c r="Y230" s="70"/>
      <c r="Z230" s="70"/>
      <c r="AA230" s="61"/>
      <c r="AB230" s="61"/>
      <c r="AC230" s="19"/>
      <c r="AD230" s="19"/>
      <c r="AE230" s="19"/>
      <c r="AF230" s="31"/>
      <c r="AG230" s="31"/>
      <c r="AH230" s="71"/>
      <c r="AI230" s="31"/>
      <c r="AJ230" s="32"/>
      <c r="AK230" s="32"/>
      <c r="AL230" s="32"/>
    </row>
    <row r="231" spans="1:38" ht="15.75" customHeight="1" x14ac:dyDescent="0.2">
      <c r="A231" s="6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61"/>
      <c r="T231" s="61"/>
      <c r="U231" s="61"/>
      <c r="V231" s="61"/>
      <c r="W231" s="70"/>
      <c r="X231" s="70"/>
      <c r="Y231" s="70"/>
      <c r="Z231" s="70"/>
      <c r="AA231" s="61"/>
      <c r="AB231" s="61"/>
      <c r="AC231" s="19"/>
      <c r="AD231" s="19"/>
      <c r="AE231" s="19"/>
      <c r="AF231" s="31"/>
      <c r="AG231" s="31"/>
      <c r="AH231" s="71"/>
      <c r="AI231" s="31"/>
      <c r="AJ231" s="32"/>
      <c r="AK231" s="32"/>
      <c r="AL231" s="32"/>
    </row>
    <row r="232" spans="1:38" ht="15.75" customHeight="1" x14ac:dyDescent="0.2">
      <c r="A232" s="6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61"/>
      <c r="T232" s="61"/>
      <c r="U232" s="61"/>
      <c r="V232" s="61"/>
      <c r="W232" s="70"/>
      <c r="X232" s="70"/>
      <c r="Y232" s="70"/>
      <c r="Z232" s="70"/>
      <c r="AA232" s="61"/>
      <c r="AB232" s="61"/>
      <c r="AC232" s="19"/>
      <c r="AD232" s="19"/>
      <c r="AE232" s="19"/>
      <c r="AF232" s="31"/>
      <c r="AG232" s="31"/>
      <c r="AH232" s="71"/>
      <c r="AI232" s="31"/>
      <c r="AJ232" s="32"/>
      <c r="AK232" s="32"/>
      <c r="AL232" s="32"/>
    </row>
    <row r="233" spans="1:38" ht="15.75" customHeight="1" x14ac:dyDescent="0.2">
      <c r="A233" s="6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61"/>
      <c r="T233" s="61"/>
      <c r="U233" s="61"/>
      <c r="V233" s="61"/>
      <c r="W233" s="70"/>
      <c r="X233" s="70"/>
      <c r="Y233" s="70"/>
      <c r="Z233" s="70"/>
      <c r="AA233" s="61"/>
      <c r="AB233" s="61"/>
      <c r="AC233" s="19"/>
      <c r="AD233" s="19"/>
      <c r="AE233" s="19"/>
      <c r="AF233" s="31"/>
      <c r="AG233" s="31"/>
      <c r="AH233" s="71"/>
      <c r="AI233" s="31"/>
      <c r="AJ233" s="32"/>
      <c r="AK233" s="32"/>
      <c r="AL233" s="32"/>
    </row>
    <row r="234" spans="1:38" ht="15.75" customHeight="1" x14ac:dyDescent="0.2">
      <c r="A234" s="6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61"/>
      <c r="T234" s="61"/>
      <c r="U234" s="61"/>
      <c r="V234" s="61"/>
      <c r="W234" s="70"/>
      <c r="X234" s="70"/>
      <c r="Y234" s="70"/>
      <c r="Z234" s="70"/>
      <c r="AA234" s="61"/>
      <c r="AB234" s="61"/>
      <c r="AC234" s="19"/>
      <c r="AD234" s="19"/>
      <c r="AE234" s="19"/>
      <c r="AF234" s="31"/>
      <c r="AG234" s="31"/>
      <c r="AH234" s="71"/>
      <c r="AI234" s="31"/>
      <c r="AJ234" s="32"/>
      <c r="AK234" s="32"/>
      <c r="AL234" s="32"/>
    </row>
    <row r="235" spans="1:38" ht="15.75" customHeight="1" x14ac:dyDescent="0.2">
      <c r="A235" s="6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61"/>
      <c r="T235" s="61"/>
      <c r="U235" s="61"/>
      <c r="V235" s="61"/>
      <c r="W235" s="70"/>
      <c r="X235" s="70"/>
      <c r="Y235" s="70"/>
      <c r="Z235" s="70"/>
      <c r="AA235" s="61"/>
      <c r="AB235" s="61"/>
      <c r="AC235" s="19"/>
      <c r="AD235" s="19"/>
      <c r="AE235" s="19"/>
      <c r="AF235" s="31"/>
      <c r="AG235" s="31"/>
      <c r="AH235" s="71"/>
      <c r="AI235" s="31"/>
      <c r="AJ235" s="32"/>
      <c r="AK235" s="32"/>
      <c r="AL235" s="32"/>
    </row>
    <row r="236" spans="1:38" ht="15.75" customHeight="1" x14ac:dyDescent="0.2">
      <c r="A236" s="6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61"/>
      <c r="T236" s="61"/>
      <c r="U236" s="61"/>
      <c r="V236" s="61"/>
      <c r="W236" s="70"/>
      <c r="X236" s="70"/>
      <c r="Y236" s="70"/>
      <c r="Z236" s="70"/>
      <c r="AA236" s="61"/>
      <c r="AB236" s="61"/>
      <c r="AC236" s="19"/>
      <c r="AD236" s="19"/>
      <c r="AE236" s="19"/>
      <c r="AF236" s="31"/>
      <c r="AG236" s="31"/>
      <c r="AH236" s="71"/>
      <c r="AI236" s="31"/>
      <c r="AJ236" s="32"/>
      <c r="AK236" s="32"/>
      <c r="AL236" s="32"/>
    </row>
    <row r="237" spans="1:38" ht="15.75" customHeight="1" x14ac:dyDescent="0.2">
      <c r="A237" s="6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61"/>
      <c r="T237" s="61"/>
      <c r="U237" s="61"/>
      <c r="V237" s="61"/>
      <c r="W237" s="70"/>
      <c r="X237" s="70"/>
      <c r="Y237" s="70"/>
      <c r="Z237" s="70"/>
      <c r="AA237" s="61"/>
      <c r="AB237" s="61"/>
      <c r="AC237" s="19"/>
      <c r="AD237" s="19"/>
      <c r="AE237" s="19"/>
      <c r="AF237" s="31"/>
      <c r="AG237" s="31"/>
      <c r="AH237" s="71"/>
      <c r="AI237" s="31"/>
      <c r="AJ237" s="32"/>
      <c r="AK237" s="32"/>
      <c r="AL237" s="32"/>
    </row>
    <row r="238" spans="1:38" ht="15.75" customHeight="1" x14ac:dyDescent="0.2">
      <c r="A238" s="6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61"/>
      <c r="T238" s="61"/>
      <c r="U238" s="61"/>
      <c r="V238" s="61"/>
      <c r="W238" s="70"/>
      <c r="X238" s="70"/>
      <c r="Y238" s="70"/>
      <c r="Z238" s="70"/>
      <c r="AA238" s="61"/>
      <c r="AB238" s="61"/>
      <c r="AC238" s="19"/>
      <c r="AD238" s="19"/>
      <c r="AE238" s="19"/>
      <c r="AF238" s="31"/>
      <c r="AG238" s="31"/>
      <c r="AH238" s="71"/>
      <c r="AI238" s="31"/>
      <c r="AJ238" s="32"/>
      <c r="AK238" s="32"/>
      <c r="AL238" s="32"/>
    </row>
    <row r="239" spans="1:38" ht="15.75" customHeight="1" x14ac:dyDescent="0.2">
      <c r="A239" s="6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61"/>
      <c r="T239" s="61"/>
      <c r="U239" s="61"/>
      <c r="V239" s="61"/>
      <c r="W239" s="70"/>
      <c r="X239" s="70"/>
      <c r="Y239" s="70"/>
      <c r="Z239" s="70"/>
      <c r="AA239" s="61"/>
      <c r="AB239" s="61"/>
      <c r="AC239" s="19"/>
      <c r="AD239" s="19"/>
      <c r="AE239" s="19"/>
      <c r="AF239" s="31"/>
      <c r="AG239" s="31"/>
      <c r="AH239" s="71"/>
      <c r="AI239" s="31"/>
      <c r="AJ239" s="32"/>
      <c r="AK239" s="32"/>
      <c r="AL239" s="32"/>
    </row>
    <row r="240" spans="1:38" ht="15.75" customHeight="1" x14ac:dyDescent="0.2">
      <c r="A240" s="6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61"/>
      <c r="T240" s="61"/>
      <c r="U240" s="61"/>
      <c r="V240" s="61"/>
      <c r="W240" s="70"/>
      <c r="X240" s="70"/>
      <c r="Y240" s="70"/>
      <c r="Z240" s="70"/>
      <c r="AA240" s="61"/>
      <c r="AB240" s="61"/>
      <c r="AC240" s="19"/>
      <c r="AD240" s="19"/>
      <c r="AE240" s="19"/>
      <c r="AF240" s="31"/>
      <c r="AG240" s="31"/>
      <c r="AH240" s="71"/>
      <c r="AI240" s="31"/>
      <c r="AJ240" s="32"/>
      <c r="AK240" s="32"/>
      <c r="AL240" s="32"/>
    </row>
    <row r="241" spans="1:38" ht="15.75" customHeight="1" x14ac:dyDescent="0.2">
      <c r="A241" s="6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61"/>
      <c r="T241" s="61"/>
      <c r="U241" s="61"/>
      <c r="V241" s="61"/>
      <c r="W241" s="70"/>
      <c r="X241" s="70"/>
      <c r="Y241" s="70"/>
      <c r="Z241" s="70"/>
      <c r="AA241" s="61"/>
      <c r="AB241" s="61"/>
      <c r="AC241" s="19"/>
      <c r="AD241" s="19"/>
      <c r="AE241" s="19"/>
      <c r="AF241" s="31"/>
      <c r="AG241" s="31"/>
      <c r="AH241" s="71"/>
      <c r="AI241" s="31"/>
      <c r="AJ241" s="32"/>
      <c r="AK241" s="32"/>
      <c r="AL241" s="32"/>
    </row>
    <row r="242" spans="1:38" ht="15.75" customHeight="1" x14ac:dyDescent="0.2">
      <c r="A242" s="6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61"/>
      <c r="T242" s="61"/>
      <c r="U242" s="61"/>
      <c r="V242" s="61"/>
      <c r="W242" s="70"/>
      <c r="X242" s="70"/>
      <c r="Y242" s="70"/>
      <c r="Z242" s="70"/>
      <c r="AA242" s="61"/>
      <c r="AB242" s="61"/>
      <c r="AC242" s="19"/>
      <c r="AD242" s="19"/>
      <c r="AE242" s="19"/>
      <c r="AF242" s="31"/>
      <c r="AG242" s="31"/>
      <c r="AH242" s="71"/>
      <c r="AI242" s="31"/>
      <c r="AJ242" s="32"/>
      <c r="AK242" s="32"/>
      <c r="AL242" s="32"/>
    </row>
    <row r="243" spans="1:38" ht="15.75" customHeight="1" x14ac:dyDescent="0.2">
      <c r="A243" s="6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61"/>
      <c r="T243" s="61"/>
      <c r="U243" s="61"/>
      <c r="V243" s="61"/>
      <c r="W243" s="70"/>
      <c r="X243" s="70"/>
      <c r="Y243" s="70"/>
      <c r="Z243" s="70"/>
      <c r="AA243" s="61"/>
      <c r="AB243" s="61"/>
      <c r="AC243" s="19"/>
      <c r="AD243" s="19"/>
      <c r="AE243" s="19"/>
      <c r="AF243" s="31"/>
      <c r="AG243" s="31"/>
      <c r="AH243" s="71"/>
      <c r="AI243" s="31"/>
      <c r="AJ243" s="32"/>
      <c r="AK243" s="32"/>
      <c r="AL243" s="32"/>
    </row>
    <row r="244" spans="1:38" ht="15.75" customHeight="1" x14ac:dyDescent="0.2">
      <c r="A244" s="6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61"/>
      <c r="T244" s="61"/>
      <c r="U244" s="61"/>
      <c r="V244" s="61"/>
      <c r="W244" s="70"/>
      <c r="X244" s="70"/>
      <c r="Y244" s="70"/>
      <c r="Z244" s="70"/>
      <c r="AA244" s="61"/>
      <c r="AB244" s="61"/>
      <c r="AC244" s="19"/>
      <c r="AD244" s="19"/>
      <c r="AE244" s="19"/>
      <c r="AF244" s="31"/>
      <c r="AG244" s="31"/>
      <c r="AH244" s="71"/>
      <c r="AI244" s="31"/>
      <c r="AJ244" s="32"/>
      <c r="AK244" s="32"/>
      <c r="AL244" s="32"/>
    </row>
    <row r="245" spans="1:38" ht="15.75" customHeight="1" x14ac:dyDescent="0.2">
      <c r="A245" s="6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61"/>
      <c r="T245" s="61"/>
      <c r="U245" s="61"/>
      <c r="V245" s="61"/>
      <c r="W245" s="70"/>
      <c r="X245" s="70"/>
      <c r="Y245" s="70"/>
      <c r="Z245" s="70"/>
      <c r="AA245" s="61"/>
      <c r="AB245" s="61"/>
      <c r="AC245" s="19"/>
      <c r="AD245" s="19"/>
      <c r="AE245" s="19"/>
      <c r="AF245" s="31"/>
      <c r="AG245" s="31"/>
      <c r="AH245" s="71"/>
      <c r="AI245" s="31"/>
      <c r="AJ245" s="32"/>
      <c r="AK245" s="32"/>
      <c r="AL245" s="32"/>
    </row>
    <row r="246" spans="1:38" ht="15.75" customHeight="1" x14ac:dyDescent="0.2">
      <c r="A246" s="6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61"/>
      <c r="T246" s="61"/>
      <c r="U246" s="61"/>
      <c r="V246" s="61"/>
      <c r="W246" s="70"/>
      <c r="X246" s="70"/>
      <c r="Y246" s="70"/>
      <c r="Z246" s="70"/>
      <c r="AA246" s="61"/>
      <c r="AB246" s="61"/>
      <c r="AC246" s="19"/>
      <c r="AD246" s="19"/>
      <c r="AE246" s="19"/>
      <c r="AF246" s="31"/>
      <c r="AG246" s="31"/>
      <c r="AH246" s="71"/>
      <c r="AI246" s="31"/>
      <c r="AJ246" s="32"/>
      <c r="AK246" s="32"/>
      <c r="AL246" s="32"/>
    </row>
    <row r="247" spans="1:38" ht="15.75" customHeight="1" x14ac:dyDescent="0.2">
      <c r="A247" s="6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61"/>
      <c r="T247" s="61"/>
      <c r="U247" s="61"/>
      <c r="V247" s="61"/>
      <c r="W247" s="70"/>
      <c r="X247" s="70"/>
      <c r="Y247" s="70"/>
      <c r="Z247" s="70"/>
      <c r="AA247" s="61"/>
      <c r="AB247" s="61"/>
      <c r="AC247" s="19"/>
      <c r="AD247" s="19"/>
      <c r="AE247" s="19"/>
      <c r="AF247" s="31"/>
      <c r="AG247" s="31"/>
      <c r="AH247" s="71"/>
      <c r="AI247" s="31"/>
      <c r="AJ247" s="32"/>
      <c r="AK247" s="32"/>
      <c r="AL247" s="32"/>
    </row>
    <row r="248" spans="1:38" ht="15.75" customHeight="1" x14ac:dyDescent="0.2">
      <c r="A248" s="6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61"/>
      <c r="T248" s="61"/>
      <c r="U248" s="61"/>
      <c r="V248" s="61"/>
      <c r="W248" s="70"/>
      <c r="X248" s="70"/>
      <c r="Y248" s="70"/>
      <c r="Z248" s="70"/>
      <c r="AA248" s="61"/>
      <c r="AB248" s="61"/>
      <c r="AC248" s="19"/>
      <c r="AD248" s="19"/>
      <c r="AE248" s="19"/>
      <c r="AF248" s="31"/>
      <c r="AG248" s="31"/>
      <c r="AH248" s="71"/>
      <c r="AI248" s="31"/>
      <c r="AJ248" s="32"/>
      <c r="AK248" s="32"/>
      <c r="AL248" s="32"/>
    </row>
    <row r="249" spans="1:38" ht="15.75" customHeight="1" x14ac:dyDescent="0.2">
      <c r="A249" s="6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61"/>
      <c r="T249" s="61"/>
      <c r="U249" s="61"/>
      <c r="V249" s="61"/>
      <c r="W249" s="70"/>
      <c r="X249" s="70"/>
      <c r="Y249" s="70"/>
      <c r="Z249" s="70"/>
      <c r="AA249" s="61"/>
      <c r="AB249" s="61"/>
      <c r="AC249" s="19"/>
      <c r="AD249" s="19"/>
      <c r="AE249" s="19"/>
      <c r="AF249" s="31"/>
      <c r="AG249" s="31"/>
      <c r="AH249" s="71"/>
      <c r="AI249" s="31"/>
      <c r="AJ249" s="32"/>
      <c r="AK249" s="32"/>
      <c r="AL249" s="32"/>
    </row>
    <row r="250" spans="1:38" ht="15.75" customHeight="1" x14ac:dyDescent="0.2">
      <c r="A250" s="6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61"/>
      <c r="T250" s="61"/>
      <c r="U250" s="61"/>
      <c r="V250" s="61"/>
      <c r="W250" s="70"/>
      <c r="X250" s="70"/>
      <c r="Y250" s="70"/>
      <c r="Z250" s="70"/>
      <c r="AA250" s="61"/>
      <c r="AB250" s="61"/>
      <c r="AC250" s="19"/>
      <c r="AD250" s="19"/>
      <c r="AE250" s="19"/>
      <c r="AF250" s="31"/>
      <c r="AG250" s="31"/>
      <c r="AH250" s="71"/>
      <c r="AI250" s="31"/>
      <c r="AJ250" s="32"/>
      <c r="AK250" s="32"/>
      <c r="AL250" s="32"/>
    </row>
    <row r="251" spans="1:38" ht="15.75" customHeight="1" x14ac:dyDescent="0.2">
      <c r="A251" s="6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61"/>
      <c r="T251" s="61"/>
      <c r="U251" s="61"/>
      <c r="V251" s="61"/>
      <c r="W251" s="70"/>
      <c r="X251" s="70"/>
      <c r="Y251" s="70"/>
      <c r="Z251" s="70"/>
      <c r="AA251" s="61"/>
      <c r="AB251" s="61"/>
      <c r="AC251" s="19"/>
      <c r="AD251" s="19"/>
      <c r="AE251" s="19"/>
      <c r="AF251" s="31"/>
      <c r="AG251" s="31"/>
      <c r="AH251" s="71"/>
      <c r="AI251" s="31"/>
      <c r="AJ251" s="32"/>
      <c r="AK251" s="32"/>
      <c r="AL251" s="32"/>
    </row>
    <row r="252" spans="1:38" ht="15.75" customHeight="1" x14ac:dyDescent="0.2">
      <c r="A252" s="6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61"/>
      <c r="T252" s="61"/>
      <c r="U252" s="61"/>
      <c r="V252" s="61"/>
      <c r="W252" s="70"/>
      <c r="X252" s="70"/>
      <c r="Y252" s="70"/>
      <c r="Z252" s="70"/>
      <c r="AA252" s="61"/>
      <c r="AB252" s="61"/>
      <c r="AC252" s="19"/>
      <c r="AD252" s="19"/>
      <c r="AE252" s="19"/>
      <c r="AF252" s="31"/>
      <c r="AG252" s="31"/>
      <c r="AH252" s="71"/>
      <c r="AI252" s="31"/>
      <c r="AJ252" s="32"/>
      <c r="AK252" s="32"/>
      <c r="AL252" s="32"/>
    </row>
    <row r="253" spans="1:38" ht="15.75" customHeight="1" x14ac:dyDescent="0.2">
      <c r="A253" s="6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61"/>
      <c r="T253" s="61"/>
      <c r="U253" s="61"/>
      <c r="V253" s="61"/>
      <c r="W253" s="70"/>
      <c r="X253" s="70"/>
      <c r="Y253" s="70"/>
      <c r="Z253" s="70"/>
      <c r="AA253" s="61"/>
      <c r="AB253" s="61"/>
      <c r="AC253" s="19"/>
      <c r="AD253" s="19"/>
      <c r="AE253" s="19"/>
      <c r="AF253" s="31"/>
      <c r="AG253" s="31"/>
      <c r="AH253" s="71"/>
      <c r="AI253" s="31"/>
      <c r="AJ253" s="32"/>
      <c r="AK253" s="32"/>
      <c r="AL253" s="32"/>
    </row>
    <row r="254" spans="1:38" ht="15.75" customHeight="1" x14ac:dyDescent="0.2">
      <c r="A254" s="6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61"/>
      <c r="T254" s="61"/>
      <c r="U254" s="61"/>
      <c r="V254" s="61"/>
      <c r="W254" s="70"/>
      <c r="X254" s="70"/>
      <c r="Y254" s="70"/>
      <c r="Z254" s="70"/>
      <c r="AA254" s="61"/>
      <c r="AB254" s="61"/>
      <c r="AC254" s="19"/>
      <c r="AD254" s="19"/>
      <c r="AE254" s="19"/>
      <c r="AF254" s="31"/>
      <c r="AG254" s="31"/>
      <c r="AH254" s="71"/>
      <c r="AI254" s="31"/>
      <c r="AJ254" s="32"/>
      <c r="AK254" s="32"/>
      <c r="AL254" s="32"/>
    </row>
    <row r="255" spans="1:38" ht="15.75" customHeight="1" x14ac:dyDescent="0.2">
      <c r="A255" s="6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61"/>
      <c r="T255" s="61"/>
      <c r="U255" s="61"/>
      <c r="V255" s="61"/>
      <c r="W255" s="70"/>
      <c r="X255" s="70"/>
      <c r="Y255" s="70"/>
      <c r="Z255" s="70"/>
      <c r="AA255" s="61"/>
      <c r="AB255" s="61"/>
      <c r="AC255" s="19"/>
      <c r="AD255" s="19"/>
      <c r="AE255" s="19"/>
      <c r="AF255" s="31"/>
      <c r="AG255" s="31"/>
      <c r="AH255" s="71"/>
      <c r="AI255" s="31"/>
      <c r="AJ255" s="32"/>
      <c r="AK255" s="32"/>
      <c r="AL255" s="32"/>
    </row>
    <row r="256" spans="1:38" ht="15.75" customHeight="1" x14ac:dyDescent="0.2">
      <c r="A256" s="6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61"/>
      <c r="T256" s="61"/>
      <c r="U256" s="61"/>
      <c r="V256" s="61"/>
      <c r="W256" s="70"/>
      <c r="X256" s="70"/>
      <c r="Y256" s="70"/>
      <c r="Z256" s="70"/>
      <c r="AA256" s="61"/>
      <c r="AB256" s="61"/>
      <c r="AC256" s="19"/>
      <c r="AD256" s="19"/>
      <c r="AE256" s="19"/>
      <c r="AF256" s="31"/>
      <c r="AG256" s="31"/>
      <c r="AH256" s="71"/>
      <c r="AI256" s="31"/>
      <c r="AJ256" s="32"/>
      <c r="AK256" s="32"/>
      <c r="AL256" s="32"/>
    </row>
    <row r="257" spans="1:38" ht="15.75" customHeight="1" x14ac:dyDescent="0.2">
      <c r="A257" s="6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61"/>
      <c r="T257" s="61"/>
      <c r="U257" s="61"/>
      <c r="V257" s="61"/>
      <c r="W257" s="70"/>
      <c r="X257" s="70"/>
      <c r="Y257" s="70"/>
      <c r="Z257" s="70"/>
      <c r="AA257" s="61"/>
      <c r="AB257" s="61"/>
      <c r="AC257" s="19"/>
      <c r="AD257" s="19"/>
      <c r="AE257" s="19"/>
      <c r="AF257" s="31"/>
      <c r="AG257" s="31"/>
      <c r="AH257" s="71"/>
      <c r="AI257" s="31"/>
      <c r="AJ257" s="32"/>
      <c r="AK257" s="32"/>
      <c r="AL257" s="32"/>
    </row>
    <row r="258" spans="1:38" ht="15.75" customHeight="1" x14ac:dyDescent="0.2">
      <c r="A258" s="6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61"/>
      <c r="T258" s="61"/>
      <c r="U258" s="61"/>
      <c r="V258" s="61"/>
      <c r="W258" s="70"/>
      <c r="X258" s="70"/>
      <c r="Y258" s="70"/>
      <c r="Z258" s="70"/>
      <c r="AA258" s="61"/>
      <c r="AB258" s="61"/>
      <c r="AC258" s="19"/>
      <c r="AD258" s="19"/>
      <c r="AE258" s="19"/>
      <c r="AF258" s="31"/>
      <c r="AG258" s="31"/>
      <c r="AH258" s="71"/>
      <c r="AI258" s="31"/>
      <c r="AJ258" s="32"/>
      <c r="AK258" s="32"/>
      <c r="AL258" s="32"/>
    </row>
    <row r="259" spans="1:38" ht="15.75" customHeight="1" x14ac:dyDescent="0.2">
      <c r="A259" s="6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61"/>
      <c r="T259" s="61"/>
      <c r="U259" s="61"/>
      <c r="V259" s="61"/>
      <c r="W259" s="70"/>
      <c r="X259" s="70"/>
      <c r="Y259" s="70"/>
      <c r="Z259" s="70"/>
      <c r="AA259" s="61"/>
      <c r="AB259" s="61"/>
      <c r="AC259" s="19"/>
      <c r="AD259" s="19"/>
      <c r="AE259" s="19"/>
      <c r="AF259" s="31"/>
      <c r="AG259" s="31"/>
      <c r="AH259" s="71"/>
      <c r="AI259" s="31"/>
      <c r="AJ259" s="32"/>
      <c r="AK259" s="32"/>
      <c r="AL259" s="32"/>
    </row>
    <row r="260" spans="1:38" ht="15.75" customHeight="1" x14ac:dyDescent="0.2">
      <c r="A260" s="6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61"/>
      <c r="T260" s="61"/>
      <c r="U260" s="61"/>
      <c r="V260" s="61"/>
      <c r="W260" s="70"/>
      <c r="X260" s="70"/>
      <c r="Y260" s="70"/>
      <c r="Z260" s="70"/>
      <c r="AA260" s="61"/>
      <c r="AB260" s="61"/>
      <c r="AC260" s="19"/>
      <c r="AD260" s="19"/>
      <c r="AE260" s="19"/>
      <c r="AF260" s="31"/>
      <c r="AG260" s="31"/>
      <c r="AH260" s="71"/>
      <c r="AI260" s="31"/>
      <c r="AJ260" s="32"/>
      <c r="AK260" s="32"/>
      <c r="AL260" s="32"/>
    </row>
    <row r="261" spans="1:38" ht="15.75" customHeight="1" x14ac:dyDescent="0.2">
      <c r="A261" s="6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61"/>
      <c r="T261" s="61"/>
      <c r="U261" s="61"/>
      <c r="V261" s="61"/>
      <c r="W261" s="70"/>
      <c r="X261" s="70"/>
      <c r="Y261" s="70"/>
      <c r="Z261" s="70"/>
      <c r="AA261" s="61"/>
      <c r="AB261" s="61"/>
      <c r="AC261" s="19"/>
      <c r="AD261" s="19"/>
      <c r="AE261" s="19"/>
      <c r="AF261" s="31"/>
      <c r="AG261" s="31"/>
      <c r="AH261" s="71"/>
      <c r="AI261" s="31"/>
      <c r="AJ261" s="32"/>
      <c r="AK261" s="32"/>
      <c r="AL261" s="32"/>
    </row>
    <row r="262" spans="1:38" ht="15.75" customHeight="1" x14ac:dyDescent="0.2">
      <c r="A262" s="6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61"/>
      <c r="T262" s="61"/>
      <c r="U262" s="61"/>
      <c r="V262" s="61"/>
      <c r="W262" s="70"/>
      <c r="X262" s="70"/>
      <c r="Y262" s="70"/>
      <c r="Z262" s="70"/>
      <c r="AA262" s="61"/>
      <c r="AB262" s="61"/>
      <c r="AC262" s="19"/>
      <c r="AD262" s="19"/>
      <c r="AE262" s="19"/>
      <c r="AF262" s="31"/>
      <c r="AG262" s="31"/>
      <c r="AH262" s="71"/>
      <c r="AI262" s="31"/>
      <c r="AJ262" s="32"/>
      <c r="AK262" s="32"/>
      <c r="AL262" s="32"/>
    </row>
    <row r="263" spans="1:38" ht="15.75" customHeight="1" x14ac:dyDescent="0.2">
      <c r="A263" s="6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61"/>
      <c r="T263" s="61"/>
      <c r="U263" s="61"/>
      <c r="V263" s="61"/>
      <c r="W263" s="70"/>
      <c r="X263" s="70"/>
      <c r="Y263" s="70"/>
      <c r="Z263" s="70"/>
      <c r="AA263" s="61"/>
      <c r="AB263" s="61"/>
      <c r="AC263" s="19"/>
      <c r="AD263" s="19"/>
      <c r="AE263" s="19"/>
      <c r="AF263" s="31"/>
      <c r="AG263" s="31"/>
      <c r="AH263" s="71"/>
      <c r="AI263" s="31"/>
      <c r="AJ263" s="32"/>
      <c r="AK263" s="32"/>
      <c r="AL263" s="32"/>
    </row>
    <row r="264" spans="1:38" ht="15.75" customHeight="1" x14ac:dyDescent="0.2">
      <c r="A264" s="6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61"/>
      <c r="T264" s="61"/>
      <c r="U264" s="61"/>
      <c r="V264" s="61"/>
      <c r="W264" s="70"/>
      <c r="X264" s="70"/>
      <c r="Y264" s="70"/>
      <c r="Z264" s="70"/>
      <c r="AA264" s="61"/>
      <c r="AB264" s="61"/>
      <c r="AC264" s="19"/>
      <c r="AD264" s="19"/>
      <c r="AE264" s="19"/>
      <c r="AF264" s="31"/>
      <c r="AG264" s="31"/>
      <c r="AH264" s="71"/>
      <c r="AI264" s="31"/>
      <c r="AJ264" s="32"/>
      <c r="AK264" s="32"/>
      <c r="AL264" s="32"/>
    </row>
    <row r="265" spans="1:38" ht="15.75" customHeight="1" x14ac:dyDescent="0.2">
      <c r="A265" s="6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61"/>
      <c r="T265" s="61"/>
      <c r="U265" s="61"/>
      <c r="V265" s="61"/>
      <c r="W265" s="70"/>
      <c r="X265" s="70"/>
      <c r="Y265" s="70"/>
      <c r="Z265" s="70"/>
      <c r="AA265" s="61"/>
      <c r="AB265" s="61"/>
      <c r="AC265" s="19"/>
      <c r="AD265" s="19"/>
      <c r="AE265" s="19"/>
      <c r="AF265" s="31"/>
      <c r="AG265" s="31"/>
      <c r="AH265" s="71"/>
      <c r="AI265" s="31"/>
      <c r="AJ265" s="32"/>
      <c r="AK265" s="32"/>
      <c r="AL265" s="32"/>
    </row>
    <row r="266" spans="1:38" ht="15.75" customHeight="1" x14ac:dyDescent="0.2">
      <c r="A266" s="6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61"/>
      <c r="T266" s="61"/>
      <c r="U266" s="61"/>
      <c r="V266" s="61"/>
      <c r="W266" s="70"/>
      <c r="X266" s="70"/>
      <c r="Y266" s="70"/>
      <c r="Z266" s="70"/>
      <c r="AA266" s="61"/>
      <c r="AB266" s="61"/>
      <c r="AC266" s="19"/>
      <c r="AD266" s="19"/>
      <c r="AE266" s="19"/>
      <c r="AF266" s="31"/>
      <c r="AG266" s="31"/>
      <c r="AH266" s="71"/>
      <c r="AI266" s="31"/>
      <c r="AJ266" s="32"/>
      <c r="AK266" s="32"/>
      <c r="AL266" s="32"/>
    </row>
    <row r="267" spans="1:38" ht="15.75" customHeight="1" x14ac:dyDescent="0.2">
      <c r="A267" s="6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61"/>
      <c r="T267" s="61"/>
      <c r="U267" s="61"/>
      <c r="V267" s="61"/>
      <c r="W267" s="70"/>
      <c r="X267" s="70"/>
      <c r="Y267" s="70"/>
      <c r="Z267" s="70"/>
      <c r="AA267" s="61"/>
      <c r="AB267" s="61"/>
      <c r="AC267" s="19"/>
      <c r="AD267" s="19"/>
      <c r="AE267" s="19"/>
      <c r="AF267" s="31"/>
      <c r="AG267" s="31"/>
      <c r="AH267" s="71"/>
      <c r="AI267" s="31"/>
      <c r="AJ267" s="32"/>
      <c r="AK267" s="32"/>
      <c r="AL267" s="32"/>
    </row>
    <row r="268" spans="1:38" ht="15.75" customHeight="1" x14ac:dyDescent="0.2">
      <c r="A268" s="6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61"/>
      <c r="T268" s="61"/>
      <c r="U268" s="61"/>
      <c r="V268" s="61"/>
      <c r="W268" s="70"/>
      <c r="X268" s="70"/>
      <c r="Y268" s="70"/>
      <c r="Z268" s="70"/>
      <c r="AA268" s="61"/>
      <c r="AB268" s="61"/>
      <c r="AC268" s="19"/>
      <c r="AD268" s="19"/>
      <c r="AE268" s="19"/>
      <c r="AF268" s="31"/>
      <c r="AG268" s="31"/>
      <c r="AH268" s="71"/>
      <c r="AI268" s="31"/>
      <c r="AJ268" s="32"/>
      <c r="AK268" s="32"/>
      <c r="AL268" s="32"/>
    </row>
    <row r="269" spans="1:38" ht="15.75" customHeight="1" x14ac:dyDescent="0.2">
      <c r="A269" s="6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61"/>
      <c r="T269" s="61"/>
      <c r="U269" s="61"/>
      <c r="V269" s="61"/>
      <c r="W269" s="70"/>
      <c r="X269" s="70"/>
      <c r="Y269" s="70"/>
      <c r="Z269" s="70"/>
      <c r="AA269" s="61"/>
      <c r="AB269" s="61"/>
      <c r="AC269" s="19"/>
      <c r="AD269" s="19"/>
      <c r="AE269" s="19"/>
      <c r="AF269" s="31"/>
      <c r="AG269" s="31"/>
      <c r="AH269" s="71"/>
      <c r="AI269" s="31"/>
      <c r="AJ269" s="32"/>
      <c r="AK269" s="32"/>
      <c r="AL269" s="32"/>
    </row>
    <row r="270" spans="1:38" ht="15.75" customHeight="1" x14ac:dyDescent="0.2">
      <c r="A270" s="6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61"/>
      <c r="T270" s="61"/>
      <c r="U270" s="61"/>
      <c r="V270" s="61"/>
      <c r="W270" s="70"/>
      <c r="X270" s="70"/>
      <c r="Y270" s="70"/>
      <c r="Z270" s="70"/>
      <c r="AA270" s="61"/>
      <c r="AB270" s="61"/>
      <c r="AC270" s="19"/>
      <c r="AD270" s="19"/>
      <c r="AE270" s="19"/>
      <c r="AF270" s="31"/>
      <c r="AG270" s="31"/>
      <c r="AH270" s="71"/>
      <c r="AI270" s="31"/>
      <c r="AJ270" s="32"/>
      <c r="AK270" s="32"/>
      <c r="AL270" s="32"/>
    </row>
    <row r="271" spans="1:38" ht="15.75" customHeight="1" x14ac:dyDescent="0.2">
      <c r="A271" s="6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61"/>
      <c r="T271" s="61"/>
      <c r="U271" s="61"/>
      <c r="V271" s="61"/>
      <c r="W271" s="70"/>
      <c r="X271" s="70"/>
      <c r="Y271" s="70"/>
      <c r="Z271" s="70"/>
      <c r="AA271" s="61"/>
      <c r="AB271" s="61"/>
      <c r="AC271" s="19"/>
      <c r="AD271" s="19"/>
      <c r="AE271" s="19"/>
      <c r="AF271" s="31"/>
      <c r="AG271" s="31"/>
      <c r="AH271" s="71"/>
      <c r="AI271" s="31"/>
      <c r="AJ271" s="32"/>
      <c r="AK271" s="32"/>
      <c r="AL271" s="32"/>
    </row>
    <row r="272" spans="1:38" ht="15.75" customHeight="1" x14ac:dyDescent="0.2">
      <c r="A272" s="6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61"/>
      <c r="T272" s="61"/>
      <c r="U272" s="61"/>
      <c r="V272" s="61"/>
      <c r="W272" s="70"/>
      <c r="X272" s="70"/>
      <c r="Y272" s="70"/>
      <c r="Z272" s="70"/>
      <c r="AA272" s="61"/>
      <c r="AB272" s="61"/>
      <c r="AC272" s="19"/>
      <c r="AD272" s="19"/>
      <c r="AE272" s="19"/>
      <c r="AF272" s="31"/>
      <c r="AG272" s="31"/>
      <c r="AH272" s="71"/>
      <c r="AI272" s="31"/>
      <c r="AJ272" s="32"/>
      <c r="AK272" s="32"/>
      <c r="AL272" s="32"/>
    </row>
    <row r="273" spans="1:38" ht="15.75" customHeight="1" x14ac:dyDescent="0.2">
      <c r="A273" s="6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61"/>
      <c r="T273" s="61"/>
      <c r="U273" s="61"/>
      <c r="V273" s="61"/>
      <c r="W273" s="70"/>
      <c r="X273" s="70"/>
      <c r="Y273" s="70"/>
      <c r="Z273" s="70"/>
      <c r="AA273" s="61"/>
      <c r="AB273" s="61"/>
      <c r="AC273" s="19"/>
      <c r="AD273" s="19"/>
      <c r="AE273" s="19"/>
      <c r="AF273" s="31"/>
      <c r="AG273" s="31"/>
      <c r="AH273" s="71"/>
      <c r="AI273" s="31"/>
      <c r="AJ273" s="32"/>
      <c r="AK273" s="32"/>
      <c r="AL273" s="32"/>
    </row>
    <row r="274" spans="1:38" ht="15.75" customHeight="1" x14ac:dyDescent="0.2">
      <c r="A274" s="6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61"/>
      <c r="T274" s="61"/>
      <c r="U274" s="61"/>
      <c r="V274" s="61"/>
      <c r="W274" s="70"/>
      <c r="X274" s="70"/>
      <c r="Y274" s="70"/>
      <c r="Z274" s="70"/>
      <c r="AA274" s="61"/>
      <c r="AB274" s="61"/>
      <c r="AC274" s="19"/>
      <c r="AD274" s="19"/>
      <c r="AE274" s="19"/>
      <c r="AF274" s="31"/>
      <c r="AG274" s="31"/>
      <c r="AH274" s="71"/>
      <c r="AI274" s="31"/>
      <c r="AJ274" s="32"/>
      <c r="AK274" s="32"/>
      <c r="AL274" s="32"/>
    </row>
    <row r="275" spans="1:38" ht="15.75" customHeight="1" x14ac:dyDescent="0.2">
      <c r="A275" s="6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61"/>
      <c r="T275" s="61"/>
      <c r="U275" s="61"/>
      <c r="V275" s="61"/>
      <c r="W275" s="70"/>
      <c r="X275" s="70"/>
      <c r="Y275" s="70"/>
      <c r="Z275" s="70"/>
      <c r="AA275" s="61"/>
      <c r="AB275" s="61"/>
      <c r="AC275" s="19"/>
      <c r="AD275" s="19"/>
      <c r="AE275" s="19"/>
      <c r="AF275" s="31"/>
      <c r="AG275" s="31"/>
      <c r="AH275" s="71"/>
      <c r="AI275" s="31"/>
      <c r="AJ275" s="32"/>
      <c r="AK275" s="32"/>
      <c r="AL275" s="32"/>
    </row>
    <row r="276" spans="1:38" ht="15.75" customHeight="1" x14ac:dyDescent="0.2">
      <c r="A276" s="6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61"/>
      <c r="T276" s="61"/>
      <c r="U276" s="61"/>
      <c r="V276" s="61"/>
      <c r="W276" s="70"/>
      <c r="X276" s="70"/>
      <c r="Y276" s="70"/>
      <c r="Z276" s="70"/>
      <c r="AA276" s="61"/>
      <c r="AB276" s="61"/>
      <c r="AC276" s="19"/>
      <c r="AD276" s="19"/>
      <c r="AE276" s="19"/>
      <c r="AF276" s="31"/>
      <c r="AG276" s="31"/>
      <c r="AH276" s="71"/>
      <c r="AI276" s="31"/>
      <c r="AJ276" s="32"/>
      <c r="AK276" s="32"/>
      <c r="AL276" s="32"/>
    </row>
    <row r="277" spans="1:38" ht="15.75" customHeight="1" x14ac:dyDescent="0.2">
      <c r="A277" s="6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61"/>
      <c r="T277" s="61"/>
      <c r="U277" s="61"/>
      <c r="V277" s="61"/>
      <c r="W277" s="70"/>
      <c r="X277" s="70"/>
      <c r="Y277" s="70"/>
      <c r="Z277" s="70"/>
      <c r="AA277" s="61"/>
      <c r="AB277" s="61"/>
      <c r="AC277" s="19"/>
      <c r="AD277" s="19"/>
      <c r="AE277" s="19"/>
      <c r="AF277" s="31"/>
      <c r="AG277" s="31"/>
      <c r="AH277" s="71"/>
      <c r="AI277" s="31"/>
      <c r="AJ277" s="32"/>
      <c r="AK277" s="32"/>
      <c r="AL277" s="32"/>
    </row>
    <row r="278" spans="1:38" ht="15.75" customHeight="1" x14ac:dyDescent="0.2">
      <c r="A278" s="6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61"/>
      <c r="T278" s="61"/>
      <c r="U278" s="61"/>
      <c r="V278" s="61"/>
      <c r="W278" s="70"/>
      <c r="X278" s="70"/>
      <c r="Y278" s="70"/>
      <c r="Z278" s="70"/>
      <c r="AA278" s="61"/>
      <c r="AB278" s="61"/>
      <c r="AC278" s="19"/>
      <c r="AD278" s="19"/>
      <c r="AE278" s="19"/>
      <c r="AF278" s="31"/>
      <c r="AG278" s="31"/>
      <c r="AH278" s="71"/>
      <c r="AI278" s="31"/>
      <c r="AJ278" s="32"/>
      <c r="AK278" s="32"/>
      <c r="AL278" s="32"/>
    </row>
    <row r="279" spans="1:38" ht="15.75" customHeight="1" x14ac:dyDescent="0.2">
      <c r="A279" s="6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61"/>
      <c r="T279" s="61"/>
      <c r="U279" s="61"/>
      <c r="V279" s="61"/>
      <c r="W279" s="70"/>
      <c r="X279" s="70"/>
      <c r="Y279" s="70"/>
      <c r="Z279" s="70"/>
      <c r="AA279" s="61"/>
      <c r="AB279" s="61"/>
      <c r="AC279" s="19"/>
      <c r="AD279" s="19"/>
      <c r="AE279" s="19"/>
      <c r="AF279" s="31"/>
      <c r="AG279" s="31"/>
      <c r="AH279" s="71"/>
      <c r="AI279" s="31"/>
      <c r="AJ279" s="32"/>
      <c r="AK279" s="32"/>
      <c r="AL279" s="32"/>
    </row>
    <row r="280" spans="1:38" ht="15.75" customHeight="1" x14ac:dyDescent="0.2">
      <c r="A280" s="6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61"/>
      <c r="T280" s="61"/>
      <c r="U280" s="61"/>
      <c r="V280" s="61"/>
      <c r="W280" s="70"/>
      <c r="X280" s="70"/>
      <c r="Y280" s="70"/>
      <c r="Z280" s="70"/>
      <c r="AA280" s="61"/>
      <c r="AB280" s="61"/>
      <c r="AC280" s="19"/>
      <c r="AD280" s="19"/>
      <c r="AE280" s="19"/>
      <c r="AF280" s="31"/>
      <c r="AG280" s="31"/>
      <c r="AH280" s="71"/>
      <c r="AI280" s="31"/>
      <c r="AJ280" s="32"/>
      <c r="AK280" s="32"/>
      <c r="AL280" s="32"/>
    </row>
    <row r="281" spans="1:38" ht="15.75" customHeight="1" x14ac:dyDescent="0.2">
      <c r="A281" s="6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61"/>
      <c r="T281" s="61"/>
      <c r="U281" s="61"/>
      <c r="V281" s="61"/>
      <c r="W281" s="70"/>
      <c r="X281" s="70"/>
      <c r="Y281" s="70"/>
      <c r="Z281" s="70"/>
      <c r="AA281" s="61"/>
      <c r="AB281" s="61"/>
      <c r="AC281" s="19"/>
      <c r="AD281" s="19"/>
      <c r="AE281" s="19"/>
      <c r="AF281" s="31"/>
      <c r="AG281" s="31"/>
      <c r="AH281" s="71"/>
      <c r="AI281" s="31"/>
      <c r="AJ281" s="32"/>
      <c r="AK281" s="32"/>
      <c r="AL281" s="32"/>
    </row>
    <row r="282" spans="1:38" ht="15.75" customHeight="1" x14ac:dyDescent="0.2">
      <c r="A282" s="6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61"/>
      <c r="T282" s="61"/>
      <c r="U282" s="61"/>
      <c r="V282" s="61"/>
      <c r="W282" s="70"/>
      <c r="X282" s="70"/>
      <c r="Y282" s="70"/>
      <c r="Z282" s="70"/>
      <c r="AA282" s="61"/>
      <c r="AB282" s="61"/>
      <c r="AC282" s="19"/>
      <c r="AD282" s="19"/>
      <c r="AE282" s="19"/>
      <c r="AF282" s="31"/>
      <c r="AG282" s="31"/>
      <c r="AH282" s="71"/>
      <c r="AI282" s="31"/>
      <c r="AJ282" s="32"/>
      <c r="AK282" s="32"/>
      <c r="AL282" s="32"/>
    </row>
    <row r="283" spans="1:38" ht="15.75" customHeight="1" x14ac:dyDescent="0.2">
      <c r="A283" s="6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61"/>
      <c r="T283" s="61"/>
      <c r="U283" s="61"/>
      <c r="V283" s="61"/>
      <c r="W283" s="70"/>
      <c r="X283" s="70"/>
      <c r="Y283" s="70"/>
      <c r="Z283" s="70"/>
      <c r="AA283" s="61"/>
      <c r="AB283" s="61"/>
      <c r="AC283" s="19"/>
      <c r="AD283" s="19"/>
      <c r="AE283" s="19"/>
      <c r="AF283" s="31"/>
      <c r="AG283" s="31"/>
      <c r="AH283" s="71"/>
      <c r="AI283" s="31"/>
      <c r="AJ283" s="32"/>
      <c r="AK283" s="32"/>
      <c r="AL283" s="32"/>
    </row>
    <row r="284" spans="1:38" ht="15.75" customHeight="1" x14ac:dyDescent="0.2">
      <c r="A284" s="6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61"/>
      <c r="T284" s="61"/>
      <c r="U284" s="61"/>
      <c r="V284" s="61"/>
      <c r="W284" s="70"/>
      <c r="X284" s="70"/>
      <c r="Y284" s="70"/>
      <c r="Z284" s="70"/>
      <c r="AA284" s="61"/>
      <c r="AB284" s="61"/>
      <c r="AC284" s="19"/>
      <c r="AD284" s="19"/>
      <c r="AE284" s="19"/>
      <c r="AF284" s="31"/>
      <c r="AG284" s="31"/>
      <c r="AH284" s="71"/>
      <c r="AI284" s="31"/>
      <c r="AJ284" s="32"/>
      <c r="AK284" s="32"/>
      <c r="AL284" s="32"/>
    </row>
    <row r="285" spans="1:38" ht="15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 spans="1:38" ht="15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 spans="1:38" ht="15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 spans="1:38" ht="15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 spans="1:38" ht="15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 spans="1:38" ht="15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 spans="1:38" ht="15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 spans="1:38" ht="15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 spans="1:38" ht="15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 spans="1:38" ht="15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 spans="1:38" ht="15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 spans="1:38" ht="15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 spans="1:38" ht="15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 spans="1:38" ht="15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 spans="1:38" ht="15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 spans="1:38" ht="15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 spans="1:38" ht="15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 spans="1:38" ht="15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 spans="1:38" ht="15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 spans="1:38" ht="15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 spans="1:38" ht="15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 spans="1:38" ht="15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 spans="1:38" ht="15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 spans="1:38" ht="15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 spans="1:38" ht="15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 spans="1:38" ht="15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 spans="1:38" ht="15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 spans="1:38" ht="15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 spans="1:38" ht="15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 spans="1:38" ht="15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spans="1:38" ht="15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spans="1:38" ht="15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 spans="1:38" ht="15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 spans="1:38" ht="15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 spans="1:38" ht="15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 spans="1:38" ht="15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 spans="1:38" ht="15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 spans="1:38" ht="15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 spans="1:38" ht="15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 spans="1:38" ht="15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 spans="1:38" ht="15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 spans="1:38" ht="15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 spans="1:38" ht="15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 spans="1:38" ht="15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 spans="1:38" ht="15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 spans="1:38" ht="15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 spans="1:38" ht="15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 spans="1:38" ht="15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 spans="1:38" ht="15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 spans="1:38" ht="15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 spans="1:38" ht="15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 spans="1:38" ht="15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 spans="1:38" ht="15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 spans="1:38" ht="15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 spans="1:38" ht="15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 spans="1:38" ht="15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 spans="1:38" ht="15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 spans="1:38" ht="15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 spans="1:38" ht="15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 spans="1:38" ht="15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 spans="1:38" ht="15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 spans="1:38" ht="15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 spans="1:38" ht="15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 spans="1:38" ht="15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 spans="1:38" ht="15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 spans="1:38" ht="15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 spans="1:38" ht="15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 spans="1:38" ht="15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 spans="1:38" ht="15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 spans="1:38" ht="15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 spans="1:38" ht="15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 spans="1:38" ht="15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 spans="1:38" ht="15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 spans="1:38" ht="15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 spans="1:38" ht="15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 spans="1:38" ht="15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 spans="1:38" ht="15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 spans="1:38" ht="15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 spans="1:38" ht="15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 spans="1:38" ht="15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 spans="1:38" ht="15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 spans="1:38" ht="15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 spans="1:38" ht="15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 spans="1:38" ht="15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 spans="1:38" ht="15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 spans="1:38" ht="15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 spans="1:38" ht="15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 spans="1:38" ht="15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 spans="1:38" ht="15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 spans="1:38" ht="15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 spans="1:38" ht="15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 spans="1:38" ht="15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 spans="1:38" ht="15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spans="1:38" ht="15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 spans="1:38" ht="15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 spans="1:38" ht="15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 spans="1:38" ht="15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 spans="1:38" ht="15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 spans="1:38" ht="15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 spans="1:38" ht="15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 spans="1:38" ht="15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 spans="1:38" ht="15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 spans="1:38" ht="15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 spans="1:38" ht="15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 spans="1:38" ht="15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 spans="1:38" ht="15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 spans="1:38" ht="15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 spans="1:38" ht="15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 spans="1:38" ht="15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 spans="1:38" ht="15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 spans="1:38" ht="15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 spans="1:38" ht="15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 spans="1:38" ht="15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 spans="1:38" ht="15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 spans="1:38" ht="15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 spans="1:38" ht="15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 spans="1:38" ht="15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 spans="1:38" ht="15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 spans="1:38" ht="15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 spans="1:38" ht="15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 spans="1:38" ht="15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 spans="1:38" ht="15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 spans="1:38" ht="15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 spans="1:38" ht="15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 spans="1:38" ht="15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 spans="1:38" ht="15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 spans="1:38" ht="15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 spans="1:38" ht="15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 spans="1:38" ht="15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 spans="1:38" ht="15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 spans="1:38" ht="15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 spans="1:38" ht="15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 spans="1:38" ht="15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 spans="1:38" ht="15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 spans="1:38" ht="15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 spans="1:38" ht="15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 spans="1:38" ht="15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 spans="1:38" ht="15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 spans="1:38" ht="15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 spans="1:38" ht="15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 spans="1:38" ht="15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 spans="1:38" ht="15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 spans="1:38" ht="15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 spans="1:38" ht="15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 spans="1:38" ht="15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 spans="1:38" ht="15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 spans="1:38" ht="15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 spans="1:38" ht="15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 spans="1:38" ht="15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 spans="1:38" ht="15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 spans="1:38" ht="15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 spans="1:38" ht="15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 spans="1:38" ht="15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 spans="1:38" ht="15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 spans="1:38" ht="15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 spans="1:38" ht="15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 spans="1:38" ht="15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 spans="1:38" ht="15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 spans="1:38" ht="15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 spans="1:38" ht="15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 spans="1:38" ht="15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 spans="1:38" ht="15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 spans="1:38" ht="15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 spans="1:38" ht="15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 spans="1:38" ht="15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 spans="1:38" ht="15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 spans="1:38" ht="15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 spans="1:38" ht="15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 spans="1:38" ht="15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 spans="1:38" ht="15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spans="1:38" ht="15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spans="1:38" ht="15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 spans="1:38" ht="15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 spans="1:38" ht="15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 spans="1:38" ht="15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 spans="1:38" ht="15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 spans="1:38" ht="15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 spans="1:38" ht="15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 spans="1:38" ht="15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 spans="1:38" ht="15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 spans="1:38" ht="15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 spans="1:38" ht="15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 spans="1:38" ht="15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 spans="1:38" ht="15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 spans="1:38" ht="15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 spans="1:38" ht="15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 spans="1:38" ht="15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 spans="1:38" ht="15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 spans="1:38" ht="15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 spans="1:38" ht="15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 spans="1:38" ht="15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 spans="1:38" ht="15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 spans="1:38" ht="15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 spans="1:38" ht="15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 spans="1:38" ht="15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 spans="1:38" ht="15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 spans="1:38" ht="15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 spans="1:38" ht="15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 spans="1:38" ht="15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 spans="1:38" ht="15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 spans="1:38" ht="15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 spans="1:38" ht="15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 spans="1:38" ht="15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 spans="1:38" ht="15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 spans="1:38" ht="15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 spans="1:38" ht="15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 spans="1:38" ht="15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 spans="1:38" ht="15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 spans="1:38" ht="15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 spans="1:38" ht="15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 spans="1:38" ht="15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 spans="1:38" ht="15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 spans="1:38" ht="15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 spans="1:38" ht="15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 spans="1:38" ht="15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 spans="1:38" ht="15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 spans="1:38" ht="15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 spans="1:38" ht="15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 spans="1:38" ht="15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 spans="1:38" ht="15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 spans="1:38" ht="15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 spans="1:38" ht="15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 spans="1:38" ht="15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 spans="1:38" ht="15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 spans="1:38" ht="15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 spans="1:38" ht="15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 spans="1:38" ht="15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 spans="1:38" ht="15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 spans="1:38" ht="15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 spans="1:38" ht="15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 spans="1:38" ht="15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 spans="1:38" ht="15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 spans="1:38" ht="15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 spans="1:38" ht="15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 spans="1:38" ht="15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 spans="1:38" ht="15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 spans="1:38" ht="15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 spans="1:38" ht="15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 spans="1:38" ht="15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 spans="1:38" ht="15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 spans="1:38" ht="15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 spans="1:38" ht="15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 spans="1:38" ht="15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 spans="1:38" ht="15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 spans="1:38" ht="15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 spans="1:38" ht="15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 spans="1:38" ht="15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 spans="1:38" ht="15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 spans="1:38" ht="15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 spans="1:38" ht="15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 spans="1:38" ht="15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 spans="1:38" ht="15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 spans="1:38" ht="15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 spans="1:38" ht="15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 spans="1:38" ht="15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 spans="1:38" ht="15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 spans="1:38" ht="15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 spans="1:38" ht="15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 spans="1:38" ht="15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 spans="1:38" ht="15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 spans="1:38" ht="15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 spans="1:38" ht="15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 spans="1:38" ht="15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 spans="1:38" ht="15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 spans="1:38" ht="15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 spans="1:38" ht="15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 spans="1:38" ht="15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 spans="1:38" ht="15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 spans="1:38" ht="15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 spans="1:38" ht="15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 spans="1:38" ht="15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 spans="1:38" ht="15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 spans="1:38" ht="15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 spans="1:38" ht="15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 spans="1:38" ht="15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 spans="1:38" ht="15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 spans="1:38" ht="15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 spans="1:38" ht="15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 spans="1:38" ht="15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 spans="1:38" ht="15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 spans="1:38" ht="15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 spans="1:38" ht="15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 spans="1:38" ht="15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 spans="1:38" ht="15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 spans="1:38" ht="15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 spans="1:38" ht="15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 spans="1:38" ht="15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 spans="1:38" ht="15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 spans="1:38" ht="15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 spans="1:38" ht="15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 spans="1:38" ht="15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 spans="1:38" ht="15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 spans="1:38" ht="15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 spans="1:38" ht="15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 spans="1:38" ht="15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 spans="1:38" ht="15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 spans="1:38" ht="15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 spans="1:38" ht="15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 spans="1:38" ht="15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 spans="1:38" ht="15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 spans="1:38" ht="15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 spans="1:38" ht="15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 spans="1:38" ht="15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 spans="1:38" ht="15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 spans="1:38" ht="15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 spans="1:38" ht="15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 spans="1:38" ht="15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 spans="1:38" ht="15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 spans="1:38" ht="15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 spans="1:38" ht="15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 spans="1:38" ht="15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 spans="1:38" ht="15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 spans="1:38" ht="15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 spans="1:38" ht="15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 spans="1:38" ht="15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 spans="1:38" ht="15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 spans="1:38" ht="15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 spans="1:38" ht="15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 spans="1:38" ht="15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 spans="1:38" ht="15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 spans="1:38" ht="15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 spans="1:38" ht="15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 spans="1:38" ht="15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 spans="1:38" ht="15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 spans="1:38" ht="15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 spans="1:38" ht="15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 spans="1:38" ht="15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 spans="1:38" ht="15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 spans="1:38" ht="15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 spans="1:38" ht="15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 spans="1:38" ht="15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 spans="1:38" ht="15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 spans="1:38" ht="15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 spans="1:38" ht="15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 spans="1:38" ht="15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 spans="1:38" ht="15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 spans="1:38" ht="15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 spans="1:38" ht="15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 spans="1:38" ht="15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 spans="1:38" ht="15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 spans="1:38" ht="15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 spans="1:38" ht="15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 spans="1:38" ht="15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 spans="1:38" ht="15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 spans="1:38" ht="15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 spans="1:38" ht="15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 spans="1:38" ht="15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 spans="1:38" ht="15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 spans="1:38" ht="15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 spans="1:38" ht="15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 spans="1:38" ht="15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 spans="1:38" ht="15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 spans="1:38" ht="15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 spans="1:38" ht="15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 spans="1:38" ht="15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 spans="1:38" ht="15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 spans="1:38" ht="15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 spans="1:38" ht="15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 spans="1:38" ht="15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 spans="1:38" ht="15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 spans="1:38" ht="15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 spans="1:38" ht="15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 spans="1:38" ht="15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 spans="1:38" ht="15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 spans="1:38" ht="15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 spans="1:38" ht="15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 spans="1:38" ht="15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 spans="1:38" ht="15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 spans="1:38" ht="15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 spans="1:38" ht="15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 spans="1:38" ht="15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 spans="1:38" ht="15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 spans="1:38" ht="15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 spans="1:38" ht="15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 spans="1:38" ht="15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 spans="1:38" ht="15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 spans="1:38" ht="15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 spans="1:38" ht="15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 spans="1:38" ht="15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 spans="1:38" ht="15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 spans="1:38" ht="15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 spans="1:38" ht="15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 spans="1:38" ht="15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 spans="1:38" ht="15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 spans="1:38" ht="15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 spans="1:38" ht="15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 spans="1:38" ht="15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 spans="1:38" ht="15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 spans="1:38" ht="15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 spans="1:38" ht="15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 spans="1:38" ht="15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 spans="1:38" ht="15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 spans="1:38" ht="15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 spans="1:38" ht="15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 spans="1:38" ht="15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 spans="1:38" ht="15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 spans="1:38" ht="15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 spans="1:38" ht="15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 spans="1:38" ht="15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 spans="1:38" ht="15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 spans="1:38" ht="15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 spans="1:38" ht="15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 spans="1:38" ht="15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 spans="1:38" ht="15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 spans="1:38" ht="15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 spans="1:38" ht="15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 spans="1:38" ht="15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 spans="1:38" ht="15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 spans="1:38" ht="15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 spans="1:38" ht="15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 spans="1:38" ht="15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 spans="1:38" ht="15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 spans="1:38" ht="15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 spans="1:38" ht="15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 spans="1:38" ht="15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 spans="1:38" ht="15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 spans="1:38" ht="15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 spans="1:38" ht="15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 spans="1:38" ht="15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 spans="1:38" ht="15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 spans="1:38" ht="15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 spans="1:38" ht="15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 spans="1:38" ht="15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 spans="1:38" ht="15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 spans="1:38" ht="15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 spans="1:38" ht="15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 spans="1:38" ht="15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 spans="1:38" ht="15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 spans="1:38" ht="15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 spans="1:38" ht="15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 spans="1:38" ht="15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 spans="1:38" ht="15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 spans="1:38" ht="15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 spans="1:38" ht="15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 spans="1:38" ht="15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 spans="1:38" ht="15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 spans="1:38" ht="15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 spans="1:38" ht="15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 spans="1:38" ht="15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 spans="1:38" ht="15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 spans="1:38" ht="15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 spans="1:38" ht="15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 spans="1:38" ht="15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 spans="1:38" ht="15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 spans="1:38" ht="15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 spans="1:38" ht="15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 spans="1:38" ht="15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 spans="1:38" ht="15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 spans="1:38" ht="15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 spans="1:38" ht="15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 spans="1:38" ht="15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 spans="1:38" ht="15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 spans="1:38" ht="15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 spans="1:38" ht="15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 spans="1:38" ht="15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 spans="1:38" ht="15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 spans="1:38" ht="15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 spans="1:38" ht="15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 spans="1:38" ht="15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 spans="1:38" ht="15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 spans="1:38" ht="15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 spans="1:38" ht="15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 spans="1:38" ht="15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 spans="1:38" ht="15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 spans="1:38" ht="15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 spans="1:38" ht="15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 spans="1:38" ht="15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 spans="1:38" ht="15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 spans="1:38" ht="15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 spans="1:38" ht="15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 spans="1:38" ht="15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 spans="1:38" ht="15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 spans="1:38" ht="15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 spans="1:38" ht="15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 spans="1:38" ht="15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 spans="1:38" ht="15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 spans="1:38" ht="15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 spans="1:38" ht="15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 spans="1:38" ht="15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 spans="1:38" ht="15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 spans="1:38" ht="15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 spans="1:38" ht="15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 spans="1:38" ht="15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 spans="1:38" ht="15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 spans="1:38" ht="15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 spans="1:38" ht="15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 spans="1:38" ht="15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 spans="1:38" ht="15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 spans="1:38" ht="15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 spans="1:38" ht="15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 spans="1:38" ht="15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 spans="1:38" ht="15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 spans="1:38" ht="15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 spans="1:38" ht="15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 spans="1:38" ht="15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 spans="1:38" ht="15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 spans="1:38" ht="15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 spans="1:38" ht="15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 spans="1:38" ht="15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 spans="1:38" ht="15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 spans="1:38" ht="15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 spans="1:38" ht="15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 spans="1:38" ht="15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 spans="1:38" ht="15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 spans="1:38" ht="15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 spans="1:38" ht="15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 spans="1:38" ht="15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 spans="1:38" ht="15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 spans="1:38" ht="15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 spans="1:38" ht="15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 spans="1:38" ht="15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 spans="1:38" ht="15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 spans="1:38" ht="15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 spans="1:38" ht="15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 spans="1:38" ht="15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 spans="1:38" ht="15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 spans="1:38" ht="15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 spans="1:38" ht="15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 spans="1:38" ht="15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 spans="1:38" ht="15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 spans="1:38" ht="15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 spans="1:38" ht="15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 spans="1:38" ht="15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 spans="1:38" ht="15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 spans="1:38" ht="15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 spans="1:38" ht="15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 spans="1:38" ht="15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 spans="1:38" ht="15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 spans="1:38" ht="15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 spans="1:38" ht="15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 spans="1:38" ht="15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 spans="1:38" ht="15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 spans="1:38" ht="15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 spans="1:38" ht="15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 spans="1:38" ht="15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 spans="1:38" ht="15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 spans="1:38" ht="15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 spans="1:38" ht="15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 spans="1:38" ht="15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 spans="1:38" ht="15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 spans="1:38" ht="15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 spans="1:38" ht="15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 spans="1:38" ht="15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 spans="1:38" ht="15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 spans="1:38" ht="15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 spans="1:38" ht="15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 spans="1:38" ht="15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 spans="1:38" ht="15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 spans="1:38" ht="15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 spans="1:38" ht="15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 spans="1:38" ht="15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 spans="1:38" ht="15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 spans="1:38" ht="15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 spans="1:38" ht="15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 spans="1:38" ht="15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 spans="1:38" ht="15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 spans="1:38" ht="15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 spans="1:38" ht="15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 spans="1:38" ht="15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 spans="1:38" ht="15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 spans="1:38" ht="15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 spans="1:38" ht="15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 spans="1:38" ht="15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 spans="1:38" ht="15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 spans="1:38" ht="15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 spans="1:38" ht="15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 spans="1:38" ht="15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 spans="1:38" ht="15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 spans="1:38" ht="15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 spans="1:38" ht="15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 spans="1:38" ht="15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 spans="1:38" ht="15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 spans="1:38" ht="15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 spans="1:38" ht="15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 spans="1:38" ht="15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 spans="1:38" ht="15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 spans="1:38" ht="15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 spans="1:38" ht="15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 spans="1:38" ht="15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 spans="1:38" ht="15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 spans="1:38" ht="15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 spans="1:38" ht="15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 spans="1:38" ht="15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 spans="1:38" ht="15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 spans="1:38" ht="15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 spans="1:38" ht="15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 spans="1:38" ht="15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 spans="1:38" ht="15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 spans="1:38" ht="15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 spans="1:38" ht="15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 spans="1:38" ht="15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 spans="1:38" ht="15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 spans="1:38" ht="15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 spans="1:38" ht="15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 spans="1:38" ht="15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 spans="1:38" ht="15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 spans="1:38" ht="15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 spans="1:38" ht="15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 spans="1:38" ht="15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 spans="1:38" ht="15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 spans="1:38" ht="15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 spans="1:38" ht="15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 spans="1:38" ht="15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 spans="1:38" ht="15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 spans="1:38" ht="15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 spans="1:38" ht="15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 spans="1:38" ht="15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 spans="1:38" ht="15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 spans="1:38" ht="15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 spans="1:38" ht="15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 spans="1:38" ht="15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 spans="1:38" ht="15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 spans="1:38" ht="15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 spans="1:38" ht="15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 spans="1:38" ht="15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 spans="1:38" ht="15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 spans="1:38" ht="15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 spans="1:38" ht="15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 spans="1:38" ht="15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 spans="1:38" ht="15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 spans="1:38" ht="15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 spans="1:38" ht="15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 spans="1:38" ht="15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 spans="1:38" ht="15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 spans="1:38" ht="15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 spans="1:38" ht="15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 spans="1:38" ht="15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 spans="1:38" ht="15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 spans="1:38" ht="15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 spans="1:38" ht="15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 spans="1:38" ht="15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 spans="1:38" ht="15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 spans="1:38" ht="15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 spans="1:38" ht="15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 spans="1:38" ht="15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 spans="1:38" ht="15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 spans="1:38" ht="15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 spans="1:38" ht="15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 spans="1:38" ht="15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 spans="1:38" ht="15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 spans="1:38" ht="15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 spans="1:38" ht="15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 spans="1:38" ht="15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 spans="1:38" ht="15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 spans="1:38" ht="15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 spans="1:38" ht="15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 spans="1:38" ht="15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 spans="1:38" ht="15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 spans="1:38" ht="15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 spans="1:38" ht="15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 spans="1:38" ht="15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 spans="1:38" ht="15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 spans="1:38" ht="15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 spans="1:38" ht="15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 spans="1:38" ht="15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 spans="1:38" ht="15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 spans="1:38" ht="15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 spans="1:38" ht="15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 spans="1:38" ht="15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 spans="1:38" ht="15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 spans="1:38" ht="15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 spans="1:38" ht="15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 spans="1:38" ht="15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 spans="1:38" ht="15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 spans="1:38" ht="15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 spans="1:38" ht="15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 spans="1:38" ht="15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 spans="1:38" ht="15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 spans="1:38" ht="15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 spans="1:38" ht="15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 spans="1:38" ht="15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 spans="1:38" ht="15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 spans="1:38" ht="15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 spans="1:38" ht="15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 spans="1:38" ht="15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 spans="1:38" ht="15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 spans="1:38" ht="15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 spans="1:38" ht="15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 spans="1:38" ht="15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 spans="1:38" ht="15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 spans="1:38" ht="15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 spans="1:38" ht="15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 spans="1:38" ht="15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 spans="1:38" ht="15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 spans="1:38" ht="15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 spans="1:38" ht="15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 spans="1:38" ht="15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 spans="1:38" ht="15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 spans="1:38" ht="15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 spans="1:38" ht="15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 spans="1:38" ht="15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 spans="1:38" ht="15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 spans="1:38" ht="15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 spans="1:38" ht="15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 spans="1:38" ht="15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 spans="1:38" ht="15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 spans="1:38" ht="15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 spans="1:38" ht="15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 spans="1:38" ht="15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 spans="1:38" ht="15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 spans="1:38" ht="15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 spans="1:38" ht="15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 spans="1:38" ht="15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 spans="1:38" ht="15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 spans="1:38" ht="15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 spans="1:38" ht="15.75" customHeight="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 spans="1:38" ht="15.75" customHeight="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 spans="1:38" ht="15.75" customHeight="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 spans="1:38" ht="15.75" customHeight="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 spans="1:38" ht="15.75" customHeight="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 spans="1:38" ht="15.75" customHeight="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 spans="1:38" ht="15.75" customHeight="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 spans="1:38" ht="15.75" customHeight="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 spans="1:38" ht="15.75" customHeight="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 spans="1:38" ht="15.75" customHeight="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 spans="1:38" ht="15.75" customHeight="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</row>
  </sheetData>
  <autoFilter ref="H68:H85" xr:uid="{00000000-0009-0000-0000-000003000000}"/>
  <mergeCells count="288">
    <mergeCell ref="H64:I64"/>
    <mergeCell ref="B65:C65"/>
    <mergeCell ref="H65:I65"/>
    <mergeCell ref="X68:Y68"/>
    <mergeCell ref="AB68:AH68"/>
    <mergeCell ref="AI68:AJ68"/>
    <mergeCell ref="AB69:AF69"/>
    <mergeCell ref="Q20:R21"/>
    <mergeCell ref="S20:T21"/>
    <mergeCell ref="Q23:R24"/>
    <mergeCell ref="S23:T24"/>
    <mergeCell ref="Q25:R26"/>
    <mergeCell ref="S25:T26"/>
    <mergeCell ref="L19:M19"/>
    <mergeCell ref="N19:O19"/>
    <mergeCell ref="L24:M24"/>
    <mergeCell ref="N24:O24"/>
    <mergeCell ref="N25:O25"/>
    <mergeCell ref="L25:M25"/>
    <mergeCell ref="N68:O68"/>
    <mergeCell ref="Q68:R68"/>
    <mergeCell ref="V68:V69"/>
    <mergeCell ref="N32:O32"/>
    <mergeCell ref="N33:O33"/>
    <mergeCell ref="N52:O52"/>
    <mergeCell ref="N65:O65"/>
    <mergeCell ref="N58:O58"/>
    <mergeCell ref="N59:O59"/>
    <mergeCell ref="N60:O60"/>
    <mergeCell ref="N61:O61"/>
    <mergeCell ref="N62:O62"/>
    <mergeCell ref="N63:O63"/>
    <mergeCell ref="N64:O64"/>
    <mergeCell ref="B66:O66"/>
    <mergeCell ref="L64:M64"/>
    <mergeCell ref="L65:M65"/>
    <mergeCell ref="H63:I63"/>
    <mergeCell ref="L21:M21"/>
    <mergeCell ref="N21:O21"/>
    <mergeCell ref="N26:O26"/>
    <mergeCell ref="H24:I24"/>
    <mergeCell ref="J24:K24"/>
    <mergeCell ref="H25:I25"/>
    <mergeCell ref="J25:K25"/>
    <mergeCell ref="H26:I26"/>
    <mergeCell ref="J26:K26"/>
    <mergeCell ref="L22:M22"/>
    <mergeCell ref="N22:O22"/>
    <mergeCell ref="L23:M23"/>
    <mergeCell ref="N23:O23"/>
    <mergeCell ref="F2:O2"/>
    <mergeCell ref="B4:O4"/>
    <mergeCell ref="Q4:S5"/>
    <mergeCell ref="T4:T5"/>
    <mergeCell ref="B6:C6"/>
    <mergeCell ref="J6:K6"/>
    <mergeCell ref="B7:E19"/>
    <mergeCell ref="H16:I16"/>
    <mergeCell ref="J16:K16"/>
    <mergeCell ref="L16:M16"/>
    <mergeCell ref="N16:O16"/>
    <mergeCell ref="L17:M17"/>
    <mergeCell ref="N17:O17"/>
    <mergeCell ref="L18:M18"/>
    <mergeCell ref="N18:O18"/>
    <mergeCell ref="Q18:R19"/>
    <mergeCell ref="S18:T19"/>
    <mergeCell ref="Q15:S16"/>
    <mergeCell ref="T15:T16"/>
    <mergeCell ref="L6:M6"/>
    <mergeCell ref="N6:O6"/>
    <mergeCell ref="Q6:S7"/>
    <mergeCell ref="T6:T7"/>
    <mergeCell ref="L7:M7"/>
    <mergeCell ref="Q8:S9"/>
    <mergeCell ref="T8:T9"/>
    <mergeCell ref="H9:I9"/>
    <mergeCell ref="J9:K9"/>
    <mergeCell ref="L9:M9"/>
    <mergeCell ref="N9:O9"/>
    <mergeCell ref="H10:I10"/>
    <mergeCell ref="J10:K10"/>
    <mergeCell ref="L10:M10"/>
    <mergeCell ref="Q10:S11"/>
    <mergeCell ref="T10:T11"/>
    <mergeCell ref="H11:I11"/>
    <mergeCell ref="J11:K11"/>
    <mergeCell ref="L11:M11"/>
    <mergeCell ref="N11:O11"/>
    <mergeCell ref="Q12:S13"/>
    <mergeCell ref="T12:T13"/>
    <mergeCell ref="H13:I13"/>
    <mergeCell ref="J13:K13"/>
    <mergeCell ref="L13:M13"/>
    <mergeCell ref="N13:O13"/>
    <mergeCell ref="H14:I14"/>
    <mergeCell ref="J14:K14"/>
    <mergeCell ref="L14:M14"/>
    <mergeCell ref="N14:O14"/>
    <mergeCell ref="L53:M53"/>
    <mergeCell ref="N53:O53"/>
    <mergeCell ref="H15:I15"/>
    <mergeCell ref="J15:K15"/>
    <mergeCell ref="L15:M15"/>
    <mergeCell ref="N15:O15"/>
    <mergeCell ref="N27:O27"/>
    <mergeCell ref="H27:I27"/>
    <mergeCell ref="J27:K27"/>
    <mergeCell ref="H28:I28"/>
    <mergeCell ref="J28:K28"/>
    <mergeCell ref="H29:I29"/>
    <mergeCell ref="J29:K29"/>
    <mergeCell ref="L40:M40"/>
    <mergeCell ref="N34:O34"/>
    <mergeCell ref="N36:O36"/>
    <mergeCell ref="N37:O37"/>
    <mergeCell ref="H19:I19"/>
    <mergeCell ref="N38:O38"/>
    <mergeCell ref="N39:O39"/>
    <mergeCell ref="N40:O40"/>
    <mergeCell ref="N41:O41"/>
    <mergeCell ref="L41:M41"/>
    <mergeCell ref="L32:M32"/>
    <mergeCell ref="H6:I6"/>
    <mergeCell ref="H7:I7"/>
    <mergeCell ref="J7:K7"/>
    <mergeCell ref="H8:I8"/>
    <mergeCell ref="J8:K8"/>
    <mergeCell ref="L8:M8"/>
    <mergeCell ref="N8:O8"/>
    <mergeCell ref="H12:I12"/>
    <mergeCell ref="J12:K12"/>
    <mergeCell ref="L12:M12"/>
    <mergeCell ref="N12:O12"/>
    <mergeCell ref="N10:O10"/>
    <mergeCell ref="N7:O7"/>
    <mergeCell ref="L33:M33"/>
    <mergeCell ref="L34:M34"/>
    <mergeCell ref="L36:M36"/>
    <mergeCell ref="L37:M37"/>
    <mergeCell ref="L38:M38"/>
    <mergeCell ref="L39:M39"/>
    <mergeCell ref="L27:M27"/>
    <mergeCell ref="L28:M28"/>
    <mergeCell ref="N28:O28"/>
    <mergeCell ref="L29:M29"/>
    <mergeCell ref="N29:O29"/>
    <mergeCell ref="L30:M30"/>
    <mergeCell ref="N30:O30"/>
    <mergeCell ref="L31:M31"/>
    <mergeCell ref="N31:O31"/>
    <mergeCell ref="L26:M26"/>
    <mergeCell ref="B68:B69"/>
    <mergeCell ref="C68:C69"/>
    <mergeCell ref="K68:L69"/>
    <mergeCell ref="D69:E69"/>
    <mergeCell ref="N49:O49"/>
    <mergeCell ref="N51:O51"/>
    <mergeCell ref="N42:O42"/>
    <mergeCell ref="N43:O43"/>
    <mergeCell ref="N44:O44"/>
    <mergeCell ref="N45:O45"/>
    <mergeCell ref="N46:O46"/>
    <mergeCell ref="N47:O47"/>
    <mergeCell ref="N48:O48"/>
    <mergeCell ref="L42:M42"/>
    <mergeCell ref="L43:M43"/>
    <mergeCell ref="L44:M44"/>
    <mergeCell ref="L45:M45"/>
    <mergeCell ref="L46:M46"/>
    <mergeCell ref="L47:M47"/>
    <mergeCell ref="L48:M48"/>
    <mergeCell ref="L49:M49"/>
    <mergeCell ref="L51:M51"/>
    <mergeCell ref="L52:M52"/>
    <mergeCell ref="L54:M54"/>
    <mergeCell ref="N54:O54"/>
    <mergeCell ref="L55:M55"/>
    <mergeCell ref="N55:O55"/>
    <mergeCell ref="L56:M56"/>
    <mergeCell ref="N56:O56"/>
    <mergeCell ref="N57:O57"/>
    <mergeCell ref="K76:L76"/>
    <mergeCell ref="K84:L84"/>
    <mergeCell ref="J62:K62"/>
    <mergeCell ref="J63:K63"/>
    <mergeCell ref="J64:K64"/>
    <mergeCell ref="J65:K65"/>
    <mergeCell ref="K72:L72"/>
    <mergeCell ref="K73:L73"/>
    <mergeCell ref="K74:L74"/>
    <mergeCell ref="K75:L75"/>
    <mergeCell ref="L57:M57"/>
    <mergeCell ref="L58:M58"/>
    <mergeCell ref="L59:M59"/>
    <mergeCell ref="L60:M60"/>
    <mergeCell ref="L61:M61"/>
    <mergeCell ref="L62:M62"/>
    <mergeCell ref="L63:M63"/>
    <mergeCell ref="K85:L85"/>
    <mergeCell ref="K77:L77"/>
    <mergeCell ref="K78:L78"/>
    <mergeCell ref="K79:L79"/>
    <mergeCell ref="K80:L80"/>
    <mergeCell ref="K81:L81"/>
    <mergeCell ref="K82:L82"/>
    <mergeCell ref="K83:L83"/>
    <mergeCell ref="B51:C51"/>
    <mergeCell ref="H51:I51"/>
    <mergeCell ref="J51:K51"/>
    <mergeCell ref="B52:E64"/>
    <mergeCell ref="H52:I52"/>
    <mergeCell ref="J52:K52"/>
    <mergeCell ref="J53:K53"/>
    <mergeCell ref="K70:L70"/>
    <mergeCell ref="K71:L71"/>
    <mergeCell ref="H59:I59"/>
    <mergeCell ref="J59:K59"/>
    <mergeCell ref="H60:I60"/>
    <mergeCell ref="J60:K60"/>
    <mergeCell ref="H61:I61"/>
    <mergeCell ref="J61:K61"/>
    <mergeCell ref="H62:I62"/>
    <mergeCell ref="H53:I53"/>
    <mergeCell ref="H54:I54"/>
    <mergeCell ref="H56:I56"/>
    <mergeCell ref="J56:K56"/>
    <mergeCell ref="H57:I57"/>
    <mergeCell ref="J57:K57"/>
    <mergeCell ref="H58:I58"/>
    <mergeCell ref="J58:K58"/>
    <mergeCell ref="J54:K54"/>
    <mergeCell ref="H55:I55"/>
    <mergeCell ref="J55:K55"/>
    <mergeCell ref="H50:I50"/>
    <mergeCell ref="J39:K39"/>
    <mergeCell ref="H40:I40"/>
    <mergeCell ref="J40:K40"/>
    <mergeCell ref="H49:I49"/>
    <mergeCell ref="J49:K49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38:I38"/>
    <mergeCell ref="H39:I39"/>
    <mergeCell ref="H41:I41"/>
    <mergeCell ref="J41:K41"/>
    <mergeCell ref="B36:C36"/>
    <mergeCell ref="H36:I36"/>
    <mergeCell ref="J36:K36"/>
    <mergeCell ref="B37:E49"/>
    <mergeCell ref="H37:I37"/>
    <mergeCell ref="J37:K37"/>
    <mergeCell ref="J38:K38"/>
    <mergeCell ref="H47:I47"/>
    <mergeCell ref="J47:K47"/>
    <mergeCell ref="H48:I48"/>
    <mergeCell ref="J48:K48"/>
    <mergeCell ref="H34:I34"/>
    <mergeCell ref="J34:K34"/>
    <mergeCell ref="H17:I17"/>
    <mergeCell ref="J17:K17"/>
    <mergeCell ref="B22:E34"/>
    <mergeCell ref="H22:I22"/>
    <mergeCell ref="J22:K22"/>
    <mergeCell ref="H23:I23"/>
    <mergeCell ref="J23:K23"/>
    <mergeCell ref="H30:I30"/>
    <mergeCell ref="J30:K30"/>
    <mergeCell ref="H31:I31"/>
    <mergeCell ref="J31:K31"/>
    <mergeCell ref="H32:I32"/>
    <mergeCell ref="J32:K32"/>
    <mergeCell ref="H33:I33"/>
    <mergeCell ref="J33:K33"/>
    <mergeCell ref="J19:K19"/>
    <mergeCell ref="H18:I18"/>
    <mergeCell ref="J18:K18"/>
    <mergeCell ref="B21:C21"/>
    <mergeCell ref="H21:I21"/>
    <mergeCell ref="J21:K21"/>
  </mergeCells>
  <conditionalFormatting sqref="B70:AJ85">
    <cfRule type="expression" dxfId="25" priority="9">
      <formula>$H70="Discontinued"</formula>
    </cfRule>
    <cfRule type="expression" dxfId="24" priority="10">
      <formula>$H70="Lost Follow Up"</formula>
    </cfRule>
    <cfRule type="expression" dxfId="23" priority="11">
      <formula>$H70="Deceased"</formula>
    </cfRule>
    <cfRule type="expression" dxfId="22" priority="13">
      <formula>COUNTIF($N$7:$N$63,$C70)</formula>
    </cfRule>
  </conditionalFormatting>
  <conditionalFormatting sqref="C70:C85">
    <cfRule type="expression" dxfId="21" priority="12">
      <formula>COUNTIF($I70,"SAC")</formula>
    </cfRule>
  </conditionalFormatting>
  <conditionalFormatting sqref="H70:H85">
    <cfRule type="containsText" dxfId="20" priority="1" operator="containsText" text="Discontinued">
      <formula>NOT(ISERROR(SEARCH(("Discontinued"),(H70))))</formula>
    </cfRule>
    <cfRule type="containsText" dxfId="19" priority="2" operator="containsText" text="Deceased">
      <formula>NOT(ISERROR(SEARCH(("Deceased"),(H70))))</formula>
    </cfRule>
    <cfRule type="containsText" dxfId="18" priority="3" operator="containsText" text="Lost Follow UP">
      <formula>NOT(ISERROR(SEARCH(("Lost Follow UP"),(H70))))</formula>
    </cfRule>
    <cfRule type="containsText" dxfId="17" priority="4" operator="containsText" text="Inactive">
      <formula>NOT(ISERROR(SEARCH(("Inactive"),(H70))))</formula>
    </cfRule>
    <cfRule type="containsText" dxfId="16" priority="5" operator="containsText" text="Query">
      <formula>NOT(ISERROR(SEARCH(("Query"),(H70))))</formula>
    </cfRule>
    <cfRule type="containsText" dxfId="15" priority="6" operator="containsText" text="Active - Remote">
      <formula>NOT(ISERROR(SEARCH(("Active - Remote"),(H70))))</formula>
    </cfRule>
    <cfRule type="endsWith" dxfId="14" priority="7" operator="endsWith" text="Active">
      <formula>RIGHT((H70),LEN("Active"))=("Active")</formula>
    </cfRule>
  </conditionalFormatting>
  <conditionalFormatting sqref="I70:J85">
    <cfRule type="containsText" dxfId="13" priority="8" operator="containsText" text="SAC">
      <formula>NOT(ISERROR(SEARCH(("SAC"),(I70))))</formula>
    </cfRule>
  </conditionalFormatting>
  <dataValidations count="4">
    <dataValidation type="list" allowBlank="1" showErrorMessage="1" sqref="AH70:AH85" xr:uid="{00000000-0002-0000-0300-000000000000}">
      <formula1>"Normal,Abnormal"</formula1>
    </dataValidation>
    <dataValidation type="list" allowBlank="1" showErrorMessage="1" sqref="X70:X85" xr:uid="{00000000-0002-0000-0300-000001000000}">
      <formula1>"DKA,HYPO,OTHER"</formula1>
    </dataValidation>
    <dataValidation type="list" allowBlank="1" showErrorMessage="1" sqref="D70:E85" xr:uid="{00000000-0002-0000-0300-000004000000}">
      <formula1>"Y"</formula1>
    </dataValidation>
    <dataValidation type="list" allowBlank="1" showErrorMessage="1" sqref="P69:Q69" xr:uid="{00000000-0002-0000-0300-000006000000}">
      <formula1>"mg/dL,mmol/L"</formula1>
    </dataValidation>
  </dataValidations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300-000002000000}">
          <x14:formula1>
            <xm:f>'Look Up List'!$G$27:$G$32</xm:f>
          </x14:formula1>
          <xm:sqref>AJ70:AJ85</xm:sqref>
        </x14:dataValidation>
        <x14:dataValidation type="list" allowBlank="1" showErrorMessage="1" xr:uid="{00000000-0002-0000-0300-000003000000}">
          <x14:formula1>
            <xm:f>'Look Up List'!$B$3:$B$9</xm:f>
          </x14:formula1>
          <xm:sqref>H70:H85</xm:sqref>
        </x14:dataValidation>
        <x14:dataValidation type="list" allowBlank="1" showErrorMessage="1" xr:uid="{00000000-0002-0000-0300-000005000000}">
          <x14:formula1>
            <xm:f>'Look Up List'!$B$12:$B$16</xm:f>
          </x14:formula1>
          <xm:sqref>I70:I85</xm:sqref>
        </x14:dataValidation>
        <x14:dataValidation type="list" allowBlank="1" showErrorMessage="1" xr:uid="{00000000-0002-0000-0300-000007000000}">
          <x14:formula1>
            <xm:f>'Look Up List'!$B$27:$B$32</xm:f>
          </x14:formula1>
          <xm:sqref>AB70:AF85</xm:sqref>
        </x14:dataValidation>
        <x14:dataValidation type="list" allowBlank="1" showErrorMessage="1" xr:uid="{00000000-0002-0000-0300-000008000000}">
          <x14:formula1>
            <xm:f>'Look Up List'!$C$35:$C$47</xm:f>
          </x14:formula1>
          <xm:sqref>N7:N18 N37:N48 N52:N63 N22:N33</xm:sqref>
        </x14:dataValidation>
        <x14:dataValidation type="list" allowBlank="1" showErrorMessage="1" xr:uid="{00000000-0002-0000-0300-000009000000}">
          <x14:formula1>
            <xm:f>'Look Up List'!$B$19:$B$24</xm:f>
          </x14:formula1>
          <xm:sqref>K70:K85</xm:sqref>
        </x14:dataValidation>
        <x14:dataValidation type="list" allowBlank="1" showErrorMessage="1" xr:uid="{00000000-0002-0000-0300-00000A000000}">
          <x14:formula1>
            <xm:f>INV!$B$4:$B$9</xm:f>
          </x14:formula1>
          <xm:sqref>B7 B22 B37 B52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000"/>
  <sheetViews>
    <sheetView showGridLines="0" zoomScale="80" zoomScaleNormal="80" workbookViewId="0">
      <pane ySplit="3" topLeftCell="A65" activePane="bottomLeft" state="frozen"/>
      <selection pane="bottomLeft" activeCell="J73" sqref="J73"/>
    </sheetView>
  </sheetViews>
  <sheetFormatPr baseColWidth="10" defaultColWidth="11.28515625" defaultRowHeight="15" customHeight="1" x14ac:dyDescent="0.2"/>
  <cols>
    <col min="1" max="1" width="3.42578125" customWidth="1"/>
    <col min="2" max="2" width="11.140625" customWidth="1"/>
    <col min="3" max="3" width="27.42578125" customWidth="1"/>
    <col min="4" max="5" width="7.140625" customWidth="1"/>
    <col min="6" max="7" width="14.140625" customWidth="1"/>
    <col min="8" max="8" width="14.85546875" customWidth="1"/>
    <col min="9" max="15" width="12" customWidth="1"/>
    <col min="16" max="16" width="8.5703125" customWidth="1"/>
    <col min="17" max="17" width="13.5703125" customWidth="1"/>
    <col min="18" max="18" width="11.7109375" customWidth="1"/>
    <col min="19" max="22" width="11.5703125" customWidth="1"/>
    <col min="23" max="23" width="16" customWidth="1"/>
    <col min="24" max="25" width="11.7109375" customWidth="1"/>
    <col min="26" max="26" width="11.85546875" customWidth="1"/>
    <col min="27" max="27" width="12" customWidth="1"/>
    <col min="28" max="31" width="5" customWidth="1"/>
    <col min="32" max="32" width="4.7109375" customWidth="1"/>
    <col min="33" max="34" width="12.85546875" customWidth="1"/>
    <col min="35" max="35" width="44.140625" customWidth="1"/>
    <col min="36" max="36" width="11.140625" customWidth="1"/>
    <col min="37" max="37" width="2" customWidth="1"/>
    <col min="38" max="38" width="17" customWidth="1"/>
  </cols>
  <sheetData>
    <row r="1" spans="1:38" ht="18" customHeight="1" x14ac:dyDescent="0.2">
      <c r="A1" s="7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8"/>
      <c r="U1" s="63"/>
      <c r="V1" s="8"/>
      <c r="W1" s="64"/>
      <c r="X1" s="64"/>
      <c r="Y1" s="64"/>
      <c r="Z1" s="64"/>
      <c r="AA1" s="8"/>
      <c r="AB1" s="8"/>
      <c r="AC1" s="10"/>
      <c r="AD1" s="10"/>
      <c r="AE1" s="10"/>
      <c r="AF1" s="9"/>
      <c r="AG1" s="9"/>
      <c r="AH1" s="65"/>
      <c r="AI1" s="9"/>
      <c r="AJ1" s="32"/>
      <c r="AK1" s="32"/>
      <c r="AL1" s="32"/>
    </row>
    <row r="2" spans="1:38" ht="49.5" customHeight="1" x14ac:dyDescent="0.2">
      <c r="A2" s="66"/>
      <c r="B2" s="28"/>
      <c r="C2" s="28"/>
      <c r="D2" s="28"/>
      <c r="E2" s="19"/>
      <c r="F2" s="320" t="s">
        <v>205</v>
      </c>
      <c r="G2" s="233"/>
      <c r="H2" s="233"/>
      <c r="I2" s="233"/>
      <c r="J2" s="233"/>
      <c r="K2" s="233"/>
      <c r="L2" s="233"/>
      <c r="M2" s="233"/>
      <c r="N2" s="233"/>
      <c r="O2" s="233"/>
      <c r="P2" s="14"/>
      <c r="Q2" s="14"/>
      <c r="R2" s="14"/>
      <c r="S2" s="14"/>
      <c r="T2" s="14"/>
      <c r="U2" s="14"/>
      <c r="V2" s="14"/>
      <c r="W2" s="67"/>
      <c r="X2" s="67"/>
      <c r="Y2" s="67"/>
      <c r="Z2" s="67"/>
      <c r="AA2" s="14"/>
      <c r="AB2" s="14"/>
      <c r="AC2" s="14"/>
      <c r="AD2" s="14"/>
      <c r="AE2" s="14"/>
      <c r="AF2" s="15"/>
      <c r="AG2" s="15"/>
      <c r="AH2" s="68"/>
      <c r="AI2" s="15"/>
      <c r="AJ2" s="32"/>
      <c r="AK2" s="32"/>
      <c r="AL2" s="32"/>
    </row>
    <row r="3" spans="1:38" ht="16.5" customHeight="1" x14ac:dyDescent="0.2">
      <c r="A3" s="69"/>
      <c r="B3" s="28"/>
      <c r="C3" s="28"/>
      <c r="D3" s="2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70"/>
      <c r="X3" s="70"/>
      <c r="Y3" s="70"/>
      <c r="Z3" s="70"/>
      <c r="AA3" s="19"/>
      <c r="AB3" s="19"/>
      <c r="AC3" s="19"/>
      <c r="AD3" s="19"/>
      <c r="AE3" s="19"/>
      <c r="AF3" s="31"/>
      <c r="AG3" s="31"/>
      <c r="AH3" s="71"/>
      <c r="AI3" s="31"/>
      <c r="AJ3" s="32"/>
      <c r="AK3" s="32"/>
      <c r="AL3" s="32"/>
    </row>
    <row r="4" spans="1:38" ht="27.75" customHeight="1" x14ac:dyDescent="0.2">
      <c r="A4" s="69"/>
      <c r="B4" s="321" t="s">
        <v>41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19"/>
      <c r="Q4" s="322" t="s">
        <v>42</v>
      </c>
      <c r="R4" s="323"/>
      <c r="S4" s="324"/>
      <c r="T4" s="325">
        <v>13</v>
      </c>
      <c r="U4" s="19"/>
      <c r="V4" s="19"/>
      <c r="W4" s="70"/>
      <c r="X4" s="70"/>
      <c r="Y4" s="70"/>
      <c r="Z4" s="70"/>
      <c r="AA4" s="19"/>
      <c r="AB4" s="19"/>
      <c r="AC4" s="19"/>
      <c r="AD4" s="19"/>
      <c r="AE4" s="19"/>
      <c r="AF4" s="31"/>
      <c r="AG4" s="31"/>
      <c r="AH4" s="71"/>
      <c r="AI4" s="31"/>
      <c r="AJ4" s="32"/>
      <c r="AK4" s="32"/>
      <c r="AL4" s="32"/>
    </row>
    <row r="5" spans="1:38" ht="12" customHeight="1" x14ac:dyDescent="0.2">
      <c r="A5" s="69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  <c r="Q5" s="316"/>
      <c r="R5" s="317"/>
      <c r="S5" s="318"/>
      <c r="T5" s="319"/>
      <c r="U5" s="73"/>
      <c r="V5" s="73"/>
      <c r="W5" s="74"/>
      <c r="X5" s="74"/>
      <c r="Y5" s="74"/>
      <c r="Z5" s="74"/>
      <c r="AA5" s="20"/>
      <c r="AB5" s="20"/>
      <c r="AC5" s="20"/>
      <c r="AD5" s="20"/>
      <c r="AE5" s="20"/>
      <c r="AF5" s="31"/>
      <c r="AG5" s="31"/>
      <c r="AH5" s="71"/>
      <c r="AI5" s="31"/>
      <c r="AJ5" s="32"/>
      <c r="AK5" s="32"/>
      <c r="AL5" s="32"/>
    </row>
    <row r="6" spans="1:38" ht="18.75" customHeight="1" x14ac:dyDescent="0.2">
      <c r="A6" s="69"/>
      <c r="B6" s="293" t="s">
        <v>43</v>
      </c>
      <c r="C6" s="233"/>
      <c r="D6" s="75"/>
      <c r="E6" s="75"/>
      <c r="F6" s="75" t="s">
        <v>44</v>
      </c>
      <c r="G6" s="75" t="s">
        <v>45</v>
      </c>
      <c r="H6" s="293" t="s">
        <v>46</v>
      </c>
      <c r="I6" s="233"/>
      <c r="J6" s="293" t="s">
        <v>47</v>
      </c>
      <c r="K6" s="233"/>
      <c r="L6" s="293" t="s">
        <v>48</v>
      </c>
      <c r="M6" s="233"/>
      <c r="N6" s="293" t="s">
        <v>49</v>
      </c>
      <c r="O6" s="233"/>
      <c r="P6" s="73"/>
      <c r="Q6" s="315" t="s">
        <v>50</v>
      </c>
      <c r="R6" s="308"/>
      <c r="S6" s="309"/>
      <c r="T6" s="313">
        <f t="array" ref="T6">SUM(COUNTIFS(H70:H85, {"Active","Inactive","Query","Active - Remote"}))</f>
        <v>8</v>
      </c>
      <c r="U6" s="73"/>
      <c r="V6" s="73"/>
      <c r="W6" s="74"/>
      <c r="X6" s="74"/>
      <c r="Y6" s="74"/>
      <c r="Z6" s="74"/>
      <c r="AA6" s="20"/>
      <c r="AB6" s="20"/>
      <c r="AC6" s="20"/>
      <c r="AD6" s="20"/>
      <c r="AE6" s="20"/>
      <c r="AF6" s="31"/>
      <c r="AG6" s="31"/>
      <c r="AH6" s="71"/>
      <c r="AI6" s="31"/>
      <c r="AJ6" s="32"/>
      <c r="AK6" s="32"/>
      <c r="AL6" s="32"/>
    </row>
    <row r="7" spans="1:38" ht="15.75" customHeight="1" x14ac:dyDescent="0.2">
      <c r="A7" s="69"/>
      <c r="B7" s="284" t="s">
        <v>51</v>
      </c>
      <c r="C7" s="285"/>
      <c r="D7" s="285"/>
      <c r="E7" s="285"/>
      <c r="F7" s="76">
        <f>$S$18</f>
        <v>44835</v>
      </c>
      <c r="G7" s="77">
        <v>3</v>
      </c>
      <c r="H7" s="287"/>
      <c r="I7" s="243"/>
      <c r="J7" s="287"/>
      <c r="K7" s="243"/>
      <c r="L7" s="287"/>
      <c r="M7" s="243"/>
      <c r="N7" s="287"/>
      <c r="O7" s="243"/>
      <c r="P7" s="78"/>
      <c r="Q7" s="316"/>
      <c r="R7" s="317"/>
      <c r="S7" s="318"/>
      <c r="T7" s="319"/>
      <c r="U7" s="78"/>
      <c r="V7" s="78"/>
      <c r="W7" s="79"/>
      <c r="X7" s="79"/>
      <c r="Y7" s="79"/>
      <c r="Z7" s="79"/>
      <c r="AA7" s="30"/>
      <c r="AB7" s="30"/>
      <c r="AC7" s="19"/>
      <c r="AD7" s="19"/>
      <c r="AE7" s="19"/>
      <c r="AF7" s="31"/>
      <c r="AG7" s="31"/>
      <c r="AH7" s="71"/>
      <c r="AI7" s="31"/>
      <c r="AJ7" s="32"/>
      <c r="AK7" s="32"/>
      <c r="AL7" s="32"/>
    </row>
    <row r="8" spans="1:38" ht="15.75" customHeight="1" x14ac:dyDescent="0.2">
      <c r="A8" s="69"/>
      <c r="B8" s="286"/>
      <c r="C8" s="243"/>
      <c r="D8" s="243"/>
      <c r="E8" s="243"/>
      <c r="F8" s="80"/>
      <c r="G8" s="81">
        <f t="shared" ref="G8:G18" si="0">G7+H8-L8</f>
        <v>3</v>
      </c>
      <c r="H8" s="288"/>
      <c r="I8" s="289"/>
      <c r="J8" s="288"/>
      <c r="K8" s="289"/>
      <c r="L8" s="288"/>
      <c r="M8" s="289"/>
      <c r="N8" s="288"/>
      <c r="O8" s="289"/>
      <c r="P8" s="78"/>
      <c r="Q8" s="315" t="s">
        <v>52</v>
      </c>
      <c r="R8" s="308"/>
      <c r="S8" s="309"/>
      <c r="T8" s="313">
        <f t="array" ref="T8">SUM(COUNTIFS(H70:H85, {"Deceased","Lost Follow Up","Discontinued"}))</f>
        <v>6</v>
      </c>
      <c r="U8" s="78"/>
      <c r="V8" s="78"/>
      <c r="W8" s="79"/>
      <c r="X8" s="79"/>
      <c r="Y8" s="79"/>
      <c r="Z8" s="79"/>
      <c r="AA8" s="30"/>
      <c r="AB8" s="30"/>
      <c r="AC8" s="19"/>
      <c r="AD8" s="19"/>
      <c r="AE8" s="19"/>
      <c r="AF8" s="31"/>
      <c r="AG8" s="31"/>
      <c r="AH8" s="71"/>
      <c r="AI8" s="31"/>
      <c r="AJ8" s="32"/>
      <c r="AK8" s="32"/>
      <c r="AL8" s="32"/>
    </row>
    <row r="9" spans="1:38" ht="15.75" customHeight="1" x14ac:dyDescent="0.2">
      <c r="A9" s="69"/>
      <c r="B9" s="286"/>
      <c r="C9" s="243"/>
      <c r="D9" s="243"/>
      <c r="E9" s="243"/>
      <c r="F9" s="80"/>
      <c r="G9" s="81">
        <f t="shared" si="0"/>
        <v>3</v>
      </c>
      <c r="H9" s="282"/>
      <c r="I9" s="283"/>
      <c r="J9" s="282"/>
      <c r="K9" s="283"/>
      <c r="L9" s="282"/>
      <c r="M9" s="283"/>
      <c r="N9" s="282"/>
      <c r="O9" s="283"/>
      <c r="P9" s="78"/>
      <c r="Q9" s="316"/>
      <c r="R9" s="317"/>
      <c r="S9" s="318"/>
      <c r="T9" s="319"/>
      <c r="U9" s="78"/>
      <c r="V9" s="78"/>
      <c r="W9" s="79"/>
      <c r="X9" s="79"/>
      <c r="Y9" s="79"/>
      <c r="Z9" s="79"/>
      <c r="AA9" s="30"/>
      <c r="AB9" s="30"/>
      <c r="AC9" s="19"/>
      <c r="AD9" s="19"/>
      <c r="AE9" s="19"/>
      <c r="AF9" s="31"/>
      <c r="AG9" s="31"/>
      <c r="AH9" s="71"/>
      <c r="AI9" s="31"/>
      <c r="AJ9" s="32"/>
      <c r="AK9" s="32"/>
      <c r="AL9" s="32"/>
    </row>
    <row r="10" spans="1:38" ht="15.75" customHeight="1" x14ac:dyDescent="0.2">
      <c r="A10" s="69"/>
      <c r="B10" s="286"/>
      <c r="C10" s="243"/>
      <c r="D10" s="243"/>
      <c r="E10" s="243"/>
      <c r="F10" s="82"/>
      <c r="G10" s="81">
        <f t="shared" si="0"/>
        <v>3</v>
      </c>
      <c r="H10" s="282"/>
      <c r="I10" s="283"/>
      <c r="J10" s="282"/>
      <c r="K10" s="283"/>
      <c r="L10" s="282"/>
      <c r="M10" s="283"/>
      <c r="N10" s="282"/>
      <c r="O10" s="283"/>
      <c r="P10" s="78"/>
      <c r="Q10" s="307" t="s">
        <v>53</v>
      </c>
      <c r="R10" s="308"/>
      <c r="S10" s="309"/>
      <c r="T10" s="313">
        <v>10</v>
      </c>
      <c r="U10" s="78"/>
      <c r="V10" s="78"/>
      <c r="W10" s="79"/>
      <c r="X10" s="79"/>
      <c r="Y10" s="79"/>
      <c r="Z10" s="79"/>
      <c r="AA10" s="30"/>
      <c r="AB10" s="30"/>
      <c r="AC10" s="19"/>
      <c r="AD10" s="19"/>
      <c r="AE10" s="19"/>
      <c r="AF10" s="31"/>
      <c r="AG10" s="31"/>
      <c r="AH10" s="71"/>
      <c r="AI10" s="31"/>
      <c r="AJ10" s="32"/>
      <c r="AK10" s="32"/>
      <c r="AL10" s="32"/>
    </row>
    <row r="11" spans="1:38" ht="15.75" customHeight="1" x14ac:dyDescent="0.2">
      <c r="A11" s="69"/>
      <c r="B11" s="286"/>
      <c r="C11" s="243"/>
      <c r="D11" s="243"/>
      <c r="E11" s="243"/>
      <c r="F11" s="82"/>
      <c r="G11" s="81">
        <f t="shared" si="0"/>
        <v>3</v>
      </c>
      <c r="H11" s="282"/>
      <c r="I11" s="283"/>
      <c r="J11" s="282"/>
      <c r="K11" s="283"/>
      <c r="L11" s="282"/>
      <c r="M11" s="283"/>
      <c r="N11" s="282"/>
      <c r="O11" s="283"/>
      <c r="P11" s="78"/>
      <c r="Q11" s="316"/>
      <c r="R11" s="317"/>
      <c r="S11" s="318"/>
      <c r="T11" s="319"/>
      <c r="U11" s="78"/>
      <c r="V11" s="78"/>
      <c r="W11" s="79"/>
      <c r="X11" s="79"/>
      <c r="Y11" s="79"/>
      <c r="Z11" s="79"/>
      <c r="AA11" s="30"/>
      <c r="AB11" s="30"/>
      <c r="AC11" s="19"/>
      <c r="AD11" s="19"/>
      <c r="AE11" s="19"/>
      <c r="AF11" s="31"/>
      <c r="AG11" s="31"/>
      <c r="AH11" s="71"/>
      <c r="AI11" s="31"/>
      <c r="AJ11" s="32"/>
      <c r="AK11" s="32"/>
      <c r="AL11" s="32"/>
    </row>
    <row r="12" spans="1:38" ht="15.75" customHeight="1" x14ac:dyDescent="0.2">
      <c r="A12" s="69"/>
      <c r="B12" s="286"/>
      <c r="C12" s="243"/>
      <c r="D12" s="243"/>
      <c r="E12" s="243"/>
      <c r="F12" s="82"/>
      <c r="G12" s="81">
        <f t="shared" si="0"/>
        <v>3</v>
      </c>
      <c r="H12" s="282"/>
      <c r="I12" s="283"/>
      <c r="J12" s="282"/>
      <c r="K12" s="283"/>
      <c r="L12" s="282"/>
      <c r="M12" s="283"/>
      <c r="N12" s="282"/>
      <c r="O12" s="283"/>
      <c r="P12" s="78"/>
      <c r="Q12" s="307" t="s">
        <v>54</v>
      </c>
      <c r="R12" s="308"/>
      <c r="S12" s="309"/>
      <c r="T12" s="313">
        <f>T10-T6</f>
        <v>2</v>
      </c>
      <c r="U12" s="78"/>
      <c r="V12" s="78"/>
      <c r="W12" s="79"/>
      <c r="X12" s="79"/>
      <c r="Y12" s="79"/>
      <c r="Z12" s="79"/>
      <c r="AA12" s="30"/>
      <c r="AB12" s="30"/>
      <c r="AC12" s="19"/>
      <c r="AD12" s="19"/>
      <c r="AE12" s="19"/>
      <c r="AF12" s="31"/>
      <c r="AG12" s="31"/>
      <c r="AH12" s="71"/>
      <c r="AI12" s="31"/>
      <c r="AJ12" s="32"/>
      <c r="AK12" s="32"/>
      <c r="AL12" s="32"/>
    </row>
    <row r="13" spans="1:38" ht="15.75" customHeight="1" x14ac:dyDescent="0.2">
      <c r="A13" s="69"/>
      <c r="B13" s="286"/>
      <c r="C13" s="243"/>
      <c r="D13" s="243"/>
      <c r="E13" s="243"/>
      <c r="F13" s="82"/>
      <c r="G13" s="81">
        <f t="shared" si="0"/>
        <v>3</v>
      </c>
      <c r="H13" s="282"/>
      <c r="I13" s="283"/>
      <c r="J13" s="282"/>
      <c r="K13" s="283"/>
      <c r="L13" s="282"/>
      <c r="M13" s="283"/>
      <c r="N13" s="282"/>
      <c r="O13" s="283"/>
      <c r="P13" s="78"/>
      <c r="Q13" s="310"/>
      <c r="R13" s="311"/>
      <c r="S13" s="312"/>
      <c r="T13" s="314"/>
      <c r="U13" s="78"/>
      <c r="V13" s="78"/>
      <c r="W13" s="79"/>
      <c r="X13" s="79"/>
      <c r="Y13" s="79"/>
      <c r="Z13" s="79"/>
      <c r="AA13" s="30"/>
      <c r="AB13" s="30"/>
      <c r="AC13" s="19"/>
      <c r="AD13" s="19"/>
      <c r="AE13" s="19"/>
      <c r="AF13" s="31"/>
      <c r="AG13" s="31"/>
      <c r="AH13" s="71"/>
      <c r="AI13" s="31"/>
      <c r="AJ13" s="32"/>
      <c r="AK13" s="32"/>
      <c r="AL13" s="32"/>
    </row>
    <row r="14" spans="1:38" ht="15.75" customHeight="1" x14ac:dyDescent="0.2">
      <c r="A14" s="69"/>
      <c r="B14" s="286"/>
      <c r="C14" s="243"/>
      <c r="D14" s="243"/>
      <c r="E14" s="243"/>
      <c r="F14" s="82"/>
      <c r="G14" s="81">
        <f t="shared" si="0"/>
        <v>3</v>
      </c>
      <c r="H14" s="282"/>
      <c r="I14" s="283"/>
      <c r="J14" s="282"/>
      <c r="K14" s="283"/>
      <c r="L14" s="282"/>
      <c r="M14" s="283"/>
      <c r="N14" s="282"/>
      <c r="O14" s="283"/>
      <c r="P14" s="78"/>
      <c r="Q14" s="83"/>
      <c r="R14" s="83"/>
      <c r="S14" s="83"/>
      <c r="T14" s="84"/>
      <c r="U14" s="78"/>
      <c r="V14" s="78"/>
      <c r="W14" s="79"/>
      <c r="X14" s="79"/>
      <c r="Y14" s="79"/>
      <c r="Z14" s="79"/>
      <c r="AA14" s="30"/>
      <c r="AB14" s="30"/>
      <c r="AC14" s="19"/>
      <c r="AD14" s="19"/>
      <c r="AE14" s="19"/>
      <c r="AF14" s="31"/>
      <c r="AG14" s="31"/>
      <c r="AH14" s="71"/>
      <c r="AI14" s="31"/>
      <c r="AJ14" s="32"/>
      <c r="AK14" s="32"/>
      <c r="AL14" s="32"/>
    </row>
    <row r="15" spans="1:38" ht="15.75" customHeight="1" x14ac:dyDescent="0.2">
      <c r="A15" s="69"/>
      <c r="B15" s="286"/>
      <c r="C15" s="243"/>
      <c r="D15" s="243"/>
      <c r="E15" s="243"/>
      <c r="F15" s="82"/>
      <c r="G15" s="81">
        <f t="shared" si="0"/>
        <v>3</v>
      </c>
      <c r="H15" s="282"/>
      <c r="I15" s="283"/>
      <c r="J15" s="282"/>
      <c r="K15" s="283"/>
      <c r="L15" s="282"/>
      <c r="M15" s="283"/>
      <c r="N15" s="282"/>
      <c r="O15" s="283"/>
      <c r="P15" s="78"/>
      <c r="Q15" s="322" t="s">
        <v>55</v>
      </c>
      <c r="R15" s="323"/>
      <c r="S15" s="324"/>
      <c r="T15" s="334">
        <f>_xlfn.AGGREGATE(1,5,N70:N85)</f>
        <v>11.430769230769231</v>
      </c>
      <c r="U15" s="78"/>
      <c r="V15" s="78"/>
      <c r="W15" s="79"/>
      <c r="X15" s="79"/>
      <c r="Y15" s="79"/>
      <c r="Z15" s="79"/>
      <c r="AA15" s="30"/>
      <c r="AB15" s="30"/>
      <c r="AC15" s="19"/>
      <c r="AD15" s="19"/>
      <c r="AE15" s="19"/>
      <c r="AF15" s="31"/>
      <c r="AG15" s="31"/>
      <c r="AH15" s="71"/>
      <c r="AI15" s="31"/>
      <c r="AJ15" s="32"/>
      <c r="AK15" s="32"/>
      <c r="AL15" s="32"/>
    </row>
    <row r="16" spans="1:38" ht="15.75" customHeight="1" x14ac:dyDescent="0.2">
      <c r="A16" s="69"/>
      <c r="B16" s="286"/>
      <c r="C16" s="243"/>
      <c r="D16" s="243"/>
      <c r="E16" s="243"/>
      <c r="F16" s="82"/>
      <c r="G16" s="81">
        <f t="shared" si="0"/>
        <v>3</v>
      </c>
      <c r="H16" s="282"/>
      <c r="I16" s="283"/>
      <c r="J16" s="282"/>
      <c r="K16" s="283"/>
      <c r="L16" s="282"/>
      <c r="M16" s="283"/>
      <c r="N16" s="282"/>
      <c r="O16" s="283"/>
      <c r="P16" s="78"/>
      <c r="Q16" s="310"/>
      <c r="R16" s="311"/>
      <c r="S16" s="312"/>
      <c r="T16" s="335"/>
      <c r="U16" s="78"/>
      <c r="V16" s="78"/>
      <c r="W16" s="79"/>
      <c r="X16" s="79"/>
      <c r="Y16" s="79"/>
      <c r="Z16" s="79"/>
      <c r="AA16" s="30"/>
      <c r="AB16" s="30"/>
      <c r="AC16" s="19"/>
      <c r="AD16" s="19"/>
      <c r="AE16" s="19"/>
      <c r="AF16" s="31"/>
      <c r="AG16" s="31"/>
      <c r="AH16" s="71"/>
      <c r="AI16" s="31"/>
      <c r="AJ16" s="32"/>
      <c r="AK16" s="32"/>
      <c r="AL16" s="32"/>
    </row>
    <row r="17" spans="1:38" ht="15.75" customHeight="1" x14ac:dyDescent="0.2">
      <c r="A17" s="69"/>
      <c r="B17" s="286"/>
      <c r="C17" s="243"/>
      <c r="D17" s="243"/>
      <c r="E17" s="243"/>
      <c r="F17" s="82"/>
      <c r="G17" s="81">
        <f t="shared" si="0"/>
        <v>3</v>
      </c>
      <c r="H17" s="282"/>
      <c r="I17" s="283"/>
      <c r="J17" s="282"/>
      <c r="K17" s="283"/>
      <c r="L17" s="282"/>
      <c r="M17" s="283"/>
      <c r="N17" s="282"/>
      <c r="O17" s="283"/>
      <c r="P17" s="78"/>
      <c r="Q17" s="78"/>
      <c r="R17" s="78"/>
      <c r="S17" s="78"/>
      <c r="T17" s="78"/>
      <c r="U17" s="78"/>
      <c r="V17" s="78"/>
      <c r="W17" s="79"/>
      <c r="X17" s="79"/>
      <c r="Y17" s="79"/>
      <c r="Z17" s="79"/>
      <c r="AA17" s="30"/>
      <c r="AB17" s="30"/>
      <c r="AC17" s="19"/>
      <c r="AD17" s="19"/>
      <c r="AE17" s="19"/>
      <c r="AF17" s="31"/>
      <c r="AG17" s="31"/>
      <c r="AH17" s="71"/>
      <c r="AI17" s="31"/>
      <c r="AJ17" s="32"/>
      <c r="AK17" s="32"/>
      <c r="AL17" s="32"/>
    </row>
    <row r="18" spans="1:38" ht="15.75" customHeight="1" x14ac:dyDescent="0.2">
      <c r="A18" s="69"/>
      <c r="B18" s="286"/>
      <c r="C18" s="243"/>
      <c r="D18" s="243"/>
      <c r="E18" s="243"/>
      <c r="F18" s="82"/>
      <c r="G18" s="81">
        <f t="shared" si="0"/>
        <v>3</v>
      </c>
      <c r="H18" s="291"/>
      <c r="I18" s="292"/>
      <c r="J18" s="291"/>
      <c r="K18" s="292"/>
      <c r="L18" s="291"/>
      <c r="M18" s="292"/>
      <c r="N18" s="291"/>
      <c r="O18" s="292"/>
      <c r="P18" s="78"/>
      <c r="Q18" s="326" t="s">
        <v>56</v>
      </c>
      <c r="R18" s="327"/>
      <c r="S18" s="330">
        <v>44835</v>
      </c>
      <c r="T18" s="331"/>
      <c r="U18" s="78"/>
      <c r="V18" s="78"/>
      <c r="W18" s="79"/>
      <c r="X18" s="79"/>
      <c r="Y18" s="79"/>
      <c r="Z18" s="79"/>
      <c r="AA18" s="30"/>
      <c r="AB18" s="30"/>
      <c r="AC18" s="19"/>
      <c r="AD18" s="19"/>
      <c r="AE18" s="19"/>
      <c r="AF18" s="31"/>
      <c r="AG18" s="31"/>
      <c r="AH18" s="71"/>
      <c r="AI18" s="31"/>
      <c r="AJ18" s="32"/>
      <c r="AK18" s="32"/>
      <c r="AL18" s="32"/>
    </row>
    <row r="19" spans="1:38" ht="15" customHeight="1" x14ac:dyDescent="0.2">
      <c r="A19" s="69"/>
      <c r="B19" s="286"/>
      <c r="C19" s="243"/>
      <c r="D19" s="243"/>
      <c r="E19" s="243"/>
      <c r="F19" s="76">
        <f>$S$20</f>
        <v>44865</v>
      </c>
      <c r="G19" s="85">
        <f>G7+H19-L19</f>
        <v>3</v>
      </c>
      <c r="H19" s="280">
        <f>SUM(H7:I18)</f>
        <v>0</v>
      </c>
      <c r="I19" s="281"/>
      <c r="J19" s="280"/>
      <c r="K19" s="281"/>
      <c r="L19" s="280">
        <f>SUM(L7:M18)</f>
        <v>0</v>
      </c>
      <c r="M19" s="281"/>
      <c r="N19" s="280"/>
      <c r="O19" s="281"/>
      <c r="P19" s="78"/>
      <c r="Q19" s="328"/>
      <c r="R19" s="329"/>
      <c r="S19" s="332"/>
      <c r="T19" s="333"/>
      <c r="U19" s="78"/>
      <c r="V19" s="78"/>
      <c r="W19" s="79"/>
      <c r="X19" s="79"/>
      <c r="Y19" s="79"/>
      <c r="Z19" s="79"/>
      <c r="AA19" s="30"/>
      <c r="AB19" s="30"/>
      <c r="AC19" s="19"/>
      <c r="AD19" s="19"/>
      <c r="AE19" s="19"/>
      <c r="AF19" s="31"/>
      <c r="AG19" s="31"/>
      <c r="AH19" s="71"/>
      <c r="AI19" s="31"/>
      <c r="AJ19" s="32"/>
      <c r="AK19" s="32"/>
      <c r="AL19" s="32"/>
    </row>
    <row r="20" spans="1:38" ht="15" customHeight="1" x14ac:dyDescent="0.2">
      <c r="A20" s="69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8"/>
      <c r="Q20" s="341" t="s">
        <v>57</v>
      </c>
      <c r="R20" s="342"/>
      <c r="S20" s="344">
        <v>44865</v>
      </c>
      <c r="T20" s="345"/>
      <c r="U20" s="78"/>
      <c r="V20" s="78"/>
      <c r="W20" s="79"/>
      <c r="X20" s="79"/>
      <c r="Y20" s="79"/>
      <c r="Z20" s="79"/>
      <c r="AA20" s="30"/>
      <c r="AB20" s="30"/>
      <c r="AC20" s="19"/>
      <c r="AD20" s="19"/>
      <c r="AE20" s="19"/>
      <c r="AF20" s="31"/>
      <c r="AG20" s="31"/>
      <c r="AH20" s="71"/>
      <c r="AI20" s="31"/>
      <c r="AJ20" s="32"/>
      <c r="AK20" s="32"/>
      <c r="AL20" s="32"/>
    </row>
    <row r="21" spans="1:38" ht="15" customHeight="1" x14ac:dyDescent="0.2">
      <c r="A21" s="69"/>
      <c r="B21" s="293" t="s">
        <v>43</v>
      </c>
      <c r="C21" s="233"/>
      <c r="D21" s="75"/>
      <c r="E21" s="75"/>
      <c r="F21" s="75" t="s">
        <v>44</v>
      </c>
      <c r="G21" s="75" t="s">
        <v>45</v>
      </c>
      <c r="H21" s="293" t="s">
        <v>46</v>
      </c>
      <c r="I21" s="233"/>
      <c r="J21" s="293" t="s">
        <v>47</v>
      </c>
      <c r="K21" s="233"/>
      <c r="L21" s="293" t="s">
        <v>48</v>
      </c>
      <c r="M21" s="233"/>
      <c r="N21" s="293" t="s">
        <v>49</v>
      </c>
      <c r="O21" s="233"/>
      <c r="P21" s="78"/>
      <c r="Q21" s="310"/>
      <c r="R21" s="343"/>
      <c r="S21" s="346"/>
      <c r="T21" s="347"/>
      <c r="U21" s="78"/>
      <c r="V21" s="78"/>
      <c r="W21" s="79"/>
      <c r="X21" s="79"/>
      <c r="Y21" s="79"/>
      <c r="Z21" s="79"/>
      <c r="AA21" s="30"/>
      <c r="AB21" s="30"/>
      <c r="AC21" s="19"/>
      <c r="AD21" s="19"/>
      <c r="AE21" s="19"/>
      <c r="AF21" s="31"/>
      <c r="AG21" s="31"/>
      <c r="AH21" s="71"/>
      <c r="AI21" s="31"/>
      <c r="AJ21" s="32"/>
      <c r="AK21" s="32"/>
      <c r="AL21" s="32"/>
    </row>
    <row r="22" spans="1:38" ht="15" customHeight="1" x14ac:dyDescent="0.2">
      <c r="A22" s="69"/>
      <c r="B22" s="284" t="s">
        <v>58</v>
      </c>
      <c r="C22" s="285"/>
      <c r="D22" s="285"/>
      <c r="E22" s="285"/>
      <c r="F22" s="76">
        <f>$S$18</f>
        <v>44835</v>
      </c>
      <c r="G22" s="77">
        <v>22</v>
      </c>
      <c r="H22" s="287"/>
      <c r="I22" s="243"/>
      <c r="J22" s="287"/>
      <c r="K22" s="243"/>
      <c r="L22" s="287"/>
      <c r="M22" s="243"/>
      <c r="N22" s="287"/>
      <c r="O22" s="243"/>
      <c r="P22" s="78"/>
      <c r="Q22" s="78"/>
      <c r="R22" s="78"/>
      <c r="S22" s="78"/>
      <c r="T22" s="78"/>
      <c r="U22" s="78"/>
      <c r="V22" s="78"/>
      <c r="W22" s="79"/>
      <c r="X22" s="79"/>
      <c r="Y22" s="79"/>
      <c r="Z22" s="79"/>
      <c r="AA22" s="30"/>
      <c r="AB22" s="30"/>
      <c r="AC22" s="19"/>
      <c r="AD22" s="19"/>
      <c r="AE22" s="19"/>
      <c r="AF22" s="31"/>
      <c r="AG22" s="31"/>
      <c r="AH22" s="71"/>
      <c r="AI22" s="31"/>
      <c r="AJ22" s="32"/>
      <c r="AK22" s="32"/>
      <c r="AL22" s="32"/>
    </row>
    <row r="23" spans="1:38" ht="15" customHeight="1" x14ac:dyDescent="0.2">
      <c r="A23" s="69"/>
      <c r="B23" s="286"/>
      <c r="C23" s="243"/>
      <c r="D23" s="243"/>
      <c r="E23" s="243"/>
      <c r="F23" s="80">
        <v>44854</v>
      </c>
      <c r="G23" s="81">
        <f t="shared" ref="G23:G33" si="1">G22+H23-L23</f>
        <v>16</v>
      </c>
      <c r="H23" s="288"/>
      <c r="I23" s="289"/>
      <c r="J23" s="288"/>
      <c r="K23" s="289"/>
      <c r="L23" s="288">
        <v>6</v>
      </c>
      <c r="M23" s="289"/>
      <c r="N23" s="305"/>
      <c r="O23" s="306"/>
      <c r="P23" s="78"/>
      <c r="Q23" s="322" t="s">
        <v>59</v>
      </c>
      <c r="R23" s="323"/>
      <c r="S23" s="348">
        <f>COUNTIF(D70:D85,"Y")</f>
        <v>4</v>
      </c>
      <c r="T23" s="331"/>
      <c r="U23" s="78"/>
      <c r="V23" s="78"/>
      <c r="W23" s="79"/>
      <c r="X23" s="79"/>
      <c r="Y23" s="79"/>
      <c r="Z23" s="79"/>
      <c r="AA23" s="30"/>
      <c r="AB23" s="30"/>
      <c r="AC23" s="19"/>
      <c r="AD23" s="19"/>
      <c r="AE23" s="19"/>
      <c r="AF23" s="31"/>
      <c r="AG23" s="31"/>
      <c r="AH23" s="71"/>
      <c r="AI23" s="31"/>
      <c r="AJ23" s="32"/>
      <c r="AK23" s="32"/>
      <c r="AL23" s="32"/>
    </row>
    <row r="24" spans="1:38" ht="15" customHeight="1" x14ac:dyDescent="0.2">
      <c r="A24" s="69"/>
      <c r="B24" s="286"/>
      <c r="C24" s="243"/>
      <c r="D24" s="243"/>
      <c r="E24" s="243"/>
      <c r="F24" s="80">
        <v>44861</v>
      </c>
      <c r="G24" s="81">
        <f t="shared" si="1"/>
        <v>10</v>
      </c>
      <c r="H24" s="282"/>
      <c r="I24" s="283"/>
      <c r="J24" s="282"/>
      <c r="K24" s="283"/>
      <c r="L24" s="288">
        <v>6</v>
      </c>
      <c r="M24" s="289"/>
      <c r="N24" s="305" t="s">
        <v>208</v>
      </c>
      <c r="O24" s="306"/>
      <c r="P24" s="78"/>
      <c r="Q24" s="316"/>
      <c r="R24" s="317"/>
      <c r="S24" s="349"/>
      <c r="T24" s="350"/>
      <c r="U24" s="78"/>
      <c r="V24" s="78"/>
      <c r="W24" s="79"/>
      <c r="X24" s="79"/>
      <c r="Y24" s="79"/>
      <c r="Z24" s="79"/>
      <c r="AA24" s="30"/>
      <c r="AB24" s="30"/>
      <c r="AC24" s="19"/>
      <c r="AD24" s="19"/>
      <c r="AE24" s="19"/>
      <c r="AF24" s="31"/>
      <c r="AG24" s="31"/>
      <c r="AH24" s="71"/>
      <c r="AI24" s="31"/>
      <c r="AJ24" s="32"/>
      <c r="AK24" s="32"/>
      <c r="AL24" s="32"/>
    </row>
    <row r="25" spans="1:38" ht="15" customHeight="1" x14ac:dyDescent="0.2">
      <c r="A25" s="69"/>
      <c r="B25" s="286"/>
      <c r="C25" s="243"/>
      <c r="D25" s="243"/>
      <c r="E25" s="243"/>
      <c r="F25" s="80">
        <v>44861</v>
      </c>
      <c r="G25" s="81">
        <f t="shared" si="1"/>
        <v>5</v>
      </c>
      <c r="H25" s="282"/>
      <c r="I25" s="283"/>
      <c r="J25" s="282"/>
      <c r="K25" s="283"/>
      <c r="L25" s="288">
        <v>5</v>
      </c>
      <c r="M25" s="289"/>
      <c r="N25" s="305"/>
      <c r="O25" s="306"/>
      <c r="P25" s="78"/>
      <c r="Q25" s="307" t="s">
        <v>60</v>
      </c>
      <c r="R25" s="308"/>
      <c r="S25" s="351">
        <f>S23/T6</f>
        <v>0.5</v>
      </c>
      <c r="T25" s="352"/>
      <c r="U25" s="78"/>
      <c r="V25" s="78"/>
      <c r="W25" s="79"/>
      <c r="X25" s="79"/>
      <c r="Y25" s="79"/>
      <c r="Z25" s="79"/>
      <c r="AA25" s="30"/>
      <c r="AB25" s="30"/>
      <c r="AC25" s="19"/>
      <c r="AD25" s="19"/>
      <c r="AE25" s="19"/>
      <c r="AF25" s="31"/>
      <c r="AG25" s="31"/>
      <c r="AH25" s="71"/>
      <c r="AI25" s="31"/>
      <c r="AJ25" s="32"/>
      <c r="AK25" s="32"/>
      <c r="AL25" s="32"/>
    </row>
    <row r="26" spans="1:38" ht="15" customHeight="1" x14ac:dyDescent="0.2">
      <c r="A26" s="69"/>
      <c r="B26" s="286"/>
      <c r="C26" s="243"/>
      <c r="D26" s="243"/>
      <c r="E26" s="243"/>
      <c r="F26" s="80">
        <v>44861</v>
      </c>
      <c r="G26" s="81">
        <f t="shared" si="1"/>
        <v>0</v>
      </c>
      <c r="H26" s="282"/>
      <c r="I26" s="283"/>
      <c r="J26" s="282"/>
      <c r="K26" s="283"/>
      <c r="L26" s="288">
        <v>5</v>
      </c>
      <c r="M26" s="289"/>
      <c r="N26" s="305"/>
      <c r="O26" s="306"/>
      <c r="P26" s="78"/>
      <c r="Q26" s="310"/>
      <c r="R26" s="311"/>
      <c r="S26" s="353"/>
      <c r="T26" s="347"/>
      <c r="U26" s="78"/>
      <c r="V26" s="78"/>
      <c r="W26" s="79"/>
      <c r="X26" s="79"/>
      <c r="Y26" s="79"/>
      <c r="Z26" s="79"/>
      <c r="AA26" s="30"/>
      <c r="AB26" s="30"/>
      <c r="AC26" s="19"/>
      <c r="AD26" s="19"/>
      <c r="AE26" s="19"/>
      <c r="AF26" s="31"/>
      <c r="AG26" s="31"/>
      <c r="AH26" s="71"/>
      <c r="AI26" s="31"/>
      <c r="AJ26" s="32"/>
      <c r="AK26" s="32"/>
      <c r="AL26" s="32"/>
    </row>
    <row r="27" spans="1:38" ht="15" customHeight="1" x14ac:dyDescent="0.2">
      <c r="A27" s="69"/>
      <c r="B27" s="286"/>
      <c r="C27" s="243"/>
      <c r="D27" s="243"/>
      <c r="E27" s="243"/>
      <c r="F27" s="80">
        <v>44862</v>
      </c>
      <c r="G27" s="81">
        <f t="shared" si="1"/>
        <v>80</v>
      </c>
      <c r="H27" s="282">
        <v>80</v>
      </c>
      <c r="I27" s="283"/>
      <c r="J27" s="282" t="s">
        <v>130</v>
      </c>
      <c r="K27" s="283"/>
      <c r="L27" s="282"/>
      <c r="M27" s="283"/>
      <c r="N27" s="282"/>
      <c r="O27" s="283"/>
      <c r="P27" s="78"/>
      <c r="Q27" s="78"/>
      <c r="R27" s="78"/>
      <c r="S27" s="78"/>
      <c r="T27" s="78"/>
      <c r="U27" s="78"/>
      <c r="V27" s="78"/>
      <c r="W27" s="79"/>
      <c r="X27" s="79"/>
      <c r="Y27" s="79"/>
      <c r="Z27" s="79"/>
      <c r="AA27" s="30"/>
      <c r="AB27" s="30"/>
      <c r="AC27" s="19"/>
      <c r="AD27" s="19"/>
      <c r="AE27" s="19"/>
      <c r="AF27" s="31"/>
      <c r="AG27" s="31"/>
      <c r="AH27" s="71"/>
      <c r="AI27" s="31"/>
      <c r="AJ27" s="32"/>
      <c r="AK27" s="32"/>
      <c r="AL27" s="32"/>
    </row>
    <row r="28" spans="1:38" ht="15" customHeight="1" x14ac:dyDescent="0.2">
      <c r="A28" s="69"/>
      <c r="B28" s="286"/>
      <c r="C28" s="243"/>
      <c r="D28" s="243"/>
      <c r="E28" s="243"/>
      <c r="F28" s="80"/>
      <c r="G28" s="81">
        <f t="shared" si="1"/>
        <v>80</v>
      </c>
      <c r="H28" s="282"/>
      <c r="I28" s="283"/>
      <c r="J28" s="282"/>
      <c r="K28" s="283"/>
      <c r="L28" s="282"/>
      <c r="M28" s="283"/>
      <c r="N28" s="282"/>
      <c r="O28" s="283"/>
      <c r="P28" s="78"/>
      <c r="Q28" s="78"/>
      <c r="R28" s="78"/>
      <c r="S28" s="78"/>
      <c r="T28" s="78"/>
      <c r="U28" s="78"/>
      <c r="V28" s="78"/>
      <c r="W28" s="79"/>
      <c r="X28" s="79"/>
      <c r="Y28" s="79"/>
      <c r="Z28" s="79"/>
      <c r="AA28" s="30"/>
      <c r="AB28" s="30"/>
      <c r="AC28" s="19"/>
      <c r="AD28" s="19"/>
      <c r="AE28" s="19"/>
      <c r="AF28" s="31"/>
      <c r="AG28" s="31"/>
      <c r="AH28" s="71"/>
      <c r="AI28" s="31"/>
      <c r="AJ28" s="32"/>
      <c r="AK28" s="32"/>
      <c r="AL28" s="32"/>
    </row>
    <row r="29" spans="1:38" ht="15" customHeight="1" x14ac:dyDescent="0.2">
      <c r="A29" s="69"/>
      <c r="B29" s="286"/>
      <c r="C29" s="243"/>
      <c r="D29" s="243"/>
      <c r="E29" s="243"/>
      <c r="F29" s="82"/>
      <c r="G29" s="81">
        <f t="shared" si="1"/>
        <v>80</v>
      </c>
      <c r="H29" s="282"/>
      <c r="I29" s="283"/>
      <c r="J29" s="282"/>
      <c r="K29" s="283"/>
      <c r="L29" s="282"/>
      <c r="M29" s="283"/>
      <c r="N29" s="282"/>
      <c r="O29" s="283"/>
      <c r="P29" s="78"/>
      <c r="Q29" s="78"/>
      <c r="R29" s="78"/>
      <c r="S29" s="78"/>
      <c r="T29" s="78"/>
      <c r="U29" s="78"/>
      <c r="V29" s="78"/>
      <c r="W29" s="79"/>
      <c r="X29" s="79"/>
      <c r="Y29" s="79"/>
      <c r="Z29" s="79"/>
      <c r="AA29" s="30"/>
      <c r="AB29" s="30"/>
      <c r="AC29" s="19"/>
      <c r="AD29" s="19"/>
      <c r="AE29" s="19"/>
      <c r="AF29" s="31"/>
      <c r="AG29" s="31"/>
      <c r="AH29" s="71"/>
      <c r="AI29" s="31"/>
      <c r="AJ29" s="32"/>
      <c r="AK29" s="32"/>
      <c r="AL29" s="32"/>
    </row>
    <row r="30" spans="1:38" ht="15" customHeight="1" x14ac:dyDescent="0.2">
      <c r="A30" s="69"/>
      <c r="B30" s="286"/>
      <c r="C30" s="243"/>
      <c r="D30" s="243"/>
      <c r="E30" s="243"/>
      <c r="F30" s="82"/>
      <c r="G30" s="81">
        <f t="shared" si="1"/>
        <v>80</v>
      </c>
      <c r="H30" s="282"/>
      <c r="I30" s="283"/>
      <c r="J30" s="282"/>
      <c r="K30" s="283"/>
      <c r="L30" s="282"/>
      <c r="M30" s="283"/>
      <c r="N30" s="282"/>
      <c r="O30" s="283"/>
      <c r="P30" s="78"/>
      <c r="Q30" s="78"/>
      <c r="R30" s="78"/>
      <c r="S30" s="78"/>
      <c r="T30" s="78"/>
      <c r="U30" s="78"/>
      <c r="V30" s="78"/>
      <c r="W30" s="79"/>
      <c r="X30" s="79"/>
      <c r="Y30" s="79"/>
      <c r="Z30" s="79"/>
      <c r="AA30" s="30"/>
      <c r="AB30" s="30"/>
      <c r="AC30" s="19"/>
      <c r="AD30" s="19"/>
      <c r="AE30" s="19"/>
      <c r="AF30" s="31"/>
      <c r="AG30" s="31"/>
      <c r="AH30" s="71"/>
      <c r="AI30" s="31"/>
      <c r="AJ30" s="32"/>
      <c r="AK30" s="32"/>
      <c r="AL30" s="32"/>
    </row>
    <row r="31" spans="1:38" ht="15" customHeight="1" x14ac:dyDescent="0.2">
      <c r="A31" s="69"/>
      <c r="B31" s="286"/>
      <c r="C31" s="243"/>
      <c r="D31" s="243"/>
      <c r="E31" s="243"/>
      <c r="F31" s="82"/>
      <c r="G31" s="81">
        <f t="shared" si="1"/>
        <v>80</v>
      </c>
      <c r="H31" s="282"/>
      <c r="I31" s="283"/>
      <c r="J31" s="282"/>
      <c r="K31" s="283"/>
      <c r="L31" s="282"/>
      <c r="M31" s="283"/>
      <c r="N31" s="282"/>
      <c r="O31" s="283"/>
      <c r="P31" s="78"/>
      <c r="Q31" s="78"/>
      <c r="R31" s="78"/>
      <c r="S31" s="78"/>
      <c r="T31" s="78"/>
      <c r="U31" s="78"/>
      <c r="V31" s="78"/>
      <c r="W31" s="79"/>
      <c r="X31" s="79"/>
      <c r="Y31" s="79"/>
      <c r="Z31" s="79"/>
      <c r="AA31" s="30"/>
      <c r="AB31" s="30"/>
      <c r="AC31" s="19"/>
      <c r="AD31" s="19"/>
      <c r="AE31" s="19"/>
      <c r="AF31" s="31"/>
      <c r="AG31" s="31"/>
      <c r="AH31" s="71"/>
      <c r="AI31" s="31"/>
      <c r="AJ31" s="32"/>
      <c r="AK31" s="32"/>
      <c r="AL31" s="32"/>
    </row>
    <row r="32" spans="1:38" ht="15" customHeight="1" x14ac:dyDescent="0.2">
      <c r="A32" s="69"/>
      <c r="B32" s="286"/>
      <c r="C32" s="243"/>
      <c r="D32" s="243"/>
      <c r="E32" s="243"/>
      <c r="F32" s="82"/>
      <c r="G32" s="81">
        <f t="shared" si="1"/>
        <v>80</v>
      </c>
      <c r="H32" s="282"/>
      <c r="I32" s="283"/>
      <c r="J32" s="282"/>
      <c r="K32" s="283"/>
      <c r="L32" s="282"/>
      <c r="M32" s="283"/>
      <c r="N32" s="282"/>
      <c r="O32" s="283"/>
      <c r="P32" s="78"/>
      <c r="Q32" s="78"/>
      <c r="R32" s="78"/>
      <c r="S32" s="78"/>
      <c r="T32" s="78"/>
      <c r="U32" s="78"/>
      <c r="V32" s="78"/>
      <c r="W32" s="79"/>
      <c r="X32" s="79"/>
      <c r="Y32" s="79"/>
      <c r="Z32" s="79"/>
      <c r="AA32" s="30"/>
      <c r="AB32" s="30"/>
      <c r="AC32" s="19"/>
      <c r="AD32" s="19"/>
      <c r="AE32" s="19"/>
      <c r="AF32" s="31"/>
      <c r="AG32" s="31"/>
      <c r="AH32" s="71"/>
      <c r="AI32" s="31"/>
      <c r="AJ32" s="32"/>
      <c r="AK32" s="32"/>
      <c r="AL32" s="32"/>
    </row>
    <row r="33" spans="1:38" ht="15" customHeight="1" x14ac:dyDescent="0.2">
      <c r="A33" s="69"/>
      <c r="B33" s="286"/>
      <c r="C33" s="243"/>
      <c r="D33" s="243"/>
      <c r="E33" s="243"/>
      <c r="F33" s="82"/>
      <c r="G33" s="81">
        <f t="shared" si="1"/>
        <v>80</v>
      </c>
      <c r="H33" s="291"/>
      <c r="I33" s="292"/>
      <c r="J33" s="291"/>
      <c r="K33" s="292"/>
      <c r="L33" s="291"/>
      <c r="M33" s="292"/>
      <c r="N33" s="291"/>
      <c r="O33" s="292"/>
      <c r="P33" s="78"/>
      <c r="Q33" s="78"/>
      <c r="R33" s="78"/>
      <c r="S33" s="78"/>
      <c r="T33" s="78"/>
      <c r="U33" s="78"/>
      <c r="V33" s="78"/>
      <c r="W33" s="79"/>
      <c r="X33" s="79"/>
      <c r="Y33" s="79"/>
      <c r="Z33" s="79"/>
      <c r="AA33" s="30"/>
      <c r="AB33" s="30"/>
      <c r="AC33" s="19"/>
      <c r="AD33" s="19"/>
      <c r="AE33" s="19"/>
      <c r="AF33" s="31"/>
      <c r="AG33" s="31"/>
      <c r="AH33" s="71"/>
      <c r="AI33" s="31"/>
      <c r="AJ33" s="32"/>
      <c r="AK33" s="32"/>
      <c r="AL33" s="32"/>
    </row>
    <row r="34" spans="1:38" ht="15" customHeight="1" x14ac:dyDescent="0.2">
      <c r="A34" s="69"/>
      <c r="B34" s="286"/>
      <c r="C34" s="243"/>
      <c r="D34" s="243"/>
      <c r="E34" s="243"/>
      <c r="F34" s="76">
        <f>$S$20</f>
        <v>44865</v>
      </c>
      <c r="G34" s="85">
        <f>G22+H34-L34</f>
        <v>80</v>
      </c>
      <c r="H34" s="280">
        <f>SUM(H22:I33)</f>
        <v>80</v>
      </c>
      <c r="I34" s="281"/>
      <c r="J34" s="280"/>
      <c r="K34" s="281"/>
      <c r="L34" s="280">
        <f>SUM(L22:M33)</f>
        <v>22</v>
      </c>
      <c r="M34" s="281"/>
      <c r="N34" s="280"/>
      <c r="O34" s="281"/>
      <c r="P34" s="78"/>
      <c r="Q34" s="78"/>
      <c r="R34" s="78"/>
      <c r="S34" s="78"/>
      <c r="T34" s="78"/>
      <c r="U34" s="78"/>
      <c r="V34" s="78"/>
      <c r="W34" s="79"/>
      <c r="X34" s="79"/>
      <c r="Y34" s="79"/>
      <c r="Z34" s="79"/>
      <c r="AA34" s="30"/>
      <c r="AB34" s="30"/>
      <c r="AC34" s="19"/>
      <c r="AD34" s="19"/>
      <c r="AE34" s="19"/>
      <c r="AF34" s="31"/>
      <c r="AG34" s="31"/>
      <c r="AH34" s="71"/>
      <c r="AI34" s="31"/>
      <c r="AJ34" s="32"/>
      <c r="AK34" s="32"/>
      <c r="AL34" s="32"/>
    </row>
    <row r="35" spans="1:38" ht="15" customHeight="1" x14ac:dyDescent="0.2">
      <c r="A35" s="69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8"/>
      <c r="Q35" s="78"/>
      <c r="R35" s="78"/>
      <c r="S35" s="78"/>
      <c r="T35" s="78"/>
      <c r="U35" s="78"/>
      <c r="V35" s="78"/>
      <c r="W35" s="79"/>
      <c r="X35" s="79"/>
      <c r="Y35" s="79"/>
      <c r="Z35" s="79"/>
      <c r="AA35" s="30"/>
      <c r="AB35" s="30"/>
      <c r="AC35" s="19"/>
      <c r="AD35" s="19"/>
      <c r="AE35" s="19"/>
      <c r="AF35" s="31"/>
      <c r="AG35" s="31"/>
      <c r="AH35" s="71"/>
      <c r="AI35" s="31"/>
      <c r="AJ35" s="32"/>
      <c r="AK35" s="32"/>
      <c r="AL35" s="32"/>
    </row>
    <row r="36" spans="1:38" ht="15.75" customHeight="1" x14ac:dyDescent="0.2">
      <c r="A36" s="69"/>
      <c r="B36" s="293" t="s">
        <v>43</v>
      </c>
      <c r="C36" s="233"/>
      <c r="D36" s="75"/>
      <c r="E36" s="75"/>
      <c r="F36" s="75" t="s">
        <v>44</v>
      </c>
      <c r="G36" s="75" t="s">
        <v>45</v>
      </c>
      <c r="H36" s="293" t="s">
        <v>46</v>
      </c>
      <c r="I36" s="233"/>
      <c r="J36" s="293" t="s">
        <v>47</v>
      </c>
      <c r="K36" s="233"/>
      <c r="L36" s="293" t="s">
        <v>48</v>
      </c>
      <c r="M36" s="233"/>
      <c r="N36" s="293" t="s">
        <v>49</v>
      </c>
      <c r="O36" s="233"/>
      <c r="P36" s="73"/>
      <c r="Q36" s="78"/>
      <c r="R36" s="78"/>
      <c r="S36" s="78"/>
      <c r="T36" s="73"/>
      <c r="U36" s="73"/>
      <c r="V36" s="73"/>
      <c r="W36" s="74"/>
      <c r="X36" s="74"/>
      <c r="Y36" s="74"/>
      <c r="Z36" s="74"/>
      <c r="AA36" s="20"/>
      <c r="AB36" s="20"/>
      <c r="AC36" s="20"/>
      <c r="AD36" s="20"/>
      <c r="AE36" s="20"/>
      <c r="AF36" s="31"/>
      <c r="AG36" s="31"/>
      <c r="AH36" s="71"/>
      <c r="AI36" s="31"/>
      <c r="AJ36" s="32"/>
      <c r="AK36" s="32"/>
      <c r="AL36" s="32"/>
    </row>
    <row r="37" spans="1:38" ht="15" customHeight="1" x14ac:dyDescent="0.2">
      <c r="A37" s="69"/>
      <c r="B37" s="284" t="s">
        <v>61</v>
      </c>
      <c r="C37" s="285"/>
      <c r="D37" s="285"/>
      <c r="E37" s="285"/>
      <c r="F37" s="76">
        <f>$S$18</f>
        <v>44835</v>
      </c>
      <c r="G37" s="77">
        <v>27</v>
      </c>
      <c r="H37" s="287"/>
      <c r="I37" s="243"/>
      <c r="J37" s="287"/>
      <c r="K37" s="243"/>
      <c r="L37" s="287"/>
      <c r="M37" s="243"/>
      <c r="N37" s="287"/>
      <c r="O37" s="243"/>
      <c r="P37" s="78"/>
      <c r="Q37" s="78"/>
      <c r="R37" s="78"/>
      <c r="S37" s="86"/>
      <c r="T37" s="78"/>
      <c r="U37" s="78"/>
      <c r="V37" s="78"/>
      <c r="W37" s="79"/>
      <c r="X37" s="79"/>
      <c r="Y37" s="79"/>
      <c r="Z37" s="79"/>
      <c r="AA37" s="30"/>
      <c r="AB37" s="30"/>
      <c r="AC37" s="19"/>
      <c r="AD37" s="19"/>
      <c r="AE37" s="19"/>
      <c r="AF37" s="31"/>
      <c r="AG37" s="31"/>
      <c r="AH37" s="71"/>
      <c r="AI37" s="31"/>
      <c r="AJ37" s="32"/>
      <c r="AK37" s="32"/>
      <c r="AL37" s="32"/>
    </row>
    <row r="38" spans="1:38" ht="15" customHeight="1" x14ac:dyDescent="0.2">
      <c r="A38" s="69"/>
      <c r="B38" s="286"/>
      <c r="C38" s="243"/>
      <c r="D38" s="243"/>
      <c r="E38" s="243"/>
      <c r="F38" s="80">
        <v>44854</v>
      </c>
      <c r="G38" s="81">
        <f t="shared" ref="G38:G48" si="2">G37+H38-L38</f>
        <v>21</v>
      </c>
      <c r="H38" s="288"/>
      <c r="I38" s="289"/>
      <c r="J38" s="288"/>
      <c r="K38" s="289"/>
      <c r="L38" s="288">
        <v>6</v>
      </c>
      <c r="M38" s="289"/>
      <c r="N38" s="305"/>
      <c r="O38" s="306"/>
      <c r="P38" s="78"/>
      <c r="Q38" s="78"/>
      <c r="R38" s="78"/>
      <c r="S38" s="78"/>
      <c r="T38" s="78"/>
      <c r="U38" s="78"/>
      <c r="V38" s="78"/>
      <c r="W38" s="79"/>
      <c r="X38" s="79"/>
      <c r="Y38" s="79"/>
      <c r="Z38" s="79"/>
      <c r="AA38" s="30"/>
      <c r="AB38" s="30"/>
      <c r="AC38" s="19"/>
      <c r="AD38" s="19"/>
      <c r="AE38" s="19"/>
      <c r="AF38" s="31"/>
      <c r="AG38" s="31"/>
      <c r="AH38" s="71"/>
      <c r="AI38" s="31"/>
      <c r="AJ38" s="32"/>
      <c r="AK38" s="32"/>
      <c r="AL38" s="32"/>
    </row>
    <row r="39" spans="1:38" ht="15" customHeight="1" x14ac:dyDescent="0.2">
      <c r="A39" s="69"/>
      <c r="B39" s="286"/>
      <c r="C39" s="243"/>
      <c r="D39" s="243"/>
      <c r="E39" s="243"/>
      <c r="F39" s="80">
        <v>44861</v>
      </c>
      <c r="G39" s="81">
        <f t="shared" si="2"/>
        <v>15</v>
      </c>
      <c r="H39" s="282"/>
      <c r="I39" s="283"/>
      <c r="J39" s="282"/>
      <c r="K39" s="283"/>
      <c r="L39" s="288">
        <v>6</v>
      </c>
      <c r="M39" s="289"/>
      <c r="N39" s="305" t="s">
        <v>208</v>
      </c>
      <c r="O39" s="306"/>
      <c r="P39" s="78"/>
      <c r="Q39" s="78"/>
      <c r="R39" s="78"/>
      <c r="S39" s="78"/>
      <c r="T39" s="78"/>
      <c r="U39" s="78"/>
      <c r="V39" s="78"/>
      <c r="W39" s="79"/>
      <c r="X39" s="79"/>
      <c r="Y39" s="79"/>
      <c r="Z39" s="79"/>
      <c r="AA39" s="30"/>
      <c r="AB39" s="30"/>
      <c r="AC39" s="19"/>
      <c r="AD39" s="19"/>
      <c r="AE39" s="19"/>
      <c r="AF39" s="31"/>
      <c r="AG39" s="31"/>
      <c r="AH39" s="71"/>
      <c r="AI39" s="31"/>
      <c r="AJ39" s="32"/>
      <c r="AK39" s="32"/>
      <c r="AL39" s="32"/>
    </row>
    <row r="40" spans="1:38" ht="15" customHeight="1" x14ac:dyDescent="0.2">
      <c r="A40" s="69"/>
      <c r="B40" s="286"/>
      <c r="C40" s="243"/>
      <c r="D40" s="243"/>
      <c r="E40" s="243"/>
      <c r="F40" s="80">
        <v>44861</v>
      </c>
      <c r="G40" s="81">
        <f t="shared" si="2"/>
        <v>10</v>
      </c>
      <c r="H40" s="282"/>
      <c r="I40" s="283"/>
      <c r="J40" s="282"/>
      <c r="K40" s="283"/>
      <c r="L40" s="288">
        <v>5</v>
      </c>
      <c r="M40" s="289"/>
      <c r="N40" s="305"/>
      <c r="O40" s="306"/>
      <c r="P40" s="78"/>
      <c r="Q40" s="78"/>
      <c r="R40" s="78"/>
      <c r="S40" s="78"/>
      <c r="T40" s="78"/>
      <c r="U40" s="78"/>
      <c r="V40" s="78"/>
      <c r="W40" s="79"/>
      <c r="X40" s="79"/>
      <c r="Y40" s="79"/>
      <c r="Z40" s="79"/>
      <c r="AA40" s="30"/>
      <c r="AB40" s="30"/>
      <c r="AC40" s="19"/>
      <c r="AD40" s="19"/>
      <c r="AE40" s="19"/>
      <c r="AF40" s="31"/>
      <c r="AG40" s="31"/>
      <c r="AH40" s="71"/>
      <c r="AI40" s="31"/>
      <c r="AJ40" s="32"/>
      <c r="AK40" s="32"/>
      <c r="AL40" s="32"/>
    </row>
    <row r="41" spans="1:38" ht="15" customHeight="1" x14ac:dyDescent="0.2">
      <c r="A41" s="69"/>
      <c r="B41" s="286"/>
      <c r="C41" s="243"/>
      <c r="D41" s="243"/>
      <c r="E41" s="243"/>
      <c r="F41" s="80">
        <v>44861</v>
      </c>
      <c r="G41" s="81">
        <f t="shared" si="2"/>
        <v>5</v>
      </c>
      <c r="H41" s="291"/>
      <c r="I41" s="292"/>
      <c r="J41" s="291"/>
      <c r="K41" s="292"/>
      <c r="L41" s="288">
        <v>5</v>
      </c>
      <c r="M41" s="289"/>
      <c r="N41" s="305"/>
      <c r="O41" s="306"/>
      <c r="P41" s="78"/>
      <c r="Q41" s="78"/>
      <c r="R41" s="78"/>
      <c r="S41" s="78"/>
      <c r="T41" s="78"/>
      <c r="U41" s="78"/>
      <c r="V41" s="78"/>
      <c r="W41" s="79"/>
      <c r="X41" s="79"/>
      <c r="Y41" s="79"/>
      <c r="Z41" s="79"/>
      <c r="AA41" s="30"/>
      <c r="AB41" s="30"/>
      <c r="AC41" s="19"/>
      <c r="AD41" s="19"/>
      <c r="AE41" s="19"/>
      <c r="AF41" s="31"/>
      <c r="AG41" s="31"/>
      <c r="AH41" s="71"/>
      <c r="AI41" s="31"/>
      <c r="AJ41" s="32"/>
      <c r="AK41" s="32"/>
      <c r="AL41" s="32"/>
    </row>
    <row r="42" spans="1:38" ht="15" customHeight="1" x14ac:dyDescent="0.2">
      <c r="A42" s="69"/>
      <c r="B42" s="286"/>
      <c r="C42" s="243"/>
      <c r="D42" s="243"/>
      <c r="E42" s="243"/>
      <c r="F42" s="80">
        <v>44862</v>
      </c>
      <c r="G42" s="81">
        <f t="shared" si="2"/>
        <v>85</v>
      </c>
      <c r="H42" s="282">
        <v>80</v>
      </c>
      <c r="I42" s="283"/>
      <c r="J42" s="282" t="s">
        <v>130</v>
      </c>
      <c r="K42" s="283"/>
      <c r="L42" s="282"/>
      <c r="M42" s="283"/>
      <c r="N42" s="282"/>
      <c r="O42" s="283"/>
      <c r="P42" s="78"/>
      <c r="Q42" s="78"/>
      <c r="R42" s="78"/>
      <c r="S42" s="78"/>
      <c r="T42" s="78"/>
      <c r="U42" s="78"/>
      <c r="V42" s="78"/>
      <c r="W42" s="79"/>
      <c r="X42" s="79"/>
      <c r="Y42" s="79"/>
      <c r="Z42" s="79"/>
      <c r="AA42" s="30"/>
      <c r="AB42" s="30"/>
      <c r="AC42" s="19"/>
      <c r="AD42" s="19"/>
      <c r="AE42" s="19"/>
      <c r="AF42" s="31"/>
      <c r="AG42" s="31"/>
      <c r="AH42" s="71"/>
      <c r="AI42" s="31"/>
      <c r="AJ42" s="32"/>
      <c r="AK42" s="32"/>
      <c r="AL42" s="32"/>
    </row>
    <row r="43" spans="1:38" ht="15" customHeight="1" x14ac:dyDescent="0.2">
      <c r="A43" s="69"/>
      <c r="B43" s="286"/>
      <c r="C43" s="243"/>
      <c r="D43" s="243"/>
      <c r="E43" s="243"/>
      <c r="F43" s="82"/>
      <c r="G43" s="81">
        <f t="shared" si="2"/>
        <v>85</v>
      </c>
      <c r="H43" s="282"/>
      <c r="I43" s="283"/>
      <c r="J43" s="282"/>
      <c r="K43" s="283"/>
      <c r="L43" s="282"/>
      <c r="M43" s="283"/>
      <c r="N43" s="282"/>
      <c r="O43" s="283"/>
      <c r="P43" s="78"/>
      <c r="Q43" s="78"/>
      <c r="R43" s="78"/>
      <c r="S43" s="78"/>
      <c r="T43" s="78"/>
      <c r="U43" s="78"/>
      <c r="V43" s="78"/>
      <c r="W43" s="79"/>
      <c r="X43" s="79"/>
      <c r="Y43" s="79"/>
      <c r="Z43" s="79"/>
      <c r="AA43" s="30"/>
      <c r="AB43" s="30"/>
      <c r="AC43" s="19"/>
      <c r="AD43" s="19"/>
      <c r="AE43" s="19"/>
      <c r="AF43" s="31"/>
      <c r="AG43" s="31"/>
      <c r="AH43" s="71"/>
      <c r="AI43" s="31"/>
      <c r="AJ43" s="32"/>
      <c r="AK43" s="32"/>
      <c r="AL43" s="32"/>
    </row>
    <row r="44" spans="1:38" ht="15" customHeight="1" x14ac:dyDescent="0.2">
      <c r="A44" s="69"/>
      <c r="B44" s="286"/>
      <c r="C44" s="243"/>
      <c r="D44" s="243"/>
      <c r="E44" s="243"/>
      <c r="F44" s="82"/>
      <c r="G44" s="81">
        <f t="shared" si="2"/>
        <v>85</v>
      </c>
      <c r="H44" s="282"/>
      <c r="I44" s="283"/>
      <c r="J44" s="282"/>
      <c r="K44" s="283"/>
      <c r="L44" s="282"/>
      <c r="M44" s="283"/>
      <c r="N44" s="282"/>
      <c r="O44" s="283"/>
      <c r="P44" s="78"/>
      <c r="Q44" s="78"/>
      <c r="R44" s="78"/>
      <c r="S44" s="78"/>
      <c r="T44" s="78"/>
      <c r="U44" s="78"/>
      <c r="V44" s="78"/>
      <c r="W44" s="79"/>
      <c r="X44" s="79"/>
      <c r="Y44" s="79"/>
      <c r="Z44" s="79"/>
      <c r="AA44" s="30"/>
      <c r="AB44" s="30"/>
      <c r="AC44" s="19"/>
      <c r="AD44" s="19"/>
      <c r="AE44" s="19"/>
      <c r="AF44" s="31"/>
      <c r="AG44" s="31"/>
      <c r="AH44" s="71"/>
      <c r="AI44" s="31"/>
      <c r="AJ44" s="32"/>
      <c r="AK44" s="32"/>
      <c r="AL44" s="32"/>
    </row>
    <row r="45" spans="1:38" ht="15" customHeight="1" x14ac:dyDescent="0.2">
      <c r="A45" s="69"/>
      <c r="B45" s="286"/>
      <c r="C45" s="243"/>
      <c r="D45" s="243"/>
      <c r="E45" s="243"/>
      <c r="F45" s="82"/>
      <c r="G45" s="81">
        <f t="shared" si="2"/>
        <v>85</v>
      </c>
      <c r="H45" s="282"/>
      <c r="I45" s="283"/>
      <c r="J45" s="282"/>
      <c r="K45" s="283"/>
      <c r="L45" s="282"/>
      <c r="M45" s="283"/>
      <c r="N45" s="282"/>
      <c r="O45" s="283"/>
      <c r="P45" s="78"/>
      <c r="Q45" s="78"/>
      <c r="R45" s="78"/>
      <c r="S45" s="78"/>
      <c r="T45" s="78"/>
      <c r="U45" s="78"/>
      <c r="V45" s="78"/>
      <c r="W45" s="79"/>
      <c r="X45" s="79"/>
      <c r="Y45" s="79"/>
      <c r="Z45" s="79"/>
      <c r="AA45" s="30"/>
      <c r="AB45" s="30"/>
      <c r="AC45" s="19"/>
      <c r="AD45" s="19"/>
      <c r="AE45" s="19"/>
      <c r="AF45" s="31"/>
      <c r="AG45" s="31"/>
      <c r="AH45" s="71"/>
      <c r="AI45" s="31"/>
      <c r="AJ45" s="32"/>
      <c r="AK45" s="32"/>
      <c r="AL45" s="32"/>
    </row>
    <row r="46" spans="1:38" ht="15" customHeight="1" x14ac:dyDescent="0.2">
      <c r="A46" s="69"/>
      <c r="B46" s="286"/>
      <c r="C46" s="243"/>
      <c r="D46" s="243"/>
      <c r="E46" s="243"/>
      <c r="F46" s="82"/>
      <c r="G46" s="81">
        <f t="shared" si="2"/>
        <v>85</v>
      </c>
      <c r="H46" s="282"/>
      <c r="I46" s="283"/>
      <c r="J46" s="282"/>
      <c r="K46" s="283"/>
      <c r="L46" s="282"/>
      <c r="M46" s="283"/>
      <c r="N46" s="282"/>
      <c r="O46" s="283"/>
      <c r="P46" s="78"/>
      <c r="Q46" s="78"/>
      <c r="R46" s="78"/>
      <c r="S46" s="78"/>
      <c r="T46" s="78"/>
      <c r="U46" s="78"/>
      <c r="V46" s="78"/>
      <c r="W46" s="79"/>
      <c r="X46" s="79"/>
      <c r="Y46" s="79"/>
      <c r="Z46" s="79"/>
      <c r="AA46" s="30"/>
      <c r="AB46" s="30"/>
      <c r="AC46" s="19"/>
      <c r="AD46" s="19"/>
      <c r="AE46" s="19"/>
      <c r="AF46" s="31"/>
      <c r="AG46" s="31"/>
      <c r="AH46" s="71"/>
      <c r="AI46" s="31"/>
      <c r="AJ46" s="32"/>
      <c r="AK46" s="32"/>
      <c r="AL46" s="32"/>
    </row>
    <row r="47" spans="1:38" ht="15" customHeight="1" x14ac:dyDescent="0.2">
      <c r="A47" s="69"/>
      <c r="B47" s="286"/>
      <c r="C47" s="243"/>
      <c r="D47" s="243"/>
      <c r="E47" s="243"/>
      <c r="F47" s="82"/>
      <c r="G47" s="81">
        <f t="shared" si="2"/>
        <v>85</v>
      </c>
      <c r="H47" s="282"/>
      <c r="I47" s="283"/>
      <c r="J47" s="282"/>
      <c r="K47" s="283"/>
      <c r="L47" s="282"/>
      <c r="M47" s="283"/>
      <c r="N47" s="282"/>
      <c r="O47" s="283"/>
      <c r="P47" s="78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30"/>
      <c r="AB47" s="30"/>
      <c r="AC47" s="19"/>
      <c r="AD47" s="19"/>
      <c r="AE47" s="19"/>
      <c r="AF47" s="31"/>
      <c r="AG47" s="31"/>
      <c r="AH47" s="71"/>
      <c r="AI47" s="31"/>
      <c r="AJ47" s="32"/>
      <c r="AK47" s="32"/>
      <c r="AL47" s="32"/>
    </row>
    <row r="48" spans="1:38" ht="15" customHeight="1" x14ac:dyDescent="0.2">
      <c r="A48" s="69"/>
      <c r="B48" s="286"/>
      <c r="C48" s="243"/>
      <c r="D48" s="243"/>
      <c r="E48" s="243"/>
      <c r="F48" s="82"/>
      <c r="G48" s="81">
        <f t="shared" si="2"/>
        <v>85</v>
      </c>
      <c r="H48" s="291"/>
      <c r="I48" s="292"/>
      <c r="J48" s="291"/>
      <c r="K48" s="292"/>
      <c r="L48" s="291"/>
      <c r="M48" s="292"/>
      <c r="N48" s="291"/>
      <c r="O48" s="292"/>
      <c r="P48" s="78"/>
      <c r="Q48" s="78"/>
      <c r="R48" s="78"/>
      <c r="S48" s="78"/>
      <c r="T48" s="78"/>
      <c r="U48" s="78"/>
      <c r="V48" s="78"/>
      <c r="W48" s="79"/>
      <c r="X48" s="79"/>
      <c r="Y48" s="79"/>
      <c r="Z48" s="79"/>
      <c r="AA48" s="30"/>
      <c r="AB48" s="30"/>
      <c r="AC48" s="19"/>
      <c r="AD48" s="19"/>
      <c r="AE48" s="19"/>
      <c r="AF48" s="31"/>
      <c r="AG48" s="31"/>
      <c r="AH48" s="71"/>
      <c r="AI48" s="31"/>
      <c r="AJ48" s="32"/>
      <c r="AK48" s="32"/>
      <c r="AL48" s="32"/>
    </row>
    <row r="49" spans="1:38" ht="15" customHeight="1" x14ac:dyDescent="0.2">
      <c r="A49" s="69"/>
      <c r="B49" s="286"/>
      <c r="C49" s="243"/>
      <c r="D49" s="243"/>
      <c r="E49" s="243"/>
      <c r="F49" s="76">
        <f>$S$20</f>
        <v>44865</v>
      </c>
      <c r="G49" s="85">
        <f>G37+H49-L49</f>
        <v>85</v>
      </c>
      <c r="H49" s="280">
        <f>SUM(H37:I48)</f>
        <v>80</v>
      </c>
      <c r="I49" s="281"/>
      <c r="J49" s="280"/>
      <c r="K49" s="281"/>
      <c r="L49" s="280">
        <f>SUM(L37:M48)</f>
        <v>22</v>
      </c>
      <c r="M49" s="281"/>
      <c r="N49" s="280"/>
      <c r="O49" s="281"/>
      <c r="P49" s="78"/>
      <c r="Q49" s="78"/>
      <c r="R49" s="78"/>
      <c r="S49" s="78"/>
      <c r="T49" s="78"/>
      <c r="U49" s="78"/>
      <c r="V49" s="78"/>
      <c r="W49" s="79"/>
      <c r="X49" s="79"/>
      <c r="Y49" s="79"/>
      <c r="Z49" s="79"/>
      <c r="AA49" s="30"/>
      <c r="AB49" s="30"/>
      <c r="AC49" s="19"/>
      <c r="AD49" s="19"/>
      <c r="AE49" s="19"/>
      <c r="AF49" s="31"/>
      <c r="AG49" s="31"/>
      <c r="AH49" s="71"/>
      <c r="AI49" s="31"/>
      <c r="AJ49" s="32"/>
      <c r="AK49" s="32"/>
      <c r="AL49" s="32"/>
    </row>
    <row r="50" spans="1:38" ht="15" customHeight="1" x14ac:dyDescent="0.2">
      <c r="A50" s="88"/>
      <c r="B50" s="78"/>
      <c r="C50" s="78"/>
      <c r="D50" s="78"/>
      <c r="E50" s="78"/>
      <c r="F50" s="78"/>
      <c r="G50" s="78"/>
      <c r="H50" s="294"/>
      <c r="I50" s="295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9"/>
      <c r="X50" s="79"/>
      <c r="Y50" s="79"/>
      <c r="Z50" s="79"/>
      <c r="AA50" s="30"/>
      <c r="AB50" s="30"/>
      <c r="AC50" s="19"/>
      <c r="AD50" s="19"/>
      <c r="AE50" s="19"/>
      <c r="AF50" s="31"/>
      <c r="AG50" s="31"/>
      <c r="AH50" s="71"/>
      <c r="AI50" s="31"/>
      <c r="AJ50" s="32"/>
      <c r="AK50" s="32"/>
      <c r="AL50" s="32"/>
    </row>
    <row r="51" spans="1:38" ht="15.75" customHeight="1" x14ac:dyDescent="0.2">
      <c r="A51" s="69"/>
      <c r="B51" s="293" t="s">
        <v>43</v>
      </c>
      <c r="C51" s="233"/>
      <c r="D51" s="75"/>
      <c r="E51" s="75"/>
      <c r="F51" s="75" t="s">
        <v>44</v>
      </c>
      <c r="G51" s="75" t="s">
        <v>45</v>
      </c>
      <c r="H51" s="293" t="s">
        <v>46</v>
      </c>
      <c r="I51" s="233"/>
      <c r="J51" s="293" t="s">
        <v>47</v>
      </c>
      <c r="K51" s="233"/>
      <c r="L51" s="293" t="s">
        <v>48</v>
      </c>
      <c r="M51" s="233"/>
      <c r="N51" s="293" t="s">
        <v>49</v>
      </c>
      <c r="O51" s="233"/>
      <c r="P51" s="73"/>
      <c r="Q51" s="73"/>
      <c r="R51" s="73"/>
      <c r="S51" s="73"/>
      <c r="T51" s="73"/>
      <c r="U51" s="73"/>
      <c r="V51" s="73"/>
      <c r="W51" s="74"/>
      <c r="X51" s="74"/>
      <c r="Y51" s="74"/>
      <c r="Z51" s="74"/>
      <c r="AA51" s="20"/>
      <c r="AB51" s="20"/>
      <c r="AC51" s="20"/>
      <c r="AD51" s="20"/>
      <c r="AE51" s="20"/>
      <c r="AF51" s="31"/>
      <c r="AG51" s="31"/>
      <c r="AH51" s="71"/>
      <c r="AI51" s="31"/>
      <c r="AJ51" s="32"/>
      <c r="AK51" s="32"/>
      <c r="AL51" s="32"/>
    </row>
    <row r="52" spans="1:38" ht="15" customHeight="1" x14ac:dyDescent="0.2">
      <c r="A52" s="69"/>
      <c r="B52" s="284" t="s">
        <v>62</v>
      </c>
      <c r="C52" s="285"/>
      <c r="D52" s="285"/>
      <c r="E52" s="285"/>
      <c r="F52" s="76">
        <f>$S$18</f>
        <v>44835</v>
      </c>
      <c r="G52" s="77">
        <v>20</v>
      </c>
      <c r="H52" s="287"/>
      <c r="I52" s="243"/>
      <c r="J52" s="287"/>
      <c r="K52" s="243"/>
      <c r="L52" s="287"/>
      <c r="M52" s="243"/>
      <c r="N52" s="287"/>
      <c r="O52" s="243"/>
      <c r="P52" s="78"/>
      <c r="Q52" s="78"/>
      <c r="R52" s="78"/>
      <c r="S52" s="78"/>
      <c r="T52" s="78"/>
      <c r="U52" s="78"/>
      <c r="V52" s="78"/>
      <c r="W52" s="79"/>
      <c r="X52" s="79"/>
      <c r="Y52" s="79"/>
      <c r="Z52" s="79"/>
      <c r="AA52" s="30"/>
      <c r="AB52" s="30"/>
      <c r="AC52" s="19"/>
      <c r="AD52" s="19"/>
      <c r="AE52" s="19"/>
      <c r="AF52" s="31"/>
      <c r="AG52" s="31"/>
      <c r="AH52" s="71"/>
      <c r="AI52" s="31"/>
      <c r="AJ52" s="32"/>
      <c r="AK52" s="32"/>
      <c r="AL52" s="32"/>
    </row>
    <row r="53" spans="1:38" ht="15" customHeight="1" x14ac:dyDescent="0.2">
      <c r="A53" s="69"/>
      <c r="B53" s="286"/>
      <c r="C53" s="243"/>
      <c r="D53" s="243"/>
      <c r="E53" s="243"/>
      <c r="F53" s="80">
        <v>44854</v>
      </c>
      <c r="G53" s="81">
        <f t="shared" ref="G53:G63" si="3">G52+H53-L53</f>
        <v>14</v>
      </c>
      <c r="H53" s="288"/>
      <c r="I53" s="289"/>
      <c r="J53" s="288"/>
      <c r="K53" s="289"/>
      <c r="L53" s="288">
        <v>6</v>
      </c>
      <c r="M53" s="289"/>
      <c r="N53" s="305"/>
      <c r="O53" s="306"/>
      <c r="P53" s="78"/>
      <c r="Q53" s="78"/>
      <c r="R53" s="78"/>
      <c r="S53" s="78"/>
      <c r="T53" s="78"/>
      <c r="U53" s="78"/>
      <c r="V53" s="78"/>
      <c r="W53" s="79"/>
      <c r="X53" s="79"/>
      <c r="Y53" s="79"/>
      <c r="Z53" s="79"/>
      <c r="AA53" s="30"/>
      <c r="AB53" s="30"/>
      <c r="AC53" s="19"/>
      <c r="AD53" s="19"/>
      <c r="AE53" s="19"/>
      <c r="AF53" s="31"/>
      <c r="AG53" s="31"/>
      <c r="AH53" s="71"/>
      <c r="AI53" s="31"/>
      <c r="AJ53" s="32"/>
      <c r="AK53" s="32"/>
      <c r="AL53" s="32"/>
    </row>
    <row r="54" spans="1:38" ht="15" customHeight="1" x14ac:dyDescent="0.2">
      <c r="A54" s="69"/>
      <c r="B54" s="286"/>
      <c r="C54" s="243"/>
      <c r="D54" s="243"/>
      <c r="E54" s="243"/>
      <c r="F54" s="80">
        <v>44861</v>
      </c>
      <c r="G54" s="81">
        <f t="shared" si="3"/>
        <v>8</v>
      </c>
      <c r="H54" s="282"/>
      <c r="I54" s="283"/>
      <c r="J54" s="282"/>
      <c r="K54" s="283"/>
      <c r="L54" s="288">
        <v>6</v>
      </c>
      <c r="M54" s="289"/>
      <c r="N54" s="305" t="s">
        <v>208</v>
      </c>
      <c r="O54" s="306"/>
      <c r="P54" s="78"/>
      <c r="Q54" s="78"/>
      <c r="R54" s="78"/>
      <c r="S54" s="78"/>
      <c r="T54" s="78"/>
      <c r="U54" s="78"/>
      <c r="V54" s="78"/>
      <c r="W54" s="79"/>
      <c r="X54" s="79"/>
      <c r="Y54" s="79"/>
      <c r="Z54" s="79"/>
      <c r="AA54" s="30"/>
      <c r="AB54" s="30"/>
      <c r="AC54" s="19"/>
      <c r="AD54" s="19"/>
      <c r="AE54" s="19"/>
      <c r="AF54" s="31"/>
      <c r="AG54" s="31"/>
      <c r="AH54" s="71"/>
      <c r="AI54" s="31"/>
      <c r="AJ54" s="32"/>
      <c r="AK54" s="32"/>
      <c r="AL54" s="32"/>
    </row>
    <row r="55" spans="1:38" ht="15" customHeight="1" x14ac:dyDescent="0.2">
      <c r="A55" s="69"/>
      <c r="B55" s="286"/>
      <c r="C55" s="243"/>
      <c r="D55" s="243"/>
      <c r="E55" s="243"/>
      <c r="F55" s="80">
        <v>44861</v>
      </c>
      <c r="G55" s="81">
        <f t="shared" si="3"/>
        <v>3</v>
      </c>
      <c r="H55" s="282"/>
      <c r="I55" s="283"/>
      <c r="J55" s="282"/>
      <c r="K55" s="283"/>
      <c r="L55" s="288">
        <v>5</v>
      </c>
      <c r="M55" s="289"/>
      <c r="N55" s="305"/>
      <c r="O55" s="306"/>
      <c r="P55" s="78"/>
      <c r="Q55" s="78"/>
      <c r="R55" s="78"/>
      <c r="S55" s="78"/>
      <c r="T55" s="78"/>
      <c r="U55" s="78"/>
      <c r="V55" s="78"/>
      <c r="W55" s="79"/>
      <c r="X55" s="79"/>
      <c r="Y55" s="79"/>
      <c r="Z55" s="79"/>
      <c r="AA55" s="30"/>
      <c r="AB55" s="30"/>
      <c r="AC55" s="19"/>
      <c r="AD55" s="19"/>
      <c r="AE55" s="19"/>
      <c r="AF55" s="31"/>
      <c r="AG55" s="31"/>
      <c r="AH55" s="71"/>
      <c r="AI55" s="31"/>
      <c r="AJ55" s="32"/>
      <c r="AK55" s="32"/>
      <c r="AL55" s="32"/>
    </row>
    <row r="56" spans="1:38" ht="15" customHeight="1" x14ac:dyDescent="0.2">
      <c r="A56" s="69"/>
      <c r="B56" s="286"/>
      <c r="C56" s="243"/>
      <c r="D56" s="243"/>
      <c r="E56" s="243"/>
      <c r="F56" s="80">
        <v>44861</v>
      </c>
      <c r="G56" s="81">
        <f t="shared" si="3"/>
        <v>-2</v>
      </c>
      <c r="H56" s="291"/>
      <c r="I56" s="292"/>
      <c r="J56" s="291"/>
      <c r="K56" s="292"/>
      <c r="L56" s="288">
        <v>5</v>
      </c>
      <c r="M56" s="289"/>
      <c r="N56" s="305"/>
      <c r="O56" s="306"/>
      <c r="P56" s="78"/>
      <c r="Q56" s="78"/>
      <c r="R56" s="78"/>
      <c r="S56" s="78"/>
      <c r="T56" s="78"/>
      <c r="U56" s="78"/>
      <c r="V56" s="78"/>
      <c r="W56" s="79"/>
      <c r="X56" s="79"/>
      <c r="Y56" s="79"/>
      <c r="Z56" s="79"/>
      <c r="AA56" s="30"/>
      <c r="AB56" s="30"/>
      <c r="AC56" s="19"/>
      <c r="AD56" s="19"/>
      <c r="AE56" s="19"/>
      <c r="AF56" s="31"/>
      <c r="AG56" s="31"/>
      <c r="AH56" s="71"/>
      <c r="AI56" s="31"/>
      <c r="AJ56" s="32"/>
      <c r="AK56" s="32"/>
      <c r="AL56" s="32"/>
    </row>
    <row r="57" spans="1:38" ht="15" customHeight="1" x14ac:dyDescent="0.2">
      <c r="A57" s="69"/>
      <c r="B57" s="286"/>
      <c r="C57" s="243"/>
      <c r="D57" s="243"/>
      <c r="E57" s="243"/>
      <c r="F57" s="80">
        <v>44862</v>
      </c>
      <c r="G57" s="81">
        <f t="shared" si="3"/>
        <v>78</v>
      </c>
      <c r="H57" s="282">
        <v>80</v>
      </c>
      <c r="I57" s="283"/>
      <c r="J57" s="282" t="s">
        <v>130</v>
      </c>
      <c r="K57" s="283"/>
      <c r="L57" s="282"/>
      <c r="M57" s="283"/>
      <c r="N57" s="282"/>
      <c r="O57" s="283"/>
      <c r="P57" s="78"/>
      <c r="Q57" s="78"/>
      <c r="R57" s="78"/>
      <c r="S57" s="78"/>
      <c r="T57" s="78"/>
      <c r="U57" s="78"/>
      <c r="V57" s="78"/>
      <c r="W57" s="79"/>
      <c r="X57" s="79"/>
      <c r="Y57" s="79"/>
      <c r="Z57" s="79"/>
      <c r="AA57" s="30"/>
      <c r="AB57" s="30"/>
      <c r="AC57" s="19"/>
      <c r="AD57" s="19"/>
      <c r="AE57" s="19"/>
      <c r="AF57" s="31"/>
      <c r="AG57" s="31"/>
      <c r="AH57" s="71"/>
      <c r="AI57" s="31"/>
      <c r="AJ57" s="32"/>
      <c r="AK57" s="32"/>
      <c r="AL57" s="32"/>
    </row>
    <row r="58" spans="1:38" ht="15" customHeight="1" x14ac:dyDescent="0.2">
      <c r="A58" s="69"/>
      <c r="B58" s="286"/>
      <c r="C58" s="243"/>
      <c r="D58" s="243"/>
      <c r="E58" s="243"/>
      <c r="F58" s="80"/>
      <c r="G58" s="81">
        <f t="shared" si="3"/>
        <v>78</v>
      </c>
      <c r="H58" s="282"/>
      <c r="I58" s="283"/>
      <c r="J58" s="282"/>
      <c r="K58" s="283"/>
      <c r="L58" s="282"/>
      <c r="M58" s="283"/>
      <c r="N58" s="282"/>
      <c r="O58" s="283"/>
      <c r="P58" s="78"/>
      <c r="Q58" s="78"/>
      <c r="R58" s="78"/>
      <c r="S58" s="78"/>
      <c r="T58" s="78"/>
      <c r="U58" s="78"/>
      <c r="V58" s="78"/>
      <c r="W58" s="79"/>
      <c r="X58" s="79"/>
      <c r="Y58" s="79"/>
      <c r="Z58" s="79"/>
      <c r="AA58" s="30"/>
      <c r="AB58" s="30"/>
      <c r="AC58" s="19"/>
      <c r="AD58" s="19"/>
      <c r="AE58" s="19"/>
      <c r="AF58" s="31"/>
      <c r="AG58" s="31"/>
      <c r="AH58" s="71"/>
      <c r="AI58" s="31"/>
      <c r="AJ58" s="32"/>
      <c r="AK58" s="32"/>
      <c r="AL58" s="32"/>
    </row>
    <row r="59" spans="1:38" ht="15" customHeight="1" x14ac:dyDescent="0.2">
      <c r="A59" s="69"/>
      <c r="B59" s="286"/>
      <c r="C59" s="243"/>
      <c r="D59" s="243"/>
      <c r="E59" s="243"/>
      <c r="F59" s="82"/>
      <c r="G59" s="81">
        <f t="shared" si="3"/>
        <v>78</v>
      </c>
      <c r="H59" s="282"/>
      <c r="I59" s="283"/>
      <c r="J59" s="282"/>
      <c r="K59" s="283"/>
      <c r="L59" s="282"/>
      <c r="M59" s="283"/>
      <c r="N59" s="282"/>
      <c r="O59" s="283"/>
      <c r="P59" s="78"/>
      <c r="Q59" s="78"/>
      <c r="R59" s="78"/>
      <c r="S59" s="78"/>
      <c r="T59" s="78"/>
      <c r="U59" s="78"/>
      <c r="V59" s="78"/>
      <c r="W59" s="79"/>
      <c r="X59" s="79"/>
      <c r="Y59" s="79"/>
      <c r="Z59" s="79"/>
      <c r="AA59" s="30"/>
      <c r="AB59" s="30"/>
      <c r="AC59" s="19"/>
      <c r="AD59" s="19"/>
      <c r="AE59" s="19"/>
      <c r="AF59" s="31"/>
      <c r="AG59" s="31"/>
      <c r="AH59" s="71"/>
      <c r="AI59" s="31"/>
      <c r="AJ59" s="32"/>
      <c r="AK59" s="32"/>
      <c r="AL59" s="32"/>
    </row>
    <row r="60" spans="1:38" ht="15" customHeight="1" x14ac:dyDescent="0.2">
      <c r="A60" s="69"/>
      <c r="B60" s="286"/>
      <c r="C60" s="243"/>
      <c r="D60" s="243"/>
      <c r="E60" s="243"/>
      <c r="F60" s="82"/>
      <c r="G60" s="81">
        <f t="shared" si="3"/>
        <v>78</v>
      </c>
      <c r="H60" s="282"/>
      <c r="I60" s="283"/>
      <c r="J60" s="282"/>
      <c r="K60" s="283"/>
      <c r="L60" s="282"/>
      <c r="M60" s="283"/>
      <c r="N60" s="282"/>
      <c r="O60" s="283"/>
      <c r="P60" s="78"/>
      <c r="Q60" s="78"/>
      <c r="R60" s="78"/>
      <c r="S60" s="78"/>
      <c r="T60" s="78"/>
      <c r="U60" s="78"/>
      <c r="V60" s="78"/>
      <c r="W60" s="79"/>
      <c r="X60" s="79"/>
      <c r="Y60" s="79"/>
      <c r="Z60" s="79"/>
      <c r="AA60" s="30"/>
      <c r="AB60" s="30"/>
      <c r="AC60" s="19"/>
      <c r="AD60" s="19"/>
      <c r="AE60" s="19"/>
      <c r="AF60" s="31"/>
      <c r="AG60" s="31"/>
      <c r="AH60" s="71"/>
      <c r="AI60" s="31"/>
      <c r="AJ60" s="32"/>
      <c r="AK60" s="32"/>
      <c r="AL60" s="32"/>
    </row>
    <row r="61" spans="1:38" ht="15" customHeight="1" x14ac:dyDescent="0.2">
      <c r="A61" s="69"/>
      <c r="B61" s="286"/>
      <c r="C61" s="243"/>
      <c r="D61" s="243"/>
      <c r="E61" s="243"/>
      <c r="F61" s="82"/>
      <c r="G61" s="81">
        <f t="shared" si="3"/>
        <v>78</v>
      </c>
      <c r="H61" s="282"/>
      <c r="I61" s="283"/>
      <c r="J61" s="282"/>
      <c r="K61" s="283"/>
      <c r="L61" s="282"/>
      <c r="M61" s="283"/>
      <c r="N61" s="282"/>
      <c r="O61" s="283"/>
      <c r="P61" s="78"/>
      <c r="Q61" s="78"/>
      <c r="R61" s="78"/>
      <c r="S61" s="78"/>
      <c r="T61" s="78"/>
      <c r="U61" s="78"/>
      <c r="V61" s="78"/>
      <c r="W61" s="79"/>
      <c r="X61" s="79"/>
      <c r="Y61" s="79"/>
      <c r="Z61" s="79"/>
      <c r="AA61" s="30"/>
      <c r="AB61" s="30"/>
      <c r="AC61" s="19"/>
      <c r="AD61" s="19"/>
      <c r="AE61" s="19"/>
      <c r="AF61" s="31"/>
      <c r="AG61" s="31"/>
      <c r="AH61" s="71"/>
      <c r="AI61" s="31"/>
      <c r="AJ61" s="32"/>
      <c r="AK61" s="32"/>
      <c r="AL61" s="32"/>
    </row>
    <row r="62" spans="1:38" ht="15" customHeight="1" x14ac:dyDescent="0.2">
      <c r="A62" s="69"/>
      <c r="B62" s="286"/>
      <c r="C62" s="243"/>
      <c r="D62" s="243"/>
      <c r="E62" s="243"/>
      <c r="F62" s="82"/>
      <c r="G62" s="81">
        <f t="shared" si="3"/>
        <v>78</v>
      </c>
      <c r="H62" s="282"/>
      <c r="I62" s="283"/>
      <c r="J62" s="282"/>
      <c r="K62" s="283"/>
      <c r="L62" s="282"/>
      <c r="M62" s="283"/>
      <c r="N62" s="282"/>
      <c r="O62" s="283"/>
      <c r="P62" s="78"/>
      <c r="Q62" s="78"/>
      <c r="R62" s="78"/>
      <c r="S62" s="78"/>
      <c r="T62" s="78"/>
      <c r="U62" s="78"/>
      <c r="V62" s="78"/>
      <c r="W62" s="79"/>
      <c r="X62" s="79"/>
      <c r="Y62" s="79"/>
      <c r="Z62" s="79"/>
      <c r="AA62" s="30"/>
      <c r="AB62" s="30"/>
      <c r="AC62" s="19"/>
      <c r="AD62" s="19"/>
      <c r="AE62" s="19"/>
      <c r="AF62" s="31"/>
      <c r="AG62" s="31"/>
      <c r="AH62" s="71"/>
      <c r="AI62" s="31"/>
      <c r="AJ62" s="32"/>
      <c r="AK62" s="32"/>
      <c r="AL62" s="32"/>
    </row>
    <row r="63" spans="1:38" ht="15" customHeight="1" x14ac:dyDescent="0.2">
      <c r="A63" s="69"/>
      <c r="B63" s="286"/>
      <c r="C63" s="243"/>
      <c r="D63" s="243"/>
      <c r="E63" s="243"/>
      <c r="F63" s="82"/>
      <c r="G63" s="81">
        <f t="shared" si="3"/>
        <v>78</v>
      </c>
      <c r="H63" s="291"/>
      <c r="I63" s="292"/>
      <c r="J63" s="291"/>
      <c r="K63" s="292"/>
      <c r="L63" s="291"/>
      <c r="M63" s="292"/>
      <c r="N63" s="291"/>
      <c r="O63" s="292"/>
      <c r="P63" s="78"/>
      <c r="Q63" s="78"/>
      <c r="R63" s="78"/>
      <c r="S63" s="78"/>
      <c r="T63" s="78"/>
      <c r="U63" s="78"/>
      <c r="V63" s="78"/>
      <c r="W63" s="79"/>
      <c r="X63" s="79"/>
      <c r="Y63" s="79"/>
      <c r="Z63" s="79"/>
      <c r="AA63" s="30"/>
      <c r="AB63" s="30"/>
      <c r="AC63" s="19"/>
      <c r="AD63" s="19"/>
      <c r="AE63" s="19"/>
      <c r="AF63" s="31"/>
      <c r="AG63" s="31"/>
      <c r="AH63" s="71"/>
      <c r="AI63" s="31"/>
      <c r="AJ63" s="32"/>
      <c r="AK63" s="32"/>
      <c r="AL63" s="32"/>
    </row>
    <row r="64" spans="1:38" ht="15" customHeight="1" x14ac:dyDescent="0.2">
      <c r="A64" s="69"/>
      <c r="B64" s="286"/>
      <c r="C64" s="243"/>
      <c r="D64" s="243"/>
      <c r="E64" s="243"/>
      <c r="F64" s="76">
        <f>$S$20</f>
        <v>44865</v>
      </c>
      <c r="G64" s="85">
        <f>G52+H64-L64</f>
        <v>78</v>
      </c>
      <c r="H64" s="280">
        <f>SUM(H52:I63)</f>
        <v>80</v>
      </c>
      <c r="I64" s="281"/>
      <c r="J64" s="280"/>
      <c r="K64" s="281"/>
      <c r="L64" s="280">
        <f>SUM(L52:M63)</f>
        <v>22</v>
      </c>
      <c r="M64" s="281"/>
      <c r="N64" s="280"/>
      <c r="O64" s="281"/>
      <c r="P64" s="78"/>
      <c r="Q64" s="78"/>
      <c r="R64" s="78"/>
      <c r="S64" s="78"/>
      <c r="T64" s="78"/>
      <c r="U64" s="78"/>
      <c r="V64" s="78"/>
      <c r="W64" s="79"/>
      <c r="X64" s="79"/>
      <c r="Y64" s="79"/>
      <c r="Z64" s="79"/>
      <c r="AA64" s="30"/>
      <c r="AB64" s="30"/>
      <c r="AC64" s="19"/>
      <c r="AD64" s="19"/>
      <c r="AE64" s="19"/>
      <c r="AF64" s="31"/>
      <c r="AG64" s="31"/>
      <c r="AH64" s="71"/>
      <c r="AI64" s="31"/>
      <c r="AJ64" s="32"/>
      <c r="AK64" s="32"/>
      <c r="AL64" s="32"/>
    </row>
    <row r="65" spans="1:38" ht="15" customHeight="1" x14ac:dyDescent="0.2">
      <c r="A65" s="69"/>
      <c r="B65" s="354"/>
      <c r="C65" s="243"/>
      <c r="D65" s="47"/>
      <c r="E65" s="47"/>
      <c r="F65" s="89"/>
      <c r="G65" s="90"/>
      <c r="H65" s="294"/>
      <c r="I65" s="295"/>
      <c r="J65" s="294"/>
      <c r="K65" s="295"/>
      <c r="L65" s="294"/>
      <c r="M65" s="295"/>
      <c r="N65" s="294"/>
      <c r="O65" s="295"/>
      <c r="P65" s="78"/>
      <c r="Q65" s="78"/>
      <c r="R65" s="78"/>
      <c r="S65" s="91"/>
      <c r="T65" s="91"/>
      <c r="U65" s="91"/>
      <c r="V65" s="91"/>
      <c r="W65" s="79"/>
      <c r="X65" s="79"/>
      <c r="Y65" s="79"/>
      <c r="Z65" s="79"/>
      <c r="AA65" s="30"/>
      <c r="AB65" s="30"/>
      <c r="AC65" s="19"/>
      <c r="AD65" s="19"/>
      <c r="AE65" s="19"/>
      <c r="AF65" s="31"/>
      <c r="AG65" s="31"/>
      <c r="AH65" s="71"/>
      <c r="AI65" s="31"/>
      <c r="AJ65" s="32"/>
      <c r="AK65" s="32"/>
      <c r="AL65" s="32"/>
    </row>
    <row r="66" spans="1:38" ht="27.75" customHeight="1" x14ac:dyDescent="0.2">
      <c r="A66" s="69"/>
      <c r="B66" s="321" t="s">
        <v>63</v>
      </c>
      <c r="C66" s="233"/>
      <c r="D66" s="233"/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78"/>
      <c r="Q66" s="78"/>
      <c r="R66" s="78"/>
      <c r="S66" s="19"/>
      <c r="T66" s="19"/>
      <c r="U66" s="19"/>
      <c r="V66" s="19"/>
      <c r="W66" s="70"/>
      <c r="X66" s="70"/>
      <c r="Y66" s="70"/>
      <c r="Z66" s="70"/>
      <c r="AA66" s="19"/>
      <c r="AB66" s="19"/>
      <c r="AC66" s="19"/>
      <c r="AD66" s="19"/>
      <c r="AE66" s="19"/>
      <c r="AF66" s="31"/>
      <c r="AG66" s="31"/>
      <c r="AH66" s="71"/>
      <c r="AI66" s="31"/>
      <c r="AJ66" s="32"/>
      <c r="AK66" s="32"/>
      <c r="AL66" s="32"/>
    </row>
    <row r="67" spans="1:38" ht="15" customHeight="1" x14ac:dyDescent="0.2">
      <c r="A67" s="69"/>
      <c r="B67" s="47"/>
      <c r="C67" s="47"/>
      <c r="D67" s="47"/>
      <c r="E67" s="47"/>
      <c r="F67" s="89"/>
      <c r="G67" s="9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91"/>
      <c r="T67" s="91"/>
      <c r="U67" s="91"/>
      <c r="V67" s="91"/>
      <c r="W67" s="79"/>
      <c r="X67" s="79"/>
      <c r="Y67" s="79"/>
      <c r="Z67" s="79"/>
      <c r="AA67" s="92"/>
      <c r="AB67" s="92"/>
      <c r="AC67" s="93"/>
      <c r="AD67" s="93"/>
      <c r="AE67" s="93"/>
      <c r="AF67" s="94"/>
      <c r="AG67" s="94"/>
      <c r="AH67" s="94"/>
      <c r="AI67" s="31"/>
      <c r="AJ67" s="32"/>
      <c r="AK67" s="32"/>
      <c r="AL67" s="32"/>
    </row>
    <row r="68" spans="1:38" ht="72" customHeight="1" x14ac:dyDescent="0.2">
      <c r="A68" s="33"/>
      <c r="B68" s="246" t="s">
        <v>64</v>
      </c>
      <c r="C68" s="246" t="s">
        <v>65</v>
      </c>
      <c r="D68" s="95" t="s">
        <v>66</v>
      </c>
      <c r="E68" s="95" t="s">
        <v>67</v>
      </c>
      <c r="F68" s="34" t="s">
        <v>68</v>
      </c>
      <c r="G68" s="34" t="s">
        <v>69</v>
      </c>
      <c r="H68" s="34" t="s">
        <v>70</v>
      </c>
      <c r="I68" s="34" t="s">
        <v>71</v>
      </c>
      <c r="J68" s="34" t="s">
        <v>72</v>
      </c>
      <c r="K68" s="300" t="s">
        <v>73</v>
      </c>
      <c r="L68" s="285"/>
      <c r="M68" s="34" t="s">
        <v>74</v>
      </c>
      <c r="N68" s="225" t="s">
        <v>75</v>
      </c>
      <c r="O68" s="226"/>
      <c r="P68" s="34" t="s">
        <v>76</v>
      </c>
      <c r="Q68" s="336" t="s">
        <v>77</v>
      </c>
      <c r="R68" s="226"/>
      <c r="S68" s="96" t="s">
        <v>78</v>
      </c>
      <c r="T68" s="35" t="s">
        <v>79</v>
      </c>
      <c r="U68" s="38" t="s">
        <v>80</v>
      </c>
      <c r="V68" s="260" t="s">
        <v>81</v>
      </c>
      <c r="W68" s="97" t="s">
        <v>82</v>
      </c>
      <c r="X68" s="337" t="s">
        <v>131</v>
      </c>
      <c r="Y68" s="338"/>
      <c r="Z68" s="35" t="s">
        <v>84</v>
      </c>
      <c r="AA68" s="39" t="s">
        <v>21</v>
      </c>
      <c r="AB68" s="337" t="s">
        <v>132</v>
      </c>
      <c r="AC68" s="233"/>
      <c r="AD68" s="233"/>
      <c r="AE68" s="233"/>
      <c r="AF68" s="233"/>
      <c r="AG68" s="233"/>
      <c r="AH68" s="338"/>
      <c r="AI68" s="339" t="s">
        <v>86</v>
      </c>
      <c r="AJ68" s="226"/>
      <c r="AK68" s="32"/>
      <c r="AL68" s="98" t="s">
        <v>87</v>
      </c>
    </row>
    <row r="69" spans="1:38" ht="18" customHeight="1" x14ac:dyDescent="0.2">
      <c r="A69" s="33"/>
      <c r="B69" s="247"/>
      <c r="C69" s="247"/>
      <c r="D69" s="303" t="s">
        <v>88</v>
      </c>
      <c r="E69" s="304"/>
      <c r="F69" s="99" t="s">
        <v>28</v>
      </c>
      <c r="G69" s="99" t="s">
        <v>28</v>
      </c>
      <c r="H69" s="100"/>
      <c r="I69" s="99" t="s">
        <v>89</v>
      </c>
      <c r="J69" s="99" t="s">
        <v>90</v>
      </c>
      <c r="K69" s="301"/>
      <c r="L69" s="302"/>
      <c r="M69" s="40" t="s">
        <v>26</v>
      </c>
      <c r="N69" s="41" t="s">
        <v>26</v>
      </c>
      <c r="O69" s="42" t="s">
        <v>28</v>
      </c>
      <c r="P69" s="40" t="s">
        <v>27</v>
      </c>
      <c r="Q69" s="101" t="s">
        <v>27</v>
      </c>
      <c r="R69" s="42" t="s">
        <v>28</v>
      </c>
      <c r="S69" s="101" t="s">
        <v>91</v>
      </c>
      <c r="T69" s="41" t="s">
        <v>92</v>
      </c>
      <c r="U69" s="40" t="s">
        <v>93</v>
      </c>
      <c r="V69" s="247"/>
      <c r="W69" s="102" t="s">
        <v>28</v>
      </c>
      <c r="X69" s="99" t="s">
        <v>89</v>
      </c>
      <c r="Y69" s="42" t="s">
        <v>28</v>
      </c>
      <c r="Z69" s="41" t="s">
        <v>94</v>
      </c>
      <c r="AA69" s="103" t="s">
        <v>28</v>
      </c>
      <c r="AB69" s="340" t="s">
        <v>89</v>
      </c>
      <c r="AC69" s="304"/>
      <c r="AD69" s="304"/>
      <c r="AE69" s="304"/>
      <c r="AF69" s="304"/>
      <c r="AG69" s="104" t="s">
        <v>28</v>
      </c>
      <c r="AH69" s="105" t="s">
        <v>95</v>
      </c>
      <c r="AI69" s="106"/>
      <c r="AJ69" s="107" t="s">
        <v>96</v>
      </c>
      <c r="AK69" s="32"/>
      <c r="AL69" s="108" t="s">
        <v>28</v>
      </c>
    </row>
    <row r="70" spans="1:38" ht="25.5" customHeight="1" x14ac:dyDescent="0.2">
      <c r="A70" s="16">
        <v>1</v>
      </c>
      <c r="B70" s="224" t="str">
        <f>'Patient List'!B13</f>
        <v>PO_KL001</v>
      </c>
      <c r="C70" s="224" t="str">
        <f>'Patient List'!C13</f>
        <v>Marilyn Bentley</v>
      </c>
      <c r="D70" s="109"/>
      <c r="E70" s="109"/>
      <c r="F70" s="110">
        <v>44802</v>
      </c>
      <c r="G70" s="110"/>
      <c r="H70" s="111" t="s">
        <v>97</v>
      </c>
      <c r="I70" s="49" t="s">
        <v>98</v>
      </c>
      <c r="J70" s="112">
        <f>DATEDIF('Patient List'!F13,$S$20,"y")</f>
        <v>19</v>
      </c>
      <c r="K70" s="296" t="s">
        <v>99</v>
      </c>
      <c r="L70" s="283"/>
      <c r="M70" s="113">
        <f>'Patient List'!K13</f>
        <v>6.6</v>
      </c>
      <c r="N70" s="172">
        <v>6.6</v>
      </c>
      <c r="O70" s="173">
        <v>44714</v>
      </c>
      <c r="P70" s="116">
        <f>'Patient List'!L13</f>
        <v>7.8</v>
      </c>
      <c r="Q70" s="117">
        <v>7</v>
      </c>
      <c r="R70" s="173">
        <v>44588</v>
      </c>
      <c r="S70" s="119">
        <v>4</v>
      </c>
      <c r="T70" s="120">
        <v>62.2</v>
      </c>
      <c r="U70" s="121">
        <v>1.63</v>
      </c>
      <c r="V70" s="122">
        <f t="shared" ref="V70:V83" si="4">T70/U70^2</f>
        <v>23.410741841996312</v>
      </c>
      <c r="W70" s="118">
        <v>44802</v>
      </c>
      <c r="X70" s="123"/>
      <c r="Y70" s="124"/>
      <c r="Z70" s="114" t="s">
        <v>133</v>
      </c>
      <c r="AA70" s="137">
        <v>44802</v>
      </c>
      <c r="AB70" s="126"/>
      <c r="AC70" s="127"/>
      <c r="AD70" s="127"/>
      <c r="AE70" s="127"/>
      <c r="AF70" s="127"/>
      <c r="AG70" s="50"/>
      <c r="AH70" s="52"/>
      <c r="AI70" s="129"/>
      <c r="AJ70" s="52"/>
      <c r="AK70" s="32"/>
      <c r="AL70" s="130">
        <v>44494</v>
      </c>
    </row>
    <row r="71" spans="1:38" ht="25.5" customHeight="1" x14ac:dyDescent="0.2">
      <c r="A71" s="16">
        <v>2</v>
      </c>
      <c r="B71" s="224" t="str">
        <f>'Patient List'!B14</f>
        <v>PO_KL002</v>
      </c>
      <c r="C71" s="224" t="str">
        <f>'Patient List'!C14</f>
        <v>Seamus Figueroa</v>
      </c>
      <c r="D71" s="109" t="s">
        <v>32</v>
      </c>
      <c r="E71" s="109"/>
      <c r="F71" s="132">
        <v>44861</v>
      </c>
      <c r="G71" s="110"/>
      <c r="H71" s="111" t="s">
        <v>97</v>
      </c>
      <c r="I71" s="49" t="s">
        <v>101</v>
      </c>
      <c r="J71" s="112">
        <f>DATEDIF('Patient List'!F14,$S$20,"y")</f>
        <v>16</v>
      </c>
      <c r="K71" s="296" t="s">
        <v>99</v>
      </c>
      <c r="L71" s="283"/>
      <c r="M71" s="113">
        <v>6.5</v>
      </c>
      <c r="N71" s="131">
        <v>9.4</v>
      </c>
      <c r="O71" s="132">
        <v>44781</v>
      </c>
      <c r="P71" s="116">
        <f>'Patient List'!L14</f>
        <v>6.8</v>
      </c>
      <c r="Q71" s="133">
        <v>8</v>
      </c>
      <c r="R71" s="110">
        <v>44739</v>
      </c>
      <c r="S71" s="119">
        <v>4</v>
      </c>
      <c r="T71" s="120">
        <v>29.6</v>
      </c>
      <c r="U71" s="121">
        <v>1.25</v>
      </c>
      <c r="V71" s="122">
        <f t="shared" si="4"/>
        <v>18.944000000000003</v>
      </c>
      <c r="W71" s="118">
        <v>44739</v>
      </c>
      <c r="X71" s="123"/>
      <c r="Y71" s="124"/>
      <c r="Z71" s="135" t="s">
        <v>134</v>
      </c>
      <c r="AA71" s="110">
        <v>44739</v>
      </c>
      <c r="AB71" s="126"/>
      <c r="AC71" s="127"/>
      <c r="AD71" s="127"/>
      <c r="AE71" s="127"/>
      <c r="AF71" s="127"/>
      <c r="AG71" s="50"/>
      <c r="AH71" s="52"/>
      <c r="AI71" s="129"/>
      <c r="AJ71" s="52"/>
      <c r="AK71" s="32"/>
      <c r="AL71" s="130">
        <v>44363</v>
      </c>
    </row>
    <row r="72" spans="1:38" ht="25.5" customHeight="1" x14ac:dyDescent="0.2">
      <c r="A72" s="16">
        <v>3</v>
      </c>
      <c r="B72" s="224" t="str">
        <f>'Patient List'!B15</f>
        <v>PO_KL003</v>
      </c>
      <c r="C72" s="224" t="str">
        <f>'Patient List'!C15</f>
        <v>Marely Allison</v>
      </c>
      <c r="D72" s="109"/>
      <c r="E72" s="109"/>
      <c r="F72" s="110">
        <v>44830</v>
      </c>
      <c r="G72" s="110"/>
      <c r="H72" s="111" t="s">
        <v>97</v>
      </c>
      <c r="I72" s="49" t="s">
        <v>98</v>
      </c>
      <c r="J72" s="112">
        <f>DATEDIF('Patient List'!F15,$S$20,"y")</f>
        <v>18</v>
      </c>
      <c r="K72" s="296" t="s">
        <v>99</v>
      </c>
      <c r="L72" s="283"/>
      <c r="M72" s="113">
        <f>'Patient List'!K15</f>
        <v>7</v>
      </c>
      <c r="N72" s="131">
        <v>15.6</v>
      </c>
      <c r="O72" s="110">
        <v>44830</v>
      </c>
      <c r="P72" s="116">
        <f>'Patient List'!L15</f>
        <v>8.5</v>
      </c>
      <c r="Q72" s="133">
        <v>20</v>
      </c>
      <c r="R72" s="110">
        <v>44830</v>
      </c>
      <c r="S72" s="119">
        <v>4</v>
      </c>
      <c r="T72" s="120">
        <v>31.8</v>
      </c>
      <c r="U72" s="121">
        <v>1.47</v>
      </c>
      <c r="V72" s="122">
        <f t="shared" si="4"/>
        <v>14.71609051783979</v>
      </c>
      <c r="W72" s="118">
        <v>44830</v>
      </c>
      <c r="X72" s="123"/>
      <c r="Y72" s="124"/>
      <c r="Z72" s="135" t="s">
        <v>104</v>
      </c>
      <c r="AA72" s="110">
        <v>44830</v>
      </c>
      <c r="AB72" s="126"/>
      <c r="AC72" s="127"/>
      <c r="AD72" s="127"/>
      <c r="AE72" s="127"/>
      <c r="AF72" s="127"/>
      <c r="AG72" s="50"/>
      <c r="AH72" s="52"/>
      <c r="AI72" s="129"/>
      <c r="AJ72" s="52"/>
      <c r="AK72" s="32"/>
      <c r="AL72" s="130">
        <v>44361</v>
      </c>
    </row>
    <row r="73" spans="1:38" ht="25.5" customHeight="1" x14ac:dyDescent="0.2">
      <c r="A73" s="16">
        <v>4</v>
      </c>
      <c r="B73" s="224">
        <f>'Patient List'!B16</f>
        <v>0</v>
      </c>
      <c r="C73" s="224">
        <f>'Patient List'!C16</f>
        <v>0</v>
      </c>
      <c r="D73" s="109"/>
      <c r="E73" s="109"/>
      <c r="F73" s="110">
        <v>44313</v>
      </c>
      <c r="G73" s="110"/>
      <c r="H73" s="111" t="s">
        <v>105</v>
      </c>
      <c r="I73" s="49" t="s">
        <v>98</v>
      </c>
      <c r="J73" s="112">
        <v>6</v>
      </c>
      <c r="K73" s="296" t="s">
        <v>99</v>
      </c>
      <c r="L73" s="283"/>
      <c r="M73" s="113">
        <f>'Patient List'!K16</f>
        <v>4.8</v>
      </c>
      <c r="N73" s="131">
        <v>5</v>
      </c>
      <c r="O73" s="136">
        <v>44308</v>
      </c>
      <c r="P73" s="116">
        <f>'Patient List'!L16</f>
        <v>5</v>
      </c>
      <c r="Q73" s="133">
        <v>6</v>
      </c>
      <c r="R73" s="136">
        <v>44313</v>
      </c>
      <c r="S73" s="119">
        <v>4</v>
      </c>
      <c r="T73" s="120">
        <v>13</v>
      </c>
      <c r="U73" s="121">
        <v>6.9</v>
      </c>
      <c r="V73" s="122">
        <f t="shared" si="4"/>
        <v>0.27305187985717283</v>
      </c>
      <c r="W73" s="118">
        <v>44313</v>
      </c>
      <c r="X73" s="123"/>
      <c r="Y73" s="124"/>
      <c r="Z73" s="135"/>
      <c r="AA73" s="137"/>
      <c r="AB73" s="126"/>
      <c r="AC73" s="127"/>
      <c r="AD73" s="127"/>
      <c r="AE73" s="127"/>
      <c r="AF73" s="127"/>
      <c r="AG73" s="50"/>
      <c r="AH73" s="52"/>
      <c r="AI73" s="129" t="s">
        <v>35</v>
      </c>
      <c r="AJ73" s="52" t="s">
        <v>30</v>
      </c>
      <c r="AK73" s="32"/>
      <c r="AL73" s="138"/>
    </row>
    <row r="74" spans="1:38" ht="25.5" customHeight="1" x14ac:dyDescent="0.2">
      <c r="A74" s="16">
        <v>5</v>
      </c>
      <c r="B74" s="224">
        <f>'Patient List'!B17</f>
        <v>0</v>
      </c>
      <c r="C74" s="224">
        <f>'Patient List'!C17</f>
        <v>0</v>
      </c>
      <c r="D74" s="109"/>
      <c r="E74" s="109"/>
      <c r="F74" s="110">
        <v>44620</v>
      </c>
      <c r="G74" s="110"/>
      <c r="H74" s="111" t="s">
        <v>105</v>
      </c>
      <c r="I74" s="49" t="s">
        <v>98</v>
      </c>
      <c r="J74" s="112">
        <v>11</v>
      </c>
      <c r="K74" s="296" t="s">
        <v>99</v>
      </c>
      <c r="L74" s="283"/>
      <c r="M74" s="113">
        <f>'Patient List'!K17</f>
        <v>7.3</v>
      </c>
      <c r="N74" s="131">
        <v>7.6</v>
      </c>
      <c r="O74" s="136">
        <v>44614</v>
      </c>
      <c r="P74" s="116">
        <f>'Patient List'!L17</f>
        <v>7</v>
      </c>
      <c r="Q74" s="133">
        <v>8.5</v>
      </c>
      <c r="R74" s="136">
        <v>44620</v>
      </c>
      <c r="S74" s="119">
        <v>4</v>
      </c>
      <c r="T74" s="120">
        <v>25</v>
      </c>
      <c r="U74" s="121">
        <v>1.28</v>
      </c>
      <c r="V74" s="122">
        <f t="shared" si="4"/>
        <v>15.2587890625</v>
      </c>
      <c r="W74" s="118">
        <v>44620</v>
      </c>
      <c r="X74" s="123"/>
      <c r="Y74" s="124"/>
      <c r="Z74" s="135" t="s">
        <v>106</v>
      </c>
      <c r="AA74" s="137">
        <v>44620</v>
      </c>
      <c r="AB74" s="126"/>
      <c r="AC74" s="127"/>
      <c r="AD74" s="127"/>
      <c r="AE74" s="127"/>
      <c r="AF74" s="127"/>
      <c r="AG74" s="50"/>
      <c r="AH74" s="52"/>
      <c r="AI74" s="139" t="s">
        <v>36</v>
      </c>
      <c r="AJ74" s="52" t="s">
        <v>30</v>
      </c>
      <c r="AK74" s="32"/>
      <c r="AL74" s="138"/>
    </row>
    <row r="75" spans="1:38" ht="25.5" customHeight="1" x14ac:dyDescent="0.2">
      <c r="A75" s="16">
        <v>6</v>
      </c>
      <c r="B75" s="224">
        <f>'Patient List'!B18</f>
        <v>0</v>
      </c>
      <c r="C75" s="224">
        <f>'Patient List'!C18</f>
        <v>0</v>
      </c>
      <c r="D75" s="109"/>
      <c r="E75" s="109"/>
      <c r="F75" s="110">
        <v>44263</v>
      </c>
      <c r="G75" s="110"/>
      <c r="H75" s="111" t="s">
        <v>105</v>
      </c>
      <c r="I75" s="49" t="s">
        <v>98</v>
      </c>
      <c r="J75" s="112">
        <v>15</v>
      </c>
      <c r="K75" s="296" t="s">
        <v>99</v>
      </c>
      <c r="L75" s="283"/>
      <c r="M75" s="113">
        <f>'Patient List'!K18</f>
        <v>9.1999999999999993</v>
      </c>
      <c r="N75" s="131">
        <v>14.4</v>
      </c>
      <c r="O75" s="136">
        <v>44229</v>
      </c>
      <c r="P75" s="116">
        <f>'Patient List'!L18</f>
        <v>8</v>
      </c>
      <c r="Q75" s="133">
        <v>16</v>
      </c>
      <c r="R75" s="136">
        <v>44263</v>
      </c>
      <c r="S75" s="119">
        <v>4</v>
      </c>
      <c r="T75" s="120">
        <v>46.7</v>
      </c>
      <c r="U75" s="121">
        <v>1.58</v>
      </c>
      <c r="V75" s="122">
        <f t="shared" si="4"/>
        <v>18.706937990706617</v>
      </c>
      <c r="W75" s="118">
        <v>44263</v>
      </c>
      <c r="X75" s="123"/>
      <c r="Y75" s="124"/>
      <c r="Z75" s="135"/>
      <c r="AA75" s="137"/>
      <c r="AB75" s="126"/>
      <c r="AC75" s="127"/>
      <c r="AD75" s="127"/>
      <c r="AE75" s="127"/>
      <c r="AF75" s="127"/>
      <c r="AG75" s="50"/>
      <c r="AH75" s="52"/>
      <c r="AI75" s="129" t="s">
        <v>35</v>
      </c>
      <c r="AJ75" s="52" t="s">
        <v>30</v>
      </c>
      <c r="AK75" s="32"/>
      <c r="AL75" s="138"/>
    </row>
    <row r="76" spans="1:38" ht="25.5" customHeight="1" x14ac:dyDescent="0.2">
      <c r="A76" s="16">
        <v>7</v>
      </c>
      <c r="B76" s="224">
        <f>'Patient List'!B19</f>
        <v>0</v>
      </c>
      <c r="C76" s="224">
        <f>'Patient List'!C19</f>
        <v>0</v>
      </c>
      <c r="D76" s="109"/>
      <c r="E76" s="109"/>
      <c r="F76" s="110">
        <v>44308</v>
      </c>
      <c r="G76" s="110"/>
      <c r="H76" s="111" t="s">
        <v>107</v>
      </c>
      <c r="I76" s="49" t="s">
        <v>98</v>
      </c>
      <c r="J76" s="112">
        <v>13</v>
      </c>
      <c r="K76" s="299" t="s">
        <v>99</v>
      </c>
      <c r="L76" s="283"/>
      <c r="M76" s="113">
        <f>'Patient List'!K19</f>
        <v>8.5</v>
      </c>
      <c r="N76" s="131">
        <v>14.6</v>
      </c>
      <c r="O76" s="136">
        <v>44260</v>
      </c>
      <c r="P76" s="116">
        <f>'Patient List'!L19</f>
        <v>6.5</v>
      </c>
      <c r="Q76" s="133">
        <v>9</v>
      </c>
      <c r="R76" s="136">
        <v>44308</v>
      </c>
      <c r="S76" s="119">
        <v>4</v>
      </c>
      <c r="T76" s="120">
        <v>31.5</v>
      </c>
      <c r="U76" s="121">
        <v>1.49</v>
      </c>
      <c r="V76" s="122">
        <f t="shared" si="4"/>
        <v>14.188550065312374</v>
      </c>
      <c r="W76" s="118">
        <v>44308</v>
      </c>
      <c r="X76" s="123"/>
      <c r="Y76" s="124"/>
      <c r="Z76" s="135"/>
      <c r="AA76" s="137"/>
      <c r="AB76" s="126"/>
      <c r="AC76" s="127"/>
      <c r="AD76" s="127"/>
      <c r="AE76" s="127"/>
      <c r="AF76" s="127"/>
      <c r="AG76" s="50"/>
      <c r="AH76" s="52"/>
      <c r="AI76" s="129" t="s">
        <v>37</v>
      </c>
      <c r="AJ76" s="52" t="s">
        <v>30</v>
      </c>
      <c r="AK76" s="32"/>
      <c r="AL76" s="138"/>
    </row>
    <row r="77" spans="1:38" ht="25.5" customHeight="1" x14ac:dyDescent="0.2">
      <c r="A77" s="16">
        <v>8</v>
      </c>
      <c r="B77" s="224">
        <f>'Patient List'!B20</f>
        <v>0</v>
      </c>
      <c r="C77" s="224">
        <f>'Patient List'!C20</f>
        <v>0</v>
      </c>
      <c r="D77" s="109"/>
      <c r="E77" s="109"/>
      <c r="F77" s="110">
        <v>44823</v>
      </c>
      <c r="G77" s="110"/>
      <c r="H77" s="111" t="s">
        <v>97</v>
      </c>
      <c r="I77" s="49" t="s">
        <v>98</v>
      </c>
      <c r="J77" s="112">
        <v>15</v>
      </c>
      <c r="K77" s="296" t="s">
        <v>99</v>
      </c>
      <c r="L77" s="283"/>
      <c r="M77" s="113">
        <f>'Patient List'!K20</f>
        <v>8.5</v>
      </c>
      <c r="N77" s="135">
        <v>10.9</v>
      </c>
      <c r="O77" s="136">
        <v>44803</v>
      </c>
      <c r="P77" s="116">
        <v>7</v>
      </c>
      <c r="Q77" s="133">
        <v>17</v>
      </c>
      <c r="R77" s="110">
        <v>44823</v>
      </c>
      <c r="S77" s="119">
        <v>4</v>
      </c>
      <c r="T77" s="120">
        <v>52.3</v>
      </c>
      <c r="U77" s="121">
        <v>1.55</v>
      </c>
      <c r="V77" s="122">
        <f t="shared" si="4"/>
        <v>21.768990634755458</v>
      </c>
      <c r="W77" s="118">
        <v>44823</v>
      </c>
      <c r="X77" s="123"/>
      <c r="Y77" s="124"/>
      <c r="Z77" s="135" t="s">
        <v>108</v>
      </c>
      <c r="AA77" s="110">
        <v>44823</v>
      </c>
      <c r="AB77" s="126"/>
      <c r="AC77" s="127"/>
      <c r="AD77" s="127"/>
      <c r="AE77" s="127"/>
      <c r="AF77" s="127"/>
      <c r="AG77" s="50"/>
      <c r="AH77" s="52"/>
      <c r="AI77" s="129"/>
      <c r="AJ77" s="52"/>
      <c r="AK77" s="32"/>
      <c r="AL77" s="130">
        <v>44389</v>
      </c>
    </row>
    <row r="78" spans="1:38" ht="25.5" customHeight="1" x14ac:dyDescent="0.2">
      <c r="A78" s="16">
        <v>9</v>
      </c>
      <c r="B78" s="224">
        <f>'Patient List'!B21</f>
        <v>0</v>
      </c>
      <c r="C78" s="224">
        <f>'Patient List'!C21</f>
        <v>0</v>
      </c>
      <c r="D78" s="109"/>
      <c r="E78" s="109"/>
      <c r="F78" s="110">
        <v>44308</v>
      </c>
      <c r="G78" s="110"/>
      <c r="H78" s="111" t="s">
        <v>105</v>
      </c>
      <c r="I78" s="49" t="s">
        <v>98</v>
      </c>
      <c r="J78" s="112">
        <v>13</v>
      </c>
      <c r="K78" s="296" t="s">
        <v>99</v>
      </c>
      <c r="L78" s="283"/>
      <c r="M78" s="113">
        <f>'Patient List'!K21</f>
        <v>6.3</v>
      </c>
      <c r="N78" s="131">
        <v>12.6</v>
      </c>
      <c r="O78" s="136">
        <v>44300</v>
      </c>
      <c r="P78" s="116">
        <f>'Patient List'!L21</f>
        <v>5.5</v>
      </c>
      <c r="Q78" s="133">
        <v>8.1999999999999993</v>
      </c>
      <c r="R78" s="136">
        <v>44308</v>
      </c>
      <c r="S78" s="119">
        <v>4</v>
      </c>
      <c r="T78" s="120">
        <v>47</v>
      </c>
      <c r="U78" s="121">
        <v>1.45</v>
      </c>
      <c r="V78" s="122">
        <f t="shared" si="4"/>
        <v>22.354340071343639</v>
      </c>
      <c r="W78" s="118">
        <v>44308</v>
      </c>
      <c r="X78" s="123"/>
      <c r="Y78" s="124"/>
      <c r="Z78" s="135"/>
      <c r="AA78" s="137"/>
      <c r="AB78" s="126"/>
      <c r="AC78" s="127"/>
      <c r="AD78" s="127"/>
      <c r="AE78" s="127"/>
      <c r="AF78" s="127"/>
      <c r="AG78" s="50"/>
      <c r="AH78" s="52"/>
      <c r="AI78" s="129" t="s">
        <v>38</v>
      </c>
      <c r="AJ78" s="52" t="s">
        <v>30</v>
      </c>
      <c r="AK78" s="32"/>
      <c r="AL78" s="138"/>
    </row>
    <row r="79" spans="1:38" ht="25.5" customHeight="1" x14ac:dyDescent="0.2">
      <c r="A79" s="16">
        <v>10</v>
      </c>
      <c r="B79" s="224">
        <f>'Patient List'!B22</f>
        <v>0</v>
      </c>
      <c r="C79" s="224">
        <f>'Patient List'!C22</f>
        <v>0</v>
      </c>
      <c r="D79" s="109" t="s">
        <v>32</v>
      </c>
      <c r="E79" s="109"/>
      <c r="F79" s="110">
        <v>44861</v>
      </c>
      <c r="G79" s="110"/>
      <c r="H79" s="111" t="s">
        <v>97</v>
      </c>
      <c r="I79" s="49" t="s">
        <v>98</v>
      </c>
      <c r="J79" s="112">
        <v>17</v>
      </c>
      <c r="K79" s="296" t="s">
        <v>99</v>
      </c>
      <c r="L79" s="283"/>
      <c r="M79" s="113">
        <v>6.5</v>
      </c>
      <c r="N79" s="131">
        <v>7.6</v>
      </c>
      <c r="O79" s="140">
        <v>44853</v>
      </c>
      <c r="P79" s="116">
        <f>'Patient List'!L22</f>
        <v>7.5</v>
      </c>
      <c r="Q79" s="133">
        <v>11</v>
      </c>
      <c r="R79" s="110">
        <v>44861</v>
      </c>
      <c r="S79" s="119">
        <v>4</v>
      </c>
      <c r="T79" s="120">
        <v>47</v>
      </c>
      <c r="U79" s="121">
        <v>1.48</v>
      </c>
      <c r="V79" s="122">
        <f t="shared" si="4"/>
        <v>21.457268078889701</v>
      </c>
      <c r="W79" s="110">
        <v>44861</v>
      </c>
      <c r="X79" s="123"/>
      <c r="Y79" s="124"/>
      <c r="Z79" s="135" t="s">
        <v>109</v>
      </c>
      <c r="AA79" s="110">
        <v>44861</v>
      </c>
      <c r="AB79" s="126" t="s">
        <v>127</v>
      </c>
      <c r="AC79" s="127" t="s">
        <v>135</v>
      </c>
      <c r="AD79" s="127"/>
      <c r="AE79" s="127"/>
      <c r="AF79" s="127"/>
      <c r="AG79" s="141">
        <v>44853</v>
      </c>
      <c r="AH79" s="52" t="s">
        <v>129</v>
      </c>
      <c r="AI79" s="129"/>
      <c r="AJ79" s="52"/>
      <c r="AK79" s="32"/>
      <c r="AL79" s="130">
        <v>44435</v>
      </c>
    </row>
    <row r="80" spans="1:38" ht="25.5" customHeight="1" x14ac:dyDescent="0.2">
      <c r="A80" s="16">
        <v>11</v>
      </c>
      <c r="B80" s="224">
        <f>'Patient List'!B23</f>
        <v>0</v>
      </c>
      <c r="C80" s="224">
        <f>'Patient List'!C23</f>
        <v>0</v>
      </c>
      <c r="D80" s="109" t="s">
        <v>32</v>
      </c>
      <c r="E80" s="109"/>
      <c r="F80" s="110">
        <v>44861</v>
      </c>
      <c r="G80" s="110"/>
      <c r="H80" s="111" t="s">
        <v>97</v>
      </c>
      <c r="I80" s="49" t="s">
        <v>98</v>
      </c>
      <c r="J80" s="112">
        <v>16</v>
      </c>
      <c r="K80" s="296" t="s">
        <v>99</v>
      </c>
      <c r="L80" s="283"/>
      <c r="M80" s="113">
        <f>'Patient List'!K23</f>
        <v>8.5</v>
      </c>
      <c r="N80" s="131">
        <v>14.1</v>
      </c>
      <c r="O80" s="140">
        <v>44845</v>
      </c>
      <c r="P80" s="116">
        <f>'Patient List'!L23</f>
        <v>8.5</v>
      </c>
      <c r="Q80" s="133">
        <v>15.3</v>
      </c>
      <c r="R80" s="110">
        <v>44861</v>
      </c>
      <c r="S80" s="119">
        <v>4</v>
      </c>
      <c r="T80" s="120">
        <v>44.9</v>
      </c>
      <c r="U80" s="121">
        <v>1.53</v>
      </c>
      <c r="V80" s="122">
        <f t="shared" si="4"/>
        <v>19.180657012260241</v>
      </c>
      <c r="W80" s="118">
        <v>44861</v>
      </c>
      <c r="X80" s="123"/>
      <c r="Y80" s="124"/>
      <c r="Z80" s="135" t="s">
        <v>110</v>
      </c>
      <c r="AA80" s="118">
        <v>44861</v>
      </c>
      <c r="AB80" s="126" t="s">
        <v>135</v>
      </c>
      <c r="AC80" s="127"/>
      <c r="AD80" s="127"/>
      <c r="AE80" s="127"/>
      <c r="AF80" s="127"/>
      <c r="AG80" s="50">
        <v>44845</v>
      </c>
      <c r="AH80" s="52" t="s">
        <v>136</v>
      </c>
      <c r="AI80" s="129"/>
      <c r="AJ80" s="52"/>
      <c r="AK80" s="32"/>
      <c r="AL80" s="130">
        <v>44435</v>
      </c>
    </row>
    <row r="81" spans="1:38" ht="25.5" customHeight="1" x14ac:dyDescent="0.2">
      <c r="A81" s="16">
        <v>12</v>
      </c>
      <c r="B81" s="224">
        <f>'Patient List'!B24</f>
        <v>0</v>
      </c>
      <c r="C81" s="224">
        <f>'Patient List'!C24</f>
        <v>0</v>
      </c>
      <c r="D81" s="109"/>
      <c r="E81" s="109"/>
      <c r="F81" s="110">
        <v>44781</v>
      </c>
      <c r="G81" s="110"/>
      <c r="H81" s="111" t="s">
        <v>97</v>
      </c>
      <c r="I81" s="49" t="s">
        <v>98</v>
      </c>
      <c r="J81" s="112">
        <v>8</v>
      </c>
      <c r="K81" s="296" t="s">
        <v>111</v>
      </c>
      <c r="L81" s="283"/>
      <c r="M81" s="113">
        <f>'Patient List'!K24</f>
        <v>8.5</v>
      </c>
      <c r="N81" s="131">
        <v>13.4</v>
      </c>
      <c r="O81" s="136">
        <v>44726</v>
      </c>
      <c r="P81" s="116">
        <f>'Patient List'!L24</f>
        <v>8.5</v>
      </c>
      <c r="Q81" s="133">
        <v>10.1</v>
      </c>
      <c r="R81" s="136">
        <v>44729</v>
      </c>
      <c r="S81" s="119">
        <v>4</v>
      </c>
      <c r="T81" s="120">
        <v>50</v>
      </c>
      <c r="U81" s="121">
        <v>1.4</v>
      </c>
      <c r="V81" s="122">
        <f t="shared" si="4"/>
        <v>25.510204081632658</v>
      </c>
      <c r="W81" s="118">
        <v>44781</v>
      </c>
      <c r="X81" s="123"/>
      <c r="Y81" s="124"/>
      <c r="Z81" s="135" t="s">
        <v>137</v>
      </c>
      <c r="AA81" s="110">
        <v>44781</v>
      </c>
      <c r="AB81" s="126"/>
      <c r="AC81" s="127"/>
      <c r="AD81" s="127"/>
      <c r="AE81" s="127"/>
      <c r="AF81" s="127"/>
      <c r="AG81" s="50"/>
      <c r="AH81" s="52"/>
      <c r="AI81" s="129"/>
      <c r="AJ81" s="52"/>
      <c r="AK81" s="32"/>
      <c r="AL81" s="130">
        <v>44781</v>
      </c>
    </row>
    <row r="82" spans="1:38" ht="25.5" customHeight="1" x14ac:dyDescent="0.2">
      <c r="A82" s="16">
        <v>13</v>
      </c>
      <c r="B82" s="224">
        <f>'Patient List'!B25</f>
        <v>0</v>
      </c>
      <c r="C82" s="224">
        <f>'Patient List'!C25</f>
        <v>0</v>
      </c>
      <c r="D82" s="109"/>
      <c r="E82" s="109"/>
      <c r="F82" s="110">
        <v>44795</v>
      </c>
      <c r="G82" s="110"/>
      <c r="H82" s="111" t="s">
        <v>105</v>
      </c>
      <c r="I82" s="49" t="s">
        <v>98</v>
      </c>
      <c r="J82" s="112">
        <v>11</v>
      </c>
      <c r="K82" s="296" t="s">
        <v>111</v>
      </c>
      <c r="L82" s="283"/>
      <c r="M82" s="113">
        <v>6.5</v>
      </c>
      <c r="N82" s="131">
        <v>16.8</v>
      </c>
      <c r="O82" s="136">
        <v>44781</v>
      </c>
      <c r="P82" s="116">
        <v>7</v>
      </c>
      <c r="Q82" s="133">
        <v>16</v>
      </c>
      <c r="R82" s="136">
        <v>44795</v>
      </c>
      <c r="S82" s="119">
        <v>4</v>
      </c>
      <c r="T82" s="120">
        <v>27.5</v>
      </c>
      <c r="U82" s="121">
        <v>1.39</v>
      </c>
      <c r="V82" s="122">
        <f t="shared" si="4"/>
        <v>14.233217742352883</v>
      </c>
      <c r="W82" s="118">
        <v>44795</v>
      </c>
      <c r="X82" s="123"/>
      <c r="Y82" s="124"/>
      <c r="Z82" s="135" t="s">
        <v>115</v>
      </c>
      <c r="AA82" s="137">
        <v>44795</v>
      </c>
      <c r="AB82" s="126"/>
      <c r="AC82" s="127"/>
      <c r="AD82" s="127"/>
      <c r="AE82" s="127"/>
      <c r="AF82" s="127"/>
      <c r="AG82" s="50"/>
      <c r="AH82" s="52"/>
      <c r="AI82" s="129" t="s">
        <v>40</v>
      </c>
      <c r="AJ82" s="52" t="s">
        <v>30</v>
      </c>
      <c r="AK82" s="32"/>
      <c r="AL82" s="138"/>
    </row>
    <row r="83" spans="1:38" ht="25.5" customHeight="1" x14ac:dyDescent="0.2">
      <c r="A83" s="16">
        <v>14</v>
      </c>
      <c r="B83" s="224">
        <f>'Patient List'!B26</f>
        <v>0</v>
      </c>
      <c r="C83" s="224">
        <f>'Patient List'!C26</f>
        <v>0</v>
      </c>
      <c r="D83" s="109" t="s">
        <v>32</v>
      </c>
      <c r="E83" s="109"/>
      <c r="F83" s="110">
        <v>44854</v>
      </c>
      <c r="G83" s="110"/>
      <c r="H83" s="111" t="s">
        <v>97</v>
      </c>
      <c r="I83" s="49" t="s">
        <v>98</v>
      </c>
      <c r="J83" s="112">
        <v>10</v>
      </c>
      <c r="K83" s="296" t="s">
        <v>111</v>
      </c>
      <c r="L83" s="283"/>
      <c r="M83" s="113">
        <f>'Patient List'!K26</f>
        <v>6.5</v>
      </c>
      <c r="N83" s="131"/>
      <c r="O83" s="136"/>
      <c r="P83" s="116">
        <f>'Patient List'!L26</f>
        <v>7</v>
      </c>
      <c r="Q83" s="133">
        <v>11.3</v>
      </c>
      <c r="R83" s="118">
        <v>44809</v>
      </c>
      <c r="S83" s="119">
        <v>4</v>
      </c>
      <c r="T83" s="120">
        <v>30</v>
      </c>
      <c r="U83" s="121">
        <v>1.55</v>
      </c>
      <c r="V83" s="122">
        <f t="shared" si="4"/>
        <v>12.486992715920914</v>
      </c>
      <c r="W83" s="118">
        <v>44809</v>
      </c>
      <c r="X83" s="174"/>
      <c r="Y83" s="175"/>
      <c r="Z83" s="135" t="s">
        <v>116</v>
      </c>
      <c r="AA83" s="137">
        <v>44809</v>
      </c>
      <c r="AB83" s="126"/>
      <c r="AC83" s="127"/>
      <c r="AD83" s="127"/>
      <c r="AE83" s="127"/>
      <c r="AF83" s="127"/>
      <c r="AG83" s="50"/>
      <c r="AH83" s="52"/>
      <c r="AI83" s="129"/>
      <c r="AJ83" s="52"/>
      <c r="AK83" s="32"/>
      <c r="AL83" s="130">
        <v>44809</v>
      </c>
    </row>
    <row r="84" spans="1:38" ht="25.5" customHeight="1" x14ac:dyDescent="0.2">
      <c r="A84" s="16"/>
      <c r="B84" s="60"/>
      <c r="C84" s="60"/>
      <c r="D84" s="109"/>
      <c r="E84" s="109"/>
      <c r="F84" s="110"/>
      <c r="G84" s="110"/>
      <c r="H84" s="111"/>
      <c r="I84" s="49"/>
      <c r="J84" s="112"/>
      <c r="K84" s="296"/>
      <c r="L84" s="283"/>
      <c r="M84" s="113"/>
      <c r="N84" s="131"/>
      <c r="O84" s="136"/>
      <c r="P84" s="116"/>
      <c r="Q84" s="133"/>
      <c r="R84" s="136"/>
      <c r="S84" s="119"/>
      <c r="T84" s="120"/>
      <c r="U84" s="121"/>
      <c r="V84" s="122"/>
      <c r="W84" s="118"/>
      <c r="X84" s="123"/>
      <c r="Y84" s="124"/>
      <c r="Z84" s="135"/>
      <c r="AA84" s="137"/>
      <c r="AB84" s="126"/>
      <c r="AC84" s="127"/>
      <c r="AD84" s="127"/>
      <c r="AE84" s="127"/>
      <c r="AF84" s="127"/>
      <c r="AG84" s="50"/>
      <c r="AH84" s="52"/>
      <c r="AI84" s="129"/>
      <c r="AJ84" s="52"/>
      <c r="AK84" s="32"/>
      <c r="AL84" s="130"/>
    </row>
    <row r="85" spans="1:38" ht="25.5" customHeight="1" x14ac:dyDescent="0.2">
      <c r="A85" s="16"/>
      <c r="B85" s="60"/>
      <c r="C85" s="60"/>
      <c r="D85" s="109"/>
      <c r="E85" s="109"/>
      <c r="F85" s="110"/>
      <c r="G85" s="110"/>
      <c r="H85" s="111"/>
      <c r="I85" s="49"/>
      <c r="J85" s="112"/>
      <c r="K85" s="296"/>
      <c r="L85" s="283"/>
      <c r="M85" s="113"/>
      <c r="N85" s="131"/>
      <c r="O85" s="136"/>
      <c r="P85" s="116"/>
      <c r="Q85" s="133"/>
      <c r="R85" s="118"/>
      <c r="S85" s="119"/>
      <c r="T85" s="120"/>
      <c r="U85" s="121"/>
      <c r="V85" s="122"/>
      <c r="W85" s="118"/>
      <c r="X85" s="123"/>
      <c r="Y85" s="124"/>
      <c r="Z85" s="135"/>
      <c r="AA85" s="137"/>
      <c r="AB85" s="126"/>
      <c r="AC85" s="127"/>
      <c r="AD85" s="127"/>
      <c r="AE85" s="127"/>
      <c r="AF85" s="127"/>
      <c r="AG85" s="50"/>
      <c r="AH85" s="52"/>
      <c r="AI85" s="129"/>
      <c r="AJ85" s="52"/>
      <c r="AK85" s="32"/>
      <c r="AL85" s="130"/>
    </row>
    <row r="86" spans="1:38" ht="15.75" customHeight="1" x14ac:dyDescent="0.2">
      <c r="A86" s="69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61"/>
      <c r="T86" s="61"/>
      <c r="U86" s="61"/>
      <c r="V86" s="61"/>
      <c r="W86" s="70"/>
      <c r="X86" s="70"/>
      <c r="Y86" s="70"/>
      <c r="Z86" s="70"/>
      <c r="AA86" s="61"/>
      <c r="AB86" s="61"/>
      <c r="AC86" s="19"/>
      <c r="AD86" s="19"/>
      <c r="AE86" s="19"/>
      <c r="AF86" s="31"/>
      <c r="AG86" s="31"/>
      <c r="AH86" s="71"/>
      <c r="AI86" s="31"/>
      <c r="AJ86" s="32"/>
      <c r="AK86" s="32"/>
      <c r="AL86" s="144">
        <f>COUNTA(AL70:AL85)</f>
        <v>8</v>
      </c>
    </row>
    <row r="87" spans="1:38" ht="15.75" customHeight="1" x14ac:dyDescent="0.2">
      <c r="A87" s="69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61"/>
      <c r="T87" s="61"/>
      <c r="U87" s="61"/>
      <c r="V87" s="61"/>
      <c r="W87" s="70"/>
      <c r="X87" s="70"/>
      <c r="Y87" s="70"/>
      <c r="Z87" s="70"/>
      <c r="AA87" s="61"/>
      <c r="AB87" s="61"/>
      <c r="AC87" s="19"/>
      <c r="AD87" s="19"/>
      <c r="AE87" s="19"/>
      <c r="AF87" s="31"/>
      <c r="AG87" s="31"/>
      <c r="AH87" s="71"/>
      <c r="AI87" s="31"/>
      <c r="AJ87" s="32"/>
      <c r="AK87" s="32"/>
      <c r="AL87" s="32"/>
    </row>
    <row r="88" spans="1:38" ht="15.75" customHeight="1" x14ac:dyDescent="0.2">
      <c r="A88" s="69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61"/>
      <c r="T88" s="61"/>
      <c r="U88" s="61"/>
      <c r="V88" s="61"/>
      <c r="W88" s="70"/>
      <c r="X88" s="70"/>
      <c r="Y88" s="70"/>
      <c r="Z88" s="70"/>
      <c r="AA88" s="61"/>
      <c r="AB88" s="61"/>
      <c r="AC88" s="19"/>
      <c r="AD88" s="19"/>
      <c r="AE88" s="19"/>
      <c r="AF88" s="31"/>
      <c r="AG88" s="31"/>
      <c r="AH88" s="71"/>
      <c r="AI88" s="31"/>
      <c r="AJ88" s="32"/>
      <c r="AK88" s="32"/>
      <c r="AL88" s="32"/>
    </row>
    <row r="89" spans="1:38" ht="15.75" customHeight="1" x14ac:dyDescent="0.2">
      <c r="A89" s="69"/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61"/>
      <c r="T89" s="61"/>
      <c r="U89" s="61"/>
      <c r="V89" s="61"/>
      <c r="W89" s="70"/>
      <c r="X89" s="70"/>
      <c r="Y89" s="70"/>
      <c r="Z89" s="70"/>
      <c r="AA89" s="61"/>
      <c r="AB89" s="61"/>
      <c r="AC89" s="19"/>
      <c r="AD89" s="19"/>
      <c r="AE89" s="19"/>
      <c r="AF89" s="31"/>
      <c r="AG89" s="31"/>
      <c r="AH89" s="71"/>
      <c r="AI89" s="31"/>
      <c r="AJ89" s="32"/>
      <c r="AK89" s="32"/>
      <c r="AL89" s="32"/>
    </row>
    <row r="90" spans="1:38" ht="15.75" customHeight="1" x14ac:dyDescent="0.2">
      <c r="A90" s="69"/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61"/>
      <c r="T90" s="61"/>
      <c r="U90" s="61"/>
      <c r="V90" s="61"/>
      <c r="W90" s="70"/>
      <c r="X90" s="70"/>
      <c r="Y90" s="70"/>
      <c r="Z90" s="70"/>
      <c r="AA90" s="61"/>
      <c r="AB90" s="61"/>
      <c r="AC90" s="19"/>
      <c r="AD90" s="19"/>
      <c r="AE90" s="19"/>
      <c r="AF90" s="31"/>
      <c r="AG90" s="31"/>
      <c r="AH90" s="71"/>
      <c r="AI90" s="31"/>
      <c r="AJ90" s="32"/>
      <c r="AK90" s="32"/>
      <c r="AL90" s="32"/>
    </row>
    <row r="91" spans="1:38" ht="15.75" customHeight="1" x14ac:dyDescent="0.2">
      <c r="A91" s="69"/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61"/>
      <c r="T91" s="61"/>
      <c r="U91" s="61"/>
      <c r="V91" s="61"/>
      <c r="W91" s="70"/>
      <c r="X91" s="70"/>
      <c r="Y91" s="70"/>
      <c r="Z91" s="70"/>
      <c r="AA91" s="61"/>
      <c r="AB91" s="61"/>
      <c r="AC91" s="19"/>
      <c r="AD91" s="19"/>
      <c r="AE91" s="19"/>
      <c r="AF91" s="31"/>
      <c r="AG91" s="31"/>
      <c r="AH91" s="71"/>
      <c r="AI91" s="31"/>
      <c r="AJ91" s="32"/>
      <c r="AK91" s="32"/>
      <c r="AL91" s="32"/>
    </row>
    <row r="92" spans="1:38" ht="15.75" customHeight="1" x14ac:dyDescent="0.2">
      <c r="A92" s="69"/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61"/>
      <c r="T92" s="61"/>
      <c r="U92" s="61"/>
      <c r="V92" s="61"/>
      <c r="W92" s="70"/>
      <c r="X92" s="70"/>
      <c r="Y92" s="70"/>
      <c r="Z92" s="70"/>
      <c r="AA92" s="61"/>
      <c r="AB92" s="61"/>
      <c r="AC92" s="19"/>
      <c r="AD92" s="19"/>
      <c r="AE92" s="19"/>
      <c r="AF92" s="31"/>
      <c r="AG92" s="31"/>
      <c r="AH92" s="71"/>
      <c r="AI92" s="31"/>
      <c r="AJ92" s="32"/>
      <c r="AK92" s="32"/>
      <c r="AL92" s="32"/>
    </row>
    <row r="93" spans="1:38" ht="15.75" customHeight="1" x14ac:dyDescent="0.2">
      <c r="A93" s="69"/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61"/>
      <c r="T93" s="61"/>
      <c r="U93" s="61"/>
      <c r="V93" s="61"/>
      <c r="W93" s="70"/>
      <c r="X93" s="70"/>
      <c r="Y93" s="70"/>
      <c r="Z93" s="70"/>
      <c r="AA93" s="61"/>
      <c r="AB93" s="61"/>
      <c r="AC93" s="19"/>
      <c r="AD93" s="19"/>
      <c r="AE93" s="19"/>
      <c r="AF93" s="31"/>
      <c r="AG93" s="31"/>
      <c r="AH93" s="71"/>
      <c r="AI93" s="31"/>
      <c r="AJ93" s="32"/>
      <c r="AK93" s="32"/>
      <c r="AL93" s="32"/>
    </row>
    <row r="94" spans="1:38" ht="15.75" customHeight="1" x14ac:dyDescent="0.2">
      <c r="A94" s="69"/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61"/>
      <c r="T94" s="61"/>
      <c r="U94" s="61"/>
      <c r="V94" s="61"/>
      <c r="W94" s="70"/>
      <c r="X94" s="70"/>
      <c r="Y94" s="70"/>
      <c r="Z94" s="70"/>
      <c r="AA94" s="61"/>
      <c r="AB94" s="61"/>
      <c r="AC94" s="19"/>
      <c r="AD94" s="19"/>
      <c r="AE94" s="19"/>
      <c r="AF94" s="31"/>
      <c r="AG94" s="31"/>
      <c r="AH94" s="71"/>
      <c r="AI94" s="31"/>
      <c r="AJ94" s="32"/>
      <c r="AK94" s="32"/>
      <c r="AL94" s="32"/>
    </row>
    <row r="95" spans="1:38" ht="15.75" customHeight="1" x14ac:dyDescent="0.2">
      <c r="A95" s="6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61"/>
      <c r="T95" s="61"/>
      <c r="U95" s="61"/>
      <c r="V95" s="61"/>
      <c r="W95" s="70"/>
      <c r="X95" s="70"/>
      <c r="Y95" s="70"/>
      <c r="Z95" s="70"/>
      <c r="AA95" s="61"/>
      <c r="AB95" s="61"/>
      <c r="AC95" s="19"/>
      <c r="AD95" s="19"/>
      <c r="AE95" s="19"/>
      <c r="AF95" s="31"/>
      <c r="AG95" s="31"/>
      <c r="AH95" s="71"/>
      <c r="AI95" s="31"/>
      <c r="AJ95" s="32"/>
      <c r="AK95" s="32"/>
      <c r="AL95" s="32"/>
    </row>
    <row r="96" spans="1:38" ht="15.75" customHeight="1" x14ac:dyDescent="0.2">
      <c r="A96" s="69"/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61"/>
      <c r="T96" s="61"/>
      <c r="U96" s="61"/>
      <c r="V96" s="61"/>
      <c r="W96" s="70"/>
      <c r="X96" s="70"/>
      <c r="Y96" s="70"/>
      <c r="Z96" s="70"/>
      <c r="AA96" s="61"/>
      <c r="AB96" s="61"/>
      <c r="AC96" s="19"/>
      <c r="AD96" s="19"/>
      <c r="AE96" s="19"/>
      <c r="AF96" s="31"/>
      <c r="AG96" s="31"/>
      <c r="AH96" s="71"/>
      <c r="AI96" s="31"/>
      <c r="AJ96" s="32"/>
      <c r="AK96" s="32"/>
      <c r="AL96" s="32"/>
    </row>
    <row r="97" spans="1:38" ht="15.75" customHeight="1" x14ac:dyDescent="0.2">
      <c r="A97" s="69"/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61"/>
      <c r="T97" s="61"/>
      <c r="U97" s="61"/>
      <c r="V97" s="61"/>
      <c r="W97" s="70"/>
      <c r="X97" s="70"/>
      <c r="Y97" s="70"/>
      <c r="Z97" s="70"/>
      <c r="AA97" s="61"/>
      <c r="AB97" s="61"/>
      <c r="AC97" s="19"/>
      <c r="AD97" s="19"/>
      <c r="AE97" s="19"/>
      <c r="AF97" s="31"/>
      <c r="AG97" s="31"/>
      <c r="AH97" s="71"/>
      <c r="AI97" s="31"/>
      <c r="AJ97" s="32"/>
      <c r="AK97" s="32"/>
      <c r="AL97" s="32"/>
    </row>
    <row r="98" spans="1:38" ht="15.75" customHeight="1" x14ac:dyDescent="0.2">
      <c r="A98" s="69"/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61"/>
      <c r="T98" s="61"/>
      <c r="U98" s="61"/>
      <c r="V98" s="61"/>
      <c r="W98" s="70"/>
      <c r="X98" s="70"/>
      <c r="Y98" s="70"/>
      <c r="Z98" s="70"/>
      <c r="AA98" s="61"/>
      <c r="AB98" s="61"/>
      <c r="AC98" s="19"/>
      <c r="AD98" s="19"/>
      <c r="AE98" s="19"/>
      <c r="AF98" s="31"/>
      <c r="AG98" s="31"/>
      <c r="AH98" s="71"/>
      <c r="AI98" s="31"/>
      <c r="AJ98" s="32"/>
      <c r="AK98" s="32"/>
      <c r="AL98" s="32"/>
    </row>
    <row r="99" spans="1:38" ht="15.75" customHeight="1" x14ac:dyDescent="0.2">
      <c r="A99" s="69"/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61"/>
      <c r="T99" s="61"/>
      <c r="U99" s="61"/>
      <c r="V99" s="61"/>
      <c r="W99" s="70"/>
      <c r="X99" s="70"/>
      <c r="Y99" s="70"/>
      <c r="Z99" s="70"/>
      <c r="AA99" s="61"/>
      <c r="AB99" s="61"/>
      <c r="AC99" s="19"/>
      <c r="AD99" s="19"/>
      <c r="AE99" s="19"/>
      <c r="AF99" s="31"/>
      <c r="AG99" s="31"/>
      <c r="AH99" s="71"/>
      <c r="AI99" s="31"/>
      <c r="AJ99" s="32"/>
      <c r="AK99" s="32"/>
      <c r="AL99" s="32"/>
    </row>
    <row r="100" spans="1:38" ht="15.75" customHeight="1" x14ac:dyDescent="0.2">
      <c r="A100" s="69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61"/>
      <c r="T100" s="61"/>
      <c r="U100" s="61"/>
      <c r="V100" s="61"/>
      <c r="W100" s="70"/>
      <c r="X100" s="70"/>
      <c r="Y100" s="70"/>
      <c r="Z100" s="70"/>
      <c r="AA100" s="61"/>
      <c r="AB100" s="61"/>
      <c r="AC100" s="19"/>
      <c r="AD100" s="19"/>
      <c r="AE100" s="19"/>
      <c r="AF100" s="31"/>
      <c r="AG100" s="31"/>
      <c r="AH100" s="71"/>
      <c r="AI100" s="31"/>
      <c r="AJ100" s="32"/>
      <c r="AK100" s="32"/>
      <c r="AL100" s="32"/>
    </row>
    <row r="101" spans="1:38" ht="15.75" customHeight="1" x14ac:dyDescent="0.2">
      <c r="A101" s="69"/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61"/>
      <c r="T101" s="61"/>
      <c r="U101" s="61"/>
      <c r="V101" s="61"/>
      <c r="W101" s="70"/>
      <c r="X101" s="70"/>
      <c r="Y101" s="70"/>
      <c r="Z101" s="70"/>
      <c r="AA101" s="61"/>
      <c r="AB101" s="61"/>
      <c r="AC101" s="19"/>
      <c r="AD101" s="19"/>
      <c r="AE101" s="19"/>
      <c r="AF101" s="31"/>
      <c r="AG101" s="31"/>
      <c r="AH101" s="71"/>
      <c r="AI101" s="31"/>
      <c r="AJ101" s="32"/>
      <c r="AK101" s="32"/>
      <c r="AL101" s="32"/>
    </row>
    <row r="102" spans="1:38" ht="15.75" customHeight="1" x14ac:dyDescent="0.2">
      <c r="A102" s="69"/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61"/>
      <c r="T102" s="61"/>
      <c r="U102" s="61"/>
      <c r="V102" s="61"/>
      <c r="W102" s="70"/>
      <c r="X102" s="70"/>
      <c r="Y102" s="70"/>
      <c r="Z102" s="70"/>
      <c r="AA102" s="61"/>
      <c r="AB102" s="61"/>
      <c r="AC102" s="19"/>
      <c r="AD102" s="19"/>
      <c r="AE102" s="19"/>
      <c r="AF102" s="31"/>
      <c r="AG102" s="31"/>
      <c r="AH102" s="71"/>
      <c r="AI102" s="31"/>
      <c r="AJ102" s="32"/>
      <c r="AK102" s="32"/>
      <c r="AL102" s="32"/>
    </row>
    <row r="103" spans="1:38" ht="15.75" customHeight="1" x14ac:dyDescent="0.2">
      <c r="A103" s="69"/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61"/>
      <c r="T103" s="61"/>
      <c r="U103" s="61"/>
      <c r="V103" s="61"/>
      <c r="W103" s="70"/>
      <c r="X103" s="70"/>
      <c r="Y103" s="70"/>
      <c r="Z103" s="70"/>
      <c r="AA103" s="61"/>
      <c r="AB103" s="61"/>
      <c r="AC103" s="19"/>
      <c r="AD103" s="19"/>
      <c r="AE103" s="19"/>
      <c r="AF103" s="31"/>
      <c r="AG103" s="31"/>
      <c r="AH103" s="71"/>
      <c r="AI103" s="31"/>
      <c r="AJ103" s="32"/>
      <c r="AK103" s="32"/>
      <c r="AL103" s="32"/>
    </row>
    <row r="104" spans="1:38" ht="15.75" customHeight="1" x14ac:dyDescent="0.2">
      <c r="A104" s="69"/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61"/>
      <c r="T104" s="61"/>
      <c r="U104" s="61"/>
      <c r="V104" s="61"/>
      <c r="W104" s="70"/>
      <c r="X104" s="70"/>
      <c r="Y104" s="70"/>
      <c r="Z104" s="70"/>
      <c r="AA104" s="61"/>
      <c r="AB104" s="61"/>
      <c r="AC104" s="19"/>
      <c r="AD104" s="19"/>
      <c r="AE104" s="19"/>
      <c r="AF104" s="31"/>
      <c r="AG104" s="31"/>
      <c r="AH104" s="71"/>
      <c r="AI104" s="31"/>
      <c r="AJ104" s="32"/>
      <c r="AK104" s="32"/>
      <c r="AL104" s="32"/>
    </row>
    <row r="105" spans="1:38" ht="15.75" customHeight="1" x14ac:dyDescent="0.2">
      <c r="A105" s="69"/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61"/>
      <c r="T105" s="61"/>
      <c r="U105" s="61"/>
      <c r="V105" s="61"/>
      <c r="W105" s="70"/>
      <c r="X105" s="70"/>
      <c r="Y105" s="70"/>
      <c r="Z105" s="70"/>
      <c r="AA105" s="61"/>
      <c r="AB105" s="61"/>
      <c r="AC105" s="19"/>
      <c r="AD105" s="19"/>
      <c r="AE105" s="19"/>
      <c r="AF105" s="31"/>
      <c r="AG105" s="31"/>
      <c r="AH105" s="71"/>
      <c r="AI105" s="31"/>
      <c r="AJ105" s="32"/>
      <c r="AK105" s="32"/>
      <c r="AL105" s="32"/>
    </row>
    <row r="106" spans="1:38" ht="15.75" customHeight="1" x14ac:dyDescent="0.2">
      <c r="A106" s="6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61"/>
      <c r="T106" s="61"/>
      <c r="U106" s="61"/>
      <c r="V106" s="61"/>
      <c r="W106" s="70"/>
      <c r="X106" s="70"/>
      <c r="Y106" s="70"/>
      <c r="Z106" s="70"/>
      <c r="AA106" s="61"/>
      <c r="AB106" s="61"/>
      <c r="AC106" s="19"/>
      <c r="AD106" s="19"/>
      <c r="AE106" s="19"/>
      <c r="AF106" s="31"/>
      <c r="AG106" s="31"/>
      <c r="AH106" s="71"/>
      <c r="AI106" s="31"/>
      <c r="AJ106" s="32"/>
      <c r="AK106" s="32"/>
      <c r="AL106" s="32"/>
    </row>
    <row r="107" spans="1:38" ht="15.75" customHeight="1" x14ac:dyDescent="0.2">
      <c r="A107" s="69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61"/>
      <c r="T107" s="61"/>
      <c r="U107" s="61"/>
      <c r="V107" s="61"/>
      <c r="W107" s="70"/>
      <c r="X107" s="70"/>
      <c r="Y107" s="70"/>
      <c r="Z107" s="70"/>
      <c r="AA107" s="61"/>
      <c r="AB107" s="61"/>
      <c r="AC107" s="19"/>
      <c r="AD107" s="19"/>
      <c r="AE107" s="19"/>
      <c r="AF107" s="31"/>
      <c r="AG107" s="31"/>
      <c r="AH107" s="71"/>
      <c r="AI107" s="31"/>
      <c r="AJ107" s="32"/>
      <c r="AK107" s="32"/>
      <c r="AL107" s="32"/>
    </row>
    <row r="108" spans="1:38" ht="15.75" customHeight="1" x14ac:dyDescent="0.2">
      <c r="A108" s="69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61"/>
      <c r="T108" s="61"/>
      <c r="U108" s="61"/>
      <c r="V108" s="61"/>
      <c r="W108" s="70"/>
      <c r="X108" s="70"/>
      <c r="Y108" s="70"/>
      <c r="Z108" s="70"/>
      <c r="AA108" s="61"/>
      <c r="AB108" s="61"/>
      <c r="AC108" s="19"/>
      <c r="AD108" s="19"/>
      <c r="AE108" s="19"/>
      <c r="AF108" s="31"/>
      <c r="AG108" s="31"/>
      <c r="AH108" s="71"/>
      <c r="AI108" s="31"/>
      <c r="AJ108" s="32"/>
      <c r="AK108" s="32"/>
      <c r="AL108" s="32"/>
    </row>
    <row r="109" spans="1:38" ht="15.75" customHeight="1" x14ac:dyDescent="0.2">
      <c r="A109" s="69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61"/>
      <c r="T109" s="61"/>
      <c r="U109" s="61"/>
      <c r="V109" s="61"/>
      <c r="W109" s="70"/>
      <c r="X109" s="70"/>
      <c r="Y109" s="70"/>
      <c r="Z109" s="70"/>
      <c r="AA109" s="61"/>
      <c r="AB109" s="61"/>
      <c r="AC109" s="19"/>
      <c r="AD109" s="19"/>
      <c r="AE109" s="19"/>
      <c r="AF109" s="31"/>
      <c r="AG109" s="31"/>
      <c r="AH109" s="71"/>
      <c r="AI109" s="31"/>
      <c r="AJ109" s="32"/>
      <c r="AK109" s="32"/>
      <c r="AL109" s="32"/>
    </row>
    <row r="110" spans="1:38" ht="15.75" customHeight="1" x14ac:dyDescent="0.2">
      <c r="A110" s="69"/>
      <c r="B110" s="20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61"/>
      <c r="T110" s="61"/>
      <c r="U110" s="61"/>
      <c r="V110" s="61"/>
      <c r="W110" s="70"/>
      <c r="X110" s="70"/>
      <c r="Y110" s="70"/>
      <c r="Z110" s="70"/>
      <c r="AA110" s="61"/>
      <c r="AB110" s="61"/>
      <c r="AC110" s="19"/>
      <c r="AD110" s="19"/>
      <c r="AE110" s="19"/>
      <c r="AF110" s="31"/>
      <c r="AG110" s="31"/>
      <c r="AH110" s="71"/>
      <c r="AI110" s="31"/>
      <c r="AJ110" s="32"/>
      <c r="AK110" s="32"/>
      <c r="AL110" s="32"/>
    </row>
    <row r="111" spans="1:38" ht="15.75" customHeight="1" x14ac:dyDescent="0.2">
      <c r="A111" s="69"/>
      <c r="B111" s="20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61"/>
      <c r="T111" s="61"/>
      <c r="U111" s="61"/>
      <c r="V111" s="61"/>
      <c r="W111" s="70"/>
      <c r="X111" s="70"/>
      <c r="Y111" s="70"/>
      <c r="Z111" s="70"/>
      <c r="AA111" s="61"/>
      <c r="AB111" s="61"/>
      <c r="AC111" s="19"/>
      <c r="AD111" s="19"/>
      <c r="AE111" s="19"/>
      <c r="AF111" s="31"/>
      <c r="AG111" s="31"/>
      <c r="AH111" s="71"/>
      <c r="AI111" s="31"/>
      <c r="AJ111" s="32"/>
      <c r="AK111" s="32"/>
      <c r="AL111" s="32"/>
    </row>
    <row r="112" spans="1:38" ht="15.75" customHeight="1" x14ac:dyDescent="0.2">
      <c r="A112" s="69"/>
      <c r="B112" s="20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61"/>
      <c r="T112" s="61"/>
      <c r="U112" s="61"/>
      <c r="V112" s="61"/>
      <c r="W112" s="70"/>
      <c r="X112" s="70"/>
      <c r="Y112" s="70"/>
      <c r="Z112" s="70"/>
      <c r="AA112" s="61"/>
      <c r="AB112" s="61"/>
      <c r="AC112" s="19"/>
      <c r="AD112" s="19"/>
      <c r="AE112" s="19"/>
      <c r="AF112" s="31"/>
      <c r="AG112" s="31"/>
      <c r="AH112" s="71"/>
      <c r="AI112" s="31"/>
      <c r="AJ112" s="32"/>
      <c r="AK112" s="32"/>
      <c r="AL112" s="32"/>
    </row>
    <row r="113" spans="1:38" ht="15.75" customHeight="1" x14ac:dyDescent="0.2">
      <c r="A113" s="69"/>
      <c r="B113" s="20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61"/>
      <c r="T113" s="61"/>
      <c r="U113" s="61"/>
      <c r="V113" s="61"/>
      <c r="W113" s="70"/>
      <c r="X113" s="70"/>
      <c r="Y113" s="70"/>
      <c r="Z113" s="70"/>
      <c r="AA113" s="61"/>
      <c r="AB113" s="61"/>
      <c r="AC113" s="19"/>
      <c r="AD113" s="19"/>
      <c r="AE113" s="19"/>
      <c r="AF113" s="31"/>
      <c r="AG113" s="31"/>
      <c r="AH113" s="71"/>
      <c r="AI113" s="31"/>
      <c r="AJ113" s="32"/>
      <c r="AK113" s="32"/>
      <c r="AL113" s="32"/>
    </row>
    <row r="114" spans="1:38" ht="15.75" customHeight="1" x14ac:dyDescent="0.2">
      <c r="A114" s="69"/>
      <c r="B114" s="20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61"/>
      <c r="T114" s="61"/>
      <c r="U114" s="61"/>
      <c r="V114" s="61"/>
      <c r="W114" s="70"/>
      <c r="X114" s="70"/>
      <c r="Y114" s="70"/>
      <c r="Z114" s="70"/>
      <c r="AA114" s="61"/>
      <c r="AB114" s="61"/>
      <c r="AC114" s="19"/>
      <c r="AD114" s="19"/>
      <c r="AE114" s="19"/>
      <c r="AF114" s="31"/>
      <c r="AG114" s="31"/>
      <c r="AH114" s="71"/>
      <c r="AI114" s="31"/>
      <c r="AJ114" s="32"/>
      <c r="AK114" s="32"/>
      <c r="AL114" s="32"/>
    </row>
    <row r="115" spans="1:38" ht="15.75" customHeight="1" x14ac:dyDescent="0.2">
      <c r="A115" s="69"/>
      <c r="B115" s="20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61"/>
      <c r="T115" s="61"/>
      <c r="U115" s="61"/>
      <c r="V115" s="61"/>
      <c r="W115" s="70"/>
      <c r="X115" s="70"/>
      <c r="Y115" s="70"/>
      <c r="Z115" s="70"/>
      <c r="AA115" s="61"/>
      <c r="AB115" s="61"/>
      <c r="AC115" s="19"/>
      <c r="AD115" s="19"/>
      <c r="AE115" s="19"/>
      <c r="AF115" s="31"/>
      <c r="AG115" s="31"/>
      <c r="AH115" s="71"/>
      <c r="AI115" s="31"/>
      <c r="AJ115" s="32"/>
      <c r="AK115" s="32"/>
      <c r="AL115" s="32"/>
    </row>
    <row r="116" spans="1:38" ht="15.75" customHeight="1" x14ac:dyDescent="0.2">
      <c r="A116" s="69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61"/>
      <c r="T116" s="61"/>
      <c r="U116" s="61"/>
      <c r="V116" s="61"/>
      <c r="W116" s="70"/>
      <c r="X116" s="70"/>
      <c r="Y116" s="70"/>
      <c r="Z116" s="70"/>
      <c r="AA116" s="61"/>
      <c r="AB116" s="61"/>
      <c r="AC116" s="19"/>
      <c r="AD116" s="19"/>
      <c r="AE116" s="19"/>
      <c r="AF116" s="31"/>
      <c r="AG116" s="31"/>
      <c r="AH116" s="71"/>
      <c r="AI116" s="31"/>
      <c r="AJ116" s="32"/>
      <c r="AK116" s="32"/>
      <c r="AL116" s="32"/>
    </row>
    <row r="117" spans="1:38" ht="15.75" customHeight="1" x14ac:dyDescent="0.2">
      <c r="A117" s="69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61"/>
      <c r="T117" s="61"/>
      <c r="U117" s="61"/>
      <c r="V117" s="61"/>
      <c r="W117" s="70"/>
      <c r="X117" s="70"/>
      <c r="Y117" s="70"/>
      <c r="Z117" s="70"/>
      <c r="AA117" s="61"/>
      <c r="AB117" s="61"/>
      <c r="AC117" s="19"/>
      <c r="AD117" s="19"/>
      <c r="AE117" s="19"/>
      <c r="AF117" s="31"/>
      <c r="AG117" s="31"/>
      <c r="AH117" s="71"/>
      <c r="AI117" s="31"/>
      <c r="AJ117" s="32"/>
      <c r="AK117" s="32"/>
      <c r="AL117" s="32"/>
    </row>
    <row r="118" spans="1:38" ht="15.75" customHeight="1" x14ac:dyDescent="0.2">
      <c r="A118" s="69"/>
      <c r="B118" s="20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61"/>
      <c r="T118" s="61"/>
      <c r="U118" s="61"/>
      <c r="V118" s="61"/>
      <c r="W118" s="70"/>
      <c r="X118" s="70"/>
      <c r="Y118" s="70"/>
      <c r="Z118" s="70"/>
      <c r="AA118" s="61"/>
      <c r="AB118" s="61"/>
      <c r="AC118" s="19"/>
      <c r="AD118" s="19"/>
      <c r="AE118" s="19"/>
      <c r="AF118" s="31"/>
      <c r="AG118" s="31"/>
      <c r="AH118" s="71"/>
      <c r="AI118" s="31"/>
      <c r="AJ118" s="32"/>
      <c r="AK118" s="32"/>
      <c r="AL118" s="32"/>
    </row>
    <row r="119" spans="1:38" ht="15.75" customHeight="1" x14ac:dyDescent="0.2">
      <c r="A119" s="69"/>
      <c r="B119" s="20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61"/>
      <c r="T119" s="61"/>
      <c r="U119" s="61"/>
      <c r="V119" s="61"/>
      <c r="W119" s="70"/>
      <c r="X119" s="70"/>
      <c r="Y119" s="70"/>
      <c r="Z119" s="70"/>
      <c r="AA119" s="61"/>
      <c r="AB119" s="61"/>
      <c r="AC119" s="19"/>
      <c r="AD119" s="19"/>
      <c r="AE119" s="19"/>
      <c r="AF119" s="31"/>
      <c r="AG119" s="31"/>
      <c r="AH119" s="71"/>
      <c r="AI119" s="31"/>
      <c r="AJ119" s="32"/>
      <c r="AK119" s="32"/>
      <c r="AL119" s="32"/>
    </row>
    <row r="120" spans="1:38" ht="15.75" customHeight="1" x14ac:dyDescent="0.2">
      <c r="A120" s="69"/>
      <c r="B120" s="20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61"/>
      <c r="T120" s="61"/>
      <c r="U120" s="61"/>
      <c r="V120" s="61"/>
      <c r="W120" s="70"/>
      <c r="X120" s="70"/>
      <c r="Y120" s="70"/>
      <c r="Z120" s="70"/>
      <c r="AA120" s="61"/>
      <c r="AB120" s="61"/>
      <c r="AC120" s="19"/>
      <c r="AD120" s="19"/>
      <c r="AE120" s="19"/>
      <c r="AF120" s="31"/>
      <c r="AG120" s="31"/>
      <c r="AH120" s="71"/>
      <c r="AI120" s="31"/>
      <c r="AJ120" s="32"/>
      <c r="AK120" s="32"/>
      <c r="AL120" s="32"/>
    </row>
    <row r="121" spans="1:38" ht="15.75" customHeight="1" x14ac:dyDescent="0.2">
      <c r="A121" s="69"/>
      <c r="B121" s="20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61"/>
      <c r="T121" s="61"/>
      <c r="U121" s="61"/>
      <c r="V121" s="61"/>
      <c r="W121" s="70"/>
      <c r="X121" s="70"/>
      <c r="Y121" s="70"/>
      <c r="Z121" s="70"/>
      <c r="AA121" s="61"/>
      <c r="AB121" s="61"/>
      <c r="AC121" s="19"/>
      <c r="AD121" s="19"/>
      <c r="AE121" s="19"/>
      <c r="AF121" s="31"/>
      <c r="AG121" s="31"/>
      <c r="AH121" s="71"/>
      <c r="AI121" s="31"/>
      <c r="AJ121" s="32"/>
      <c r="AK121" s="32"/>
      <c r="AL121" s="32"/>
    </row>
    <row r="122" spans="1:38" ht="15.75" customHeight="1" x14ac:dyDescent="0.2">
      <c r="A122" s="69"/>
      <c r="B122" s="20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61"/>
      <c r="T122" s="61"/>
      <c r="U122" s="61"/>
      <c r="V122" s="61"/>
      <c r="W122" s="70"/>
      <c r="X122" s="70"/>
      <c r="Y122" s="70"/>
      <c r="Z122" s="70"/>
      <c r="AA122" s="61"/>
      <c r="AB122" s="61"/>
      <c r="AC122" s="19"/>
      <c r="AD122" s="19"/>
      <c r="AE122" s="19"/>
      <c r="AF122" s="31"/>
      <c r="AG122" s="31"/>
      <c r="AH122" s="71"/>
      <c r="AI122" s="31"/>
      <c r="AJ122" s="32"/>
      <c r="AK122" s="32"/>
      <c r="AL122" s="32"/>
    </row>
    <row r="123" spans="1:38" ht="15.75" customHeight="1" x14ac:dyDescent="0.2">
      <c r="A123" s="69"/>
      <c r="B123" s="2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61"/>
      <c r="T123" s="61"/>
      <c r="U123" s="61"/>
      <c r="V123" s="61"/>
      <c r="W123" s="70"/>
      <c r="X123" s="70"/>
      <c r="Y123" s="70"/>
      <c r="Z123" s="70"/>
      <c r="AA123" s="61"/>
      <c r="AB123" s="61"/>
      <c r="AC123" s="19"/>
      <c r="AD123" s="19"/>
      <c r="AE123" s="19"/>
      <c r="AF123" s="31"/>
      <c r="AG123" s="31"/>
      <c r="AH123" s="71"/>
      <c r="AI123" s="31"/>
      <c r="AJ123" s="32"/>
      <c r="AK123" s="32"/>
      <c r="AL123" s="32"/>
    </row>
    <row r="124" spans="1:38" ht="15.75" customHeight="1" x14ac:dyDescent="0.2">
      <c r="A124" s="69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61"/>
      <c r="T124" s="61"/>
      <c r="U124" s="61"/>
      <c r="V124" s="61"/>
      <c r="W124" s="70"/>
      <c r="X124" s="70"/>
      <c r="Y124" s="70"/>
      <c r="Z124" s="70"/>
      <c r="AA124" s="61"/>
      <c r="AB124" s="61"/>
      <c r="AC124" s="19"/>
      <c r="AD124" s="19"/>
      <c r="AE124" s="19"/>
      <c r="AF124" s="31"/>
      <c r="AG124" s="31"/>
      <c r="AH124" s="71"/>
      <c r="AI124" s="31"/>
      <c r="AJ124" s="32"/>
      <c r="AK124" s="32"/>
      <c r="AL124" s="32"/>
    </row>
    <row r="125" spans="1:38" ht="15.75" customHeight="1" x14ac:dyDescent="0.2">
      <c r="A125" s="69"/>
      <c r="B125" s="20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61"/>
      <c r="T125" s="61"/>
      <c r="U125" s="61"/>
      <c r="V125" s="61"/>
      <c r="W125" s="70"/>
      <c r="X125" s="70"/>
      <c r="Y125" s="70"/>
      <c r="Z125" s="70"/>
      <c r="AA125" s="61"/>
      <c r="AB125" s="61"/>
      <c r="AC125" s="19"/>
      <c r="AD125" s="19"/>
      <c r="AE125" s="19"/>
      <c r="AF125" s="31"/>
      <c r="AG125" s="31"/>
      <c r="AH125" s="71"/>
      <c r="AI125" s="31"/>
      <c r="AJ125" s="32"/>
      <c r="AK125" s="32"/>
      <c r="AL125" s="32"/>
    </row>
    <row r="126" spans="1:38" ht="15.75" customHeight="1" x14ac:dyDescent="0.2">
      <c r="A126" s="69"/>
      <c r="B126" s="20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61"/>
      <c r="T126" s="61"/>
      <c r="U126" s="61"/>
      <c r="V126" s="61"/>
      <c r="W126" s="70"/>
      <c r="X126" s="70"/>
      <c r="Y126" s="70"/>
      <c r="Z126" s="70"/>
      <c r="AA126" s="61"/>
      <c r="AB126" s="61"/>
      <c r="AC126" s="19"/>
      <c r="AD126" s="19"/>
      <c r="AE126" s="19"/>
      <c r="AF126" s="31"/>
      <c r="AG126" s="31"/>
      <c r="AH126" s="71"/>
      <c r="AI126" s="31"/>
      <c r="AJ126" s="32"/>
      <c r="AK126" s="32"/>
      <c r="AL126" s="32"/>
    </row>
    <row r="127" spans="1:38" ht="15.75" customHeight="1" x14ac:dyDescent="0.2">
      <c r="A127" s="69"/>
      <c r="B127" s="20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61"/>
      <c r="T127" s="61"/>
      <c r="U127" s="61"/>
      <c r="V127" s="61"/>
      <c r="W127" s="70"/>
      <c r="X127" s="70"/>
      <c r="Y127" s="70"/>
      <c r="Z127" s="70"/>
      <c r="AA127" s="61"/>
      <c r="AB127" s="61"/>
      <c r="AC127" s="19"/>
      <c r="AD127" s="19"/>
      <c r="AE127" s="19"/>
      <c r="AF127" s="31"/>
      <c r="AG127" s="31"/>
      <c r="AH127" s="71"/>
      <c r="AI127" s="31"/>
      <c r="AJ127" s="32"/>
      <c r="AK127" s="32"/>
      <c r="AL127" s="32"/>
    </row>
    <row r="128" spans="1:38" ht="15.75" customHeight="1" x14ac:dyDescent="0.2">
      <c r="A128" s="69"/>
      <c r="B128" s="20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61"/>
      <c r="T128" s="61"/>
      <c r="U128" s="61"/>
      <c r="V128" s="61"/>
      <c r="W128" s="70"/>
      <c r="X128" s="70"/>
      <c r="Y128" s="70"/>
      <c r="Z128" s="70"/>
      <c r="AA128" s="61"/>
      <c r="AB128" s="61"/>
      <c r="AC128" s="19"/>
      <c r="AD128" s="19"/>
      <c r="AE128" s="19"/>
      <c r="AF128" s="31"/>
      <c r="AG128" s="31"/>
      <c r="AH128" s="71"/>
      <c r="AI128" s="31"/>
      <c r="AJ128" s="32"/>
      <c r="AK128" s="32"/>
      <c r="AL128" s="32"/>
    </row>
    <row r="129" spans="1:38" ht="15.75" customHeight="1" x14ac:dyDescent="0.2">
      <c r="A129" s="69"/>
      <c r="B129" s="20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61"/>
      <c r="T129" s="61"/>
      <c r="U129" s="61"/>
      <c r="V129" s="61"/>
      <c r="W129" s="70"/>
      <c r="X129" s="70"/>
      <c r="Y129" s="70"/>
      <c r="Z129" s="70"/>
      <c r="AA129" s="61"/>
      <c r="AB129" s="61"/>
      <c r="AC129" s="19"/>
      <c r="AD129" s="19"/>
      <c r="AE129" s="19"/>
      <c r="AF129" s="31"/>
      <c r="AG129" s="31"/>
      <c r="AH129" s="71"/>
      <c r="AI129" s="31"/>
      <c r="AJ129" s="32"/>
      <c r="AK129" s="32"/>
      <c r="AL129" s="32"/>
    </row>
    <row r="130" spans="1:38" ht="15.75" customHeight="1" x14ac:dyDescent="0.2">
      <c r="A130" s="69"/>
      <c r="B130" s="2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61"/>
      <c r="T130" s="61"/>
      <c r="U130" s="61"/>
      <c r="V130" s="61"/>
      <c r="W130" s="70"/>
      <c r="X130" s="70"/>
      <c r="Y130" s="70"/>
      <c r="Z130" s="70"/>
      <c r="AA130" s="61"/>
      <c r="AB130" s="61"/>
      <c r="AC130" s="19"/>
      <c r="AD130" s="19"/>
      <c r="AE130" s="19"/>
      <c r="AF130" s="31"/>
      <c r="AG130" s="31"/>
      <c r="AH130" s="71"/>
      <c r="AI130" s="31"/>
      <c r="AJ130" s="32"/>
      <c r="AK130" s="32"/>
      <c r="AL130" s="32"/>
    </row>
    <row r="131" spans="1:38" ht="15.75" customHeight="1" x14ac:dyDescent="0.2">
      <c r="A131" s="69"/>
      <c r="B131" s="20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61"/>
      <c r="T131" s="61"/>
      <c r="U131" s="61"/>
      <c r="V131" s="61"/>
      <c r="W131" s="70"/>
      <c r="X131" s="70"/>
      <c r="Y131" s="70"/>
      <c r="Z131" s="70"/>
      <c r="AA131" s="61"/>
      <c r="AB131" s="61"/>
      <c r="AC131" s="19"/>
      <c r="AD131" s="19"/>
      <c r="AE131" s="19"/>
      <c r="AF131" s="31"/>
      <c r="AG131" s="31"/>
      <c r="AH131" s="71"/>
      <c r="AI131" s="31"/>
      <c r="AJ131" s="32"/>
      <c r="AK131" s="32"/>
      <c r="AL131" s="32"/>
    </row>
    <row r="132" spans="1:38" ht="15.75" customHeight="1" x14ac:dyDescent="0.2">
      <c r="A132" s="69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61"/>
      <c r="T132" s="61"/>
      <c r="U132" s="61"/>
      <c r="V132" s="61"/>
      <c r="W132" s="70"/>
      <c r="X132" s="70"/>
      <c r="Y132" s="70"/>
      <c r="Z132" s="70"/>
      <c r="AA132" s="61"/>
      <c r="AB132" s="61"/>
      <c r="AC132" s="19"/>
      <c r="AD132" s="19"/>
      <c r="AE132" s="19"/>
      <c r="AF132" s="31"/>
      <c r="AG132" s="31"/>
      <c r="AH132" s="71"/>
      <c r="AI132" s="31"/>
      <c r="AJ132" s="32"/>
      <c r="AK132" s="32"/>
      <c r="AL132" s="32"/>
    </row>
    <row r="133" spans="1:38" ht="15.75" customHeight="1" x14ac:dyDescent="0.2">
      <c r="A133" s="69"/>
      <c r="B133" s="20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61"/>
      <c r="T133" s="61"/>
      <c r="U133" s="61"/>
      <c r="V133" s="61"/>
      <c r="W133" s="70"/>
      <c r="X133" s="70"/>
      <c r="Y133" s="70"/>
      <c r="Z133" s="70"/>
      <c r="AA133" s="61"/>
      <c r="AB133" s="61"/>
      <c r="AC133" s="19"/>
      <c r="AD133" s="19"/>
      <c r="AE133" s="19"/>
      <c r="AF133" s="31"/>
      <c r="AG133" s="31"/>
      <c r="AH133" s="71"/>
      <c r="AI133" s="31"/>
      <c r="AJ133" s="32"/>
      <c r="AK133" s="32"/>
      <c r="AL133" s="32"/>
    </row>
    <row r="134" spans="1:38" ht="15.75" customHeight="1" x14ac:dyDescent="0.2">
      <c r="A134" s="69"/>
      <c r="B134" s="20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61"/>
      <c r="T134" s="61"/>
      <c r="U134" s="61"/>
      <c r="V134" s="61"/>
      <c r="W134" s="70"/>
      <c r="X134" s="70"/>
      <c r="Y134" s="70"/>
      <c r="Z134" s="70"/>
      <c r="AA134" s="61"/>
      <c r="AB134" s="61"/>
      <c r="AC134" s="19"/>
      <c r="AD134" s="19"/>
      <c r="AE134" s="19"/>
      <c r="AF134" s="31"/>
      <c r="AG134" s="31"/>
      <c r="AH134" s="71"/>
      <c r="AI134" s="31"/>
      <c r="AJ134" s="32"/>
      <c r="AK134" s="32"/>
      <c r="AL134" s="32"/>
    </row>
    <row r="135" spans="1:38" ht="15.75" customHeight="1" x14ac:dyDescent="0.2">
      <c r="A135" s="69"/>
      <c r="B135" s="20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61"/>
      <c r="T135" s="61"/>
      <c r="U135" s="61"/>
      <c r="V135" s="61"/>
      <c r="W135" s="70"/>
      <c r="X135" s="70"/>
      <c r="Y135" s="70"/>
      <c r="Z135" s="70"/>
      <c r="AA135" s="61"/>
      <c r="AB135" s="61"/>
      <c r="AC135" s="19"/>
      <c r="AD135" s="19"/>
      <c r="AE135" s="19"/>
      <c r="AF135" s="31"/>
      <c r="AG135" s="31"/>
      <c r="AH135" s="71"/>
      <c r="AI135" s="31"/>
      <c r="AJ135" s="32"/>
      <c r="AK135" s="32"/>
      <c r="AL135" s="32"/>
    </row>
    <row r="136" spans="1:38" ht="15.75" customHeight="1" x14ac:dyDescent="0.2">
      <c r="A136" s="69"/>
      <c r="B136" s="20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61"/>
      <c r="T136" s="61"/>
      <c r="U136" s="61"/>
      <c r="V136" s="61"/>
      <c r="W136" s="70"/>
      <c r="X136" s="70"/>
      <c r="Y136" s="70"/>
      <c r="Z136" s="70"/>
      <c r="AA136" s="61"/>
      <c r="AB136" s="61"/>
      <c r="AC136" s="19"/>
      <c r="AD136" s="19"/>
      <c r="AE136" s="19"/>
      <c r="AF136" s="31"/>
      <c r="AG136" s="31"/>
      <c r="AH136" s="71"/>
      <c r="AI136" s="31"/>
      <c r="AJ136" s="32"/>
      <c r="AK136" s="32"/>
      <c r="AL136" s="32"/>
    </row>
    <row r="137" spans="1:38" ht="15.75" customHeight="1" x14ac:dyDescent="0.2">
      <c r="A137" s="69"/>
      <c r="B137" s="20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61"/>
      <c r="T137" s="61"/>
      <c r="U137" s="61"/>
      <c r="V137" s="61"/>
      <c r="W137" s="70"/>
      <c r="X137" s="70"/>
      <c r="Y137" s="70"/>
      <c r="Z137" s="70"/>
      <c r="AA137" s="61"/>
      <c r="AB137" s="61"/>
      <c r="AC137" s="19"/>
      <c r="AD137" s="19"/>
      <c r="AE137" s="19"/>
      <c r="AF137" s="31"/>
      <c r="AG137" s="31"/>
      <c r="AH137" s="71"/>
      <c r="AI137" s="31"/>
      <c r="AJ137" s="32"/>
      <c r="AK137" s="32"/>
      <c r="AL137" s="32"/>
    </row>
    <row r="138" spans="1:38" ht="15.75" customHeight="1" x14ac:dyDescent="0.2">
      <c r="A138" s="69"/>
      <c r="B138" s="20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61"/>
      <c r="T138" s="61"/>
      <c r="U138" s="61"/>
      <c r="V138" s="61"/>
      <c r="W138" s="70"/>
      <c r="X138" s="70"/>
      <c r="Y138" s="70"/>
      <c r="Z138" s="70"/>
      <c r="AA138" s="61"/>
      <c r="AB138" s="61"/>
      <c r="AC138" s="19"/>
      <c r="AD138" s="19"/>
      <c r="AE138" s="19"/>
      <c r="AF138" s="31"/>
      <c r="AG138" s="31"/>
      <c r="AH138" s="71"/>
      <c r="AI138" s="31"/>
      <c r="AJ138" s="32"/>
      <c r="AK138" s="32"/>
      <c r="AL138" s="32"/>
    </row>
    <row r="139" spans="1:38" ht="15.75" customHeight="1" x14ac:dyDescent="0.2">
      <c r="A139" s="69"/>
      <c r="B139" s="20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61"/>
      <c r="T139" s="61"/>
      <c r="U139" s="61"/>
      <c r="V139" s="61"/>
      <c r="W139" s="70"/>
      <c r="X139" s="70"/>
      <c r="Y139" s="70"/>
      <c r="Z139" s="70"/>
      <c r="AA139" s="61"/>
      <c r="AB139" s="61"/>
      <c r="AC139" s="19"/>
      <c r="AD139" s="19"/>
      <c r="AE139" s="19"/>
      <c r="AF139" s="31"/>
      <c r="AG139" s="31"/>
      <c r="AH139" s="71"/>
      <c r="AI139" s="31"/>
      <c r="AJ139" s="32"/>
      <c r="AK139" s="32"/>
      <c r="AL139" s="32"/>
    </row>
    <row r="140" spans="1:38" ht="15.75" customHeight="1" x14ac:dyDescent="0.2">
      <c r="A140" s="69"/>
      <c r="B140" s="20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61"/>
      <c r="T140" s="61"/>
      <c r="U140" s="61"/>
      <c r="V140" s="61"/>
      <c r="W140" s="70"/>
      <c r="X140" s="70"/>
      <c r="Y140" s="70"/>
      <c r="Z140" s="70"/>
      <c r="AA140" s="61"/>
      <c r="AB140" s="61"/>
      <c r="AC140" s="19"/>
      <c r="AD140" s="19"/>
      <c r="AE140" s="19"/>
      <c r="AF140" s="31"/>
      <c r="AG140" s="31"/>
      <c r="AH140" s="71"/>
      <c r="AI140" s="31"/>
      <c r="AJ140" s="32"/>
      <c r="AK140" s="32"/>
      <c r="AL140" s="32"/>
    </row>
    <row r="141" spans="1:38" ht="15.75" customHeight="1" x14ac:dyDescent="0.2">
      <c r="A141" s="69"/>
      <c r="B141" s="20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61"/>
      <c r="T141" s="61"/>
      <c r="U141" s="61"/>
      <c r="V141" s="61"/>
      <c r="W141" s="70"/>
      <c r="X141" s="70"/>
      <c r="Y141" s="70"/>
      <c r="Z141" s="70"/>
      <c r="AA141" s="61"/>
      <c r="AB141" s="61"/>
      <c r="AC141" s="19"/>
      <c r="AD141" s="19"/>
      <c r="AE141" s="19"/>
      <c r="AF141" s="31"/>
      <c r="AG141" s="31"/>
      <c r="AH141" s="71"/>
      <c r="AI141" s="31"/>
      <c r="AJ141" s="32"/>
      <c r="AK141" s="32"/>
      <c r="AL141" s="32"/>
    </row>
    <row r="142" spans="1:38" ht="15.75" customHeight="1" x14ac:dyDescent="0.2">
      <c r="A142" s="69"/>
      <c r="B142" s="20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61"/>
      <c r="T142" s="61"/>
      <c r="U142" s="61"/>
      <c r="V142" s="61"/>
      <c r="W142" s="70"/>
      <c r="X142" s="70"/>
      <c r="Y142" s="70"/>
      <c r="Z142" s="70"/>
      <c r="AA142" s="61"/>
      <c r="AB142" s="61"/>
      <c r="AC142" s="19"/>
      <c r="AD142" s="19"/>
      <c r="AE142" s="19"/>
      <c r="AF142" s="31"/>
      <c r="AG142" s="31"/>
      <c r="AH142" s="71"/>
      <c r="AI142" s="31"/>
      <c r="AJ142" s="32"/>
      <c r="AK142" s="32"/>
      <c r="AL142" s="32"/>
    </row>
    <row r="143" spans="1:38" ht="15.75" customHeight="1" x14ac:dyDescent="0.2">
      <c r="A143" s="69"/>
      <c r="B143" s="20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61"/>
      <c r="T143" s="61"/>
      <c r="U143" s="61"/>
      <c r="V143" s="61"/>
      <c r="W143" s="70"/>
      <c r="X143" s="70"/>
      <c r="Y143" s="70"/>
      <c r="Z143" s="70"/>
      <c r="AA143" s="61"/>
      <c r="AB143" s="61"/>
      <c r="AC143" s="19"/>
      <c r="AD143" s="19"/>
      <c r="AE143" s="19"/>
      <c r="AF143" s="31"/>
      <c r="AG143" s="31"/>
      <c r="AH143" s="71"/>
      <c r="AI143" s="31"/>
      <c r="AJ143" s="32"/>
      <c r="AK143" s="32"/>
      <c r="AL143" s="32"/>
    </row>
    <row r="144" spans="1:38" ht="15.75" customHeight="1" x14ac:dyDescent="0.2">
      <c r="A144" s="69"/>
      <c r="B144" s="20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61"/>
      <c r="T144" s="61"/>
      <c r="U144" s="61"/>
      <c r="V144" s="61"/>
      <c r="W144" s="70"/>
      <c r="X144" s="70"/>
      <c r="Y144" s="70"/>
      <c r="Z144" s="70"/>
      <c r="AA144" s="61"/>
      <c r="AB144" s="61"/>
      <c r="AC144" s="19"/>
      <c r="AD144" s="19"/>
      <c r="AE144" s="19"/>
      <c r="AF144" s="31"/>
      <c r="AG144" s="31"/>
      <c r="AH144" s="71"/>
      <c r="AI144" s="31"/>
      <c r="AJ144" s="32"/>
      <c r="AK144" s="32"/>
      <c r="AL144" s="32"/>
    </row>
    <row r="145" spans="1:38" ht="15.75" customHeight="1" x14ac:dyDescent="0.2">
      <c r="A145" s="69"/>
      <c r="B145" s="20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61"/>
      <c r="T145" s="61"/>
      <c r="U145" s="61"/>
      <c r="V145" s="61"/>
      <c r="W145" s="70"/>
      <c r="X145" s="70"/>
      <c r="Y145" s="70"/>
      <c r="Z145" s="70"/>
      <c r="AA145" s="61"/>
      <c r="AB145" s="61"/>
      <c r="AC145" s="19"/>
      <c r="AD145" s="19"/>
      <c r="AE145" s="19"/>
      <c r="AF145" s="31"/>
      <c r="AG145" s="31"/>
      <c r="AH145" s="71"/>
      <c r="AI145" s="31"/>
      <c r="AJ145" s="32"/>
      <c r="AK145" s="32"/>
      <c r="AL145" s="32"/>
    </row>
    <row r="146" spans="1:38" ht="15.75" customHeight="1" x14ac:dyDescent="0.2">
      <c r="A146" s="69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61"/>
      <c r="T146" s="61"/>
      <c r="U146" s="61"/>
      <c r="V146" s="61"/>
      <c r="W146" s="70"/>
      <c r="X146" s="70"/>
      <c r="Y146" s="70"/>
      <c r="Z146" s="70"/>
      <c r="AA146" s="61"/>
      <c r="AB146" s="61"/>
      <c r="AC146" s="19"/>
      <c r="AD146" s="19"/>
      <c r="AE146" s="19"/>
      <c r="AF146" s="31"/>
      <c r="AG146" s="31"/>
      <c r="AH146" s="71"/>
      <c r="AI146" s="31"/>
      <c r="AJ146" s="32"/>
      <c r="AK146" s="32"/>
      <c r="AL146" s="32"/>
    </row>
    <row r="147" spans="1:38" ht="15.75" customHeight="1" x14ac:dyDescent="0.2">
      <c r="A147" s="69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61"/>
      <c r="T147" s="61"/>
      <c r="U147" s="61"/>
      <c r="V147" s="61"/>
      <c r="W147" s="70"/>
      <c r="X147" s="70"/>
      <c r="Y147" s="70"/>
      <c r="Z147" s="70"/>
      <c r="AA147" s="61"/>
      <c r="AB147" s="61"/>
      <c r="AC147" s="19"/>
      <c r="AD147" s="19"/>
      <c r="AE147" s="19"/>
      <c r="AF147" s="31"/>
      <c r="AG147" s="31"/>
      <c r="AH147" s="71"/>
      <c r="AI147" s="31"/>
      <c r="AJ147" s="32"/>
      <c r="AK147" s="32"/>
      <c r="AL147" s="32"/>
    </row>
    <row r="148" spans="1:38" ht="15.75" customHeight="1" x14ac:dyDescent="0.2">
      <c r="A148" s="69"/>
      <c r="B148" s="20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61"/>
      <c r="T148" s="61"/>
      <c r="U148" s="61"/>
      <c r="V148" s="61"/>
      <c r="W148" s="70"/>
      <c r="X148" s="70"/>
      <c r="Y148" s="70"/>
      <c r="Z148" s="70"/>
      <c r="AA148" s="61"/>
      <c r="AB148" s="61"/>
      <c r="AC148" s="19"/>
      <c r="AD148" s="19"/>
      <c r="AE148" s="19"/>
      <c r="AF148" s="31"/>
      <c r="AG148" s="31"/>
      <c r="AH148" s="71"/>
      <c r="AI148" s="31"/>
      <c r="AJ148" s="32"/>
      <c r="AK148" s="32"/>
      <c r="AL148" s="32"/>
    </row>
    <row r="149" spans="1:38" ht="15.75" customHeight="1" x14ac:dyDescent="0.2">
      <c r="A149" s="6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61"/>
      <c r="T149" s="61"/>
      <c r="U149" s="61"/>
      <c r="V149" s="61"/>
      <c r="W149" s="70"/>
      <c r="X149" s="70"/>
      <c r="Y149" s="70"/>
      <c r="Z149" s="70"/>
      <c r="AA149" s="61"/>
      <c r="AB149" s="61"/>
      <c r="AC149" s="19"/>
      <c r="AD149" s="19"/>
      <c r="AE149" s="19"/>
      <c r="AF149" s="31"/>
      <c r="AG149" s="31"/>
      <c r="AH149" s="71"/>
      <c r="AI149" s="31"/>
      <c r="AJ149" s="32"/>
      <c r="AK149" s="32"/>
      <c r="AL149" s="32"/>
    </row>
    <row r="150" spans="1:38" ht="15.75" customHeight="1" x14ac:dyDescent="0.2">
      <c r="A150" s="69"/>
      <c r="B150" s="20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61"/>
      <c r="T150" s="61"/>
      <c r="U150" s="61"/>
      <c r="V150" s="61"/>
      <c r="W150" s="70"/>
      <c r="X150" s="70"/>
      <c r="Y150" s="70"/>
      <c r="Z150" s="70"/>
      <c r="AA150" s="61"/>
      <c r="AB150" s="61"/>
      <c r="AC150" s="19"/>
      <c r="AD150" s="19"/>
      <c r="AE150" s="19"/>
      <c r="AF150" s="31"/>
      <c r="AG150" s="31"/>
      <c r="AH150" s="71"/>
      <c r="AI150" s="31"/>
      <c r="AJ150" s="32"/>
      <c r="AK150" s="32"/>
      <c r="AL150" s="32"/>
    </row>
    <row r="151" spans="1:38" ht="15.75" customHeight="1" x14ac:dyDescent="0.2">
      <c r="A151" s="69"/>
      <c r="B151" s="20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61"/>
      <c r="T151" s="61"/>
      <c r="U151" s="61"/>
      <c r="V151" s="61"/>
      <c r="W151" s="70"/>
      <c r="X151" s="70"/>
      <c r="Y151" s="70"/>
      <c r="Z151" s="70"/>
      <c r="AA151" s="61"/>
      <c r="AB151" s="61"/>
      <c r="AC151" s="19"/>
      <c r="AD151" s="19"/>
      <c r="AE151" s="19"/>
      <c r="AF151" s="31"/>
      <c r="AG151" s="31"/>
      <c r="AH151" s="71"/>
      <c r="AI151" s="31"/>
      <c r="AJ151" s="32"/>
      <c r="AK151" s="32"/>
      <c r="AL151" s="32"/>
    </row>
    <row r="152" spans="1:38" ht="15.75" customHeight="1" x14ac:dyDescent="0.2">
      <c r="A152" s="69"/>
      <c r="B152" s="20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61"/>
      <c r="T152" s="61"/>
      <c r="U152" s="61"/>
      <c r="V152" s="61"/>
      <c r="W152" s="70"/>
      <c r="X152" s="70"/>
      <c r="Y152" s="70"/>
      <c r="Z152" s="70"/>
      <c r="AA152" s="61"/>
      <c r="AB152" s="61"/>
      <c r="AC152" s="19"/>
      <c r="AD152" s="19"/>
      <c r="AE152" s="19"/>
      <c r="AF152" s="31"/>
      <c r="AG152" s="31"/>
      <c r="AH152" s="71"/>
      <c r="AI152" s="31"/>
      <c r="AJ152" s="32"/>
      <c r="AK152" s="32"/>
      <c r="AL152" s="32"/>
    </row>
    <row r="153" spans="1:38" ht="15.75" customHeight="1" x14ac:dyDescent="0.2">
      <c r="A153" s="69"/>
      <c r="B153" s="20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61"/>
      <c r="T153" s="61"/>
      <c r="U153" s="61"/>
      <c r="V153" s="61"/>
      <c r="W153" s="70"/>
      <c r="X153" s="70"/>
      <c r="Y153" s="70"/>
      <c r="Z153" s="70"/>
      <c r="AA153" s="61"/>
      <c r="AB153" s="61"/>
      <c r="AC153" s="19"/>
      <c r="AD153" s="19"/>
      <c r="AE153" s="19"/>
      <c r="AF153" s="31"/>
      <c r="AG153" s="31"/>
      <c r="AH153" s="71"/>
      <c r="AI153" s="31"/>
      <c r="AJ153" s="32"/>
      <c r="AK153" s="32"/>
      <c r="AL153" s="32"/>
    </row>
    <row r="154" spans="1:38" ht="15.75" customHeight="1" x14ac:dyDescent="0.2">
      <c r="A154" s="69"/>
      <c r="B154" s="20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61"/>
      <c r="T154" s="61"/>
      <c r="U154" s="61"/>
      <c r="V154" s="61"/>
      <c r="W154" s="70"/>
      <c r="X154" s="70"/>
      <c r="Y154" s="70"/>
      <c r="Z154" s="70"/>
      <c r="AA154" s="61"/>
      <c r="AB154" s="61"/>
      <c r="AC154" s="19"/>
      <c r="AD154" s="19"/>
      <c r="AE154" s="19"/>
      <c r="AF154" s="31"/>
      <c r="AG154" s="31"/>
      <c r="AH154" s="71"/>
      <c r="AI154" s="31"/>
      <c r="AJ154" s="32"/>
      <c r="AK154" s="32"/>
      <c r="AL154" s="32"/>
    </row>
    <row r="155" spans="1:38" ht="15.75" customHeight="1" x14ac:dyDescent="0.2">
      <c r="A155" s="69"/>
      <c r="B155" s="20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61"/>
      <c r="T155" s="61"/>
      <c r="U155" s="61"/>
      <c r="V155" s="61"/>
      <c r="W155" s="70"/>
      <c r="X155" s="70"/>
      <c r="Y155" s="70"/>
      <c r="Z155" s="70"/>
      <c r="AA155" s="61"/>
      <c r="AB155" s="61"/>
      <c r="AC155" s="19"/>
      <c r="AD155" s="19"/>
      <c r="AE155" s="19"/>
      <c r="AF155" s="31"/>
      <c r="AG155" s="31"/>
      <c r="AH155" s="71"/>
      <c r="AI155" s="31"/>
      <c r="AJ155" s="32"/>
      <c r="AK155" s="32"/>
      <c r="AL155" s="32"/>
    </row>
    <row r="156" spans="1:38" ht="15.75" customHeight="1" x14ac:dyDescent="0.2">
      <c r="A156" s="69"/>
      <c r="B156" s="20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61"/>
      <c r="T156" s="61"/>
      <c r="U156" s="61"/>
      <c r="V156" s="61"/>
      <c r="W156" s="70"/>
      <c r="X156" s="70"/>
      <c r="Y156" s="70"/>
      <c r="Z156" s="70"/>
      <c r="AA156" s="61"/>
      <c r="AB156" s="61"/>
      <c r="AC156" s="19"/>
      <c r="AD156" s="19"/>
      <c r="AE156" s="19"/>
      <c r="AF156" s="31"/>
      <c r="AG156" s="31"/>
      <c r="AH156" s="71"/>
      <c r="AI156" s="31"/>
      <c r="AJ156" s="32"/>
      <c r="AK156" s="32"/>
      <c r="AL156" s="32"/>
    </row>
    <row r="157" spans="1:38" ht="15.75" customHeight="1" x14ac:dyDescent="0.2">
      <c r="A157" s="6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61"/>
      <c r="T157" s="61"/>
      <c r="U157" s="61"/>
      <c r="V157" s="61"/>
      <c r="W157" s="70"/>
      <c r="X157" s="70"/>
      <c r="Y157" s="70"/>
      <c r="Z157" s="70"/>
      <c r="AA157" s="61"/>
      <c r="AB157" s="61"/>
      <c r="AC157" s="19"/>
      <c r="AD157" s="19"/>
      <c r="AE157" s="19"/>
      <c r="AF157" s="31"/>
      <c r="AG157" s="31"/>
      <c r="AH157" s="71"/>
      <c r="AI157" s="31"/>
      <c r="AJ157" s="32"/>
      <c r="AK157" s="32"/>
      <c r="AL157" s="32"/>
    </row>
    <row r="158" spans="1:38" ht="15.75" customHeight="1" x14ac:dyDescent="0.2">
      <c r="A158" s="69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61"/>
      <c r="T158" s="61"/>
      <c r="U158" s="61"/>
      <c r="V158" s="61"/>
      <c r="W158" s="70"/>
      <c r="X158" s="70"/>
      <c r="Y158" s="70"/>
      <c r="Z158" s="70"/>
      <c r="AA158" s="61"/>
      <c r="AB158" s="61"/>
      <c r="AC158" s="19"/>
      <c r="AD158" s="19"/>
      <c r="AE158" s="19"/>
      <c r="AF158" s="31"/>
      <c r="AG158" s="31"/>
      <c r="AH158" s="71"/>
      <c r="AI158" s="31"/>
      <c r="AJ158" s="32"/>
      <c r="AK158" s="32"/>
      <c r="AL158" s="32"/>
    </row>
    <row r="159" spans="1:38" ht="15.75" customHeight="1" x14ac:dyDescent="0.2">
      <c r="A159" s="69"/>
      <c r="B159" s="20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61"/>
      <c r="T159" s="61"/>
      <c r="U159" s="61"/>
      <c r="V159" s="61"/>
      <c r="W159" s="70"/>
      <c r="X159" s="70"/>
      <c r="Y159" s="70"/>
      <c r="Z159" s="70"/>
      <c r="AA159" s="61"/>
      <c r="AB159" s="61"/>
      <c r="AC159" s="19"/>
      <c r="AD159" s="19"/>
      <c r="AE159" s="19"/>
      <c r="AF159" s="31"/>
      <c r="AG159" s="31"/>
      <c r="AH159" s="71"/>
      <c r="AI159" s="31"/>
      <c r="AJ159" s="32"/>
      <c r="AK159" s="32"/>
      <c r="AL159" s="32"/>
    </row>
    <row r="160" spans="1:38" ht="15.75" customHeight="1" x14ac:dyDescent="0.2">
      <c r="A160" s="69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61"/>
      <c r="T160" s="61"/>
      <c r="U160" s="61"/>
      <c r="V160" s="61"/>
      <c r="W160" s="70"/>
      <c r="X160" s="70"/>
      <c r="Y160" s="70"/>
      <c r="Z160" s="70"/>
      <c r="AA160" s="61"/>
      <c r="AB160" s="61"/>
      <c r="AC160" s="19"/>
      <c r="AD160" s="19"/>
      <c r="AE160" s="19"/>
      <c r="AF160" s="31"/>
      <c r="AG160" s="31"/>
      <c r="AH160" s="71"/>
      <c r="AI160" s="31"/>
      <c r="AJ160" s="32"/>
      <c r="AK160" s="32"/>
      <c r="AL160" s="32"/>
    </row>
    <row r="161" spans="1:38" ht="15.75" customHeight="1" x14ac:dyDescent="0.2">
      <c r="A161" s="69"/>
      <c r="B161" s="20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61"/>
      <c r="T161" s="61"/>
      <c r="U161" s="61"/>
      <c r="V161" s="61"/>
      <c r="W161" s="70"/>
      <c r="X161" s="70"/>
      <c r="Y161" s="70"/>
      <c r="Z161" s="70"/>
      <c r="AA161" s="61"/>
      <c r="AB161" s="61"/>
      <c r="AC161" s="19"/>
      <c r="AD161" s="19"/>
      <c r="AE161" s="19"/>
      <c r="AF161" s="31"/>
      <c r="AG161" s="31"/>
      <c r="AH161" s="71"/>
      <c r="AI161" s="31"/>
      <c r="AJ161" s="32"/>
      <c r="AK161" s="32"/>
      <c r="AL161" s="32"/>
    </row>
    <row r="162" spans="1:38" ht="15.75" customHeight="1" x14ac:dyDescent="0.2">
      <c r="A162" s="69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61"/>
      <c r="T162" s="61"/>
      <c r="U162" s="61"/>
      <c r="V162" s="61"/>
      <c r="W162" s="70"/>
      <c r="X162" s="70"/>
      <c r="Y162" s="70"/>
      <c r="Z162" s="70"/>
      <c r="AA162" s="61"/>
      <c r="AB162" s="61"/>
      <c r="AC162" s="19"/>
      <c r="AD162" s="19"/>
      <c r="AE162" s="19"/>
      <c r="AF162" s="31"/>
      <c r="AG162" s="31"/>
      <c r="AH162" s="71"/>
      <c r="AI162" s="31"/>
      <c r="AJ162" s="32"/>
      <c r="AK162" s="32"/>
      <c r="AL162" s="32"/>
    </row>
    <row r="163" spans="1:38" ht="15.75" customHeight="1" x14ac:dyDescent="0.2">
      <c r="A163" s="69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61"/>
      <c r="T163" s="61"/>
      <c r="U163" s="61"/>
      <c r="V163" s="61"/>
      <c r="W163" s="70"/>
      <c r="X163" s="70"/>
      <c r="Y163" s="70"/>
      <c r="Z163" s="70"/>
      <c r="AA163" s="61"/>
      <c r="AB163" s="61"/>
      <c r="AC163" s="19"/>
      <c r="AD163" s="19"/>
      <c r="AE163" s="19"/>
      <c r="AF163" s="31"/>
      <c r="AG163" s="31"/>
      <c r="AH163" s="71"/>
      <c r="AI163" s="31"/>
      <c r="AJ163" s="32"/>
      <c r="AK163" s="32"/>
      <c r="AL163" s="32"/>
    </row>
    <row r="164" spans="1:38" ht="15.75" customHeight="1" x14ac:dyDescent="0.2">
      <c r="A164" s="69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61"/>
      <c r="T164" s="61"/>
      <c r="U164" s="61"/>
      <c r="V164" s="61"/>
      <c r="W164" s="70"/>
      <c r="X164" s="70"/>
      <c r="Y164" s="70"/>
      <c r="Z164" s="70"/>
      <c r="AA164" s="61"/>
      <c r="AB164" s="61"/>
      <c r="AC164" s="19"/>
      <c r="AD164" s="19"/>
      <c r="AE164" s="19"/>
      <c r="AF164" s="31"/>
      <c r="AG164" s="31"/>
      <c r="AH164" s="71"/>
      <c r="AI164" s="31"/>
      <c r="AJ164" s="32"/>
      <c r="AK164" s="32"/>
      <c r="AL164" s="32"/>
    </row>
    <row r="165" spans="1:38" ht="15.75" customHeight="1" x14ac:dyDescent="0.2">
      <c r="A165" s="69"/>
      <c r="B165" s="20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61"/>
      <c r="T165" s="61"/>
      <c r="U165" s="61"/>
      <c r="V165" s="61"/>
      <c r="W165" s="70"/>
      <c r="X165" s="70"/>
      <c r="Y165" s="70"/>
      <c r="Z165" s="70"/>
      <c r="AA165" s="61"/>
      <c r="AB165" s="61"/>
      <c r="AC165" s="19"/>
      <c r="AD165" s="19"/>
      <c r="AE165" s="19"/>
      <c r="AF165" s="31"/>
      <c r="AG165" s="31"/>
      <c r="AH165" s="71"/>
      <c r="AI165" s="31"/>
      <c r="AJ165" s="32"/>
      <c r="AK165" s="32"/>
      <c r="AL165" s="32"/>
    </row>
    <row r="166" spans="1:38" ht="15.75" customHeight="1" x14ac:dyDescent="0.2">
      <c r="A166" s="69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61"/>
      <c r="T166" s="61"/>
      <c r="U166" s="61"/>
      <c r="V166" s="61"/>
      <c r="W166" s="70"/>
      <c r="X166" s="70"/>
      <c r="Y166" s="70"/>
      <c r="Z166" s="70"/>
      <c r="AA166" s="61"/>
      <c r="AB166" s="61"/>
      <c r="AC166" s="19"/>
      <c r="AD166" s="19"/>
      <c r="AE166" s="19"/>
      <c r="AF166" s="31"/>
      <c r="AG166" s="31"/>
      <c r="AH166" s="71"/>
      <c r="AI166" s="31"/>
      <c r="AJ166" s="32"/>
      <c r="AK166" s="32"/>
      <c r="AL166" s="32"/>
    </row>
    <row r="167" spans="1:38" ht="15.75" customHeight="1" x14ac:dyDescent="0.2">
      <c r="A167" s="69"/>
      <c r="B167" s="20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61"/>
      <c r="T167" s="61"/>
      <c r="U167" s="61"/>
      <c r="V167" s="61"/>
      <c r="W167" s="70"/>
      <c r="X167" s="70"/>
      <c r="Y167" s="70"/>
      <c r="Z167" s="70"/>
      <c r="AA167" s="61"/>
      <c r="AB167" s="61"/>
      <c r="AC167" s="19"/>
      <c r="AD167" s="19"/>
      <c r="AE167" s="19"/>
      <c r="AF167" s="31"/>
      <c r="AG167" s="31"/>
      <c r="AH167" s="71"/>
      <c r="AI167" s="31"/>
      <c r="AJ167" s="32"/>
      <c r="AK167" s="32"/>
      <c r="AL167" s="32"/>
    </row>
    <row r="168" spans="1:38" ht="15.75" customHeight="1" x14ac:dyDescent="0.2">
      <c r="A168" s="69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61"/>
      <c r="T168" s="61"/>
      <c r="U168" s="61"/>
      <c r="V168" s="61"/>
      <c r="W168" s="70"/>
      <c r="X168" s="70"/>
      <c r="Y168" s="70"/>
      <c r="Z168" s="70"/>
      <c r="AA168" s="61"/>
      <c r="AB168" s="61"/>
      <c r="AC168" s="19"/>
      <c r="AD168" s="19"/>
      <c r="AE168" s="19"/>
      <c r="AF168" s="31"/>
      <c r="AG168" s="31"/>
      <c r="AH168" s="71"/>
      <c r="AI168" s="31"/>
      <c r="AJ168" s="32"/>
      <c r="AK168" s="32"/>
      <c r="AL168" s="32"/>
    </row>
    <row r="169" spans="1:38" ht="15.75" customHeight="1" x14ac:dyDescent="0.2">
      <c r="A169" s="69"/>
      <c r="B169" s="20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61"/>
      <c r="T169" s="61"/>
      <c r="U169" s="61"/>
      <c r="V169" s="61"/>
      <c r="W169" s="70"/>
      <c r="X169" s="70"/>
      <c r="Y169" s="70"/>
      <c r="Z169" s="70"/>
      <c r="AA169" s="61"/>
      <c r="AB169" s="61"/>
      <c r="AC169" s="19"/>
      <c r="AD169" s="19"/>
      <c r="AE169" s="19"/>
      <c r="AF169" s="31"/>
      <c r="AG169" s="31"/>
      <c r="AH169" s="71"/>
      <c r="AI169" s="31"/>
      <c r="AJ169" s="32"/>
      <c r="AK169" s="32"/>
      <c r="AL169" s="32"/>
    </row>
    <row r="170" spans="1:38" ht="15.75" customHeight="1" x14ac:dyDescent="0.2">
      <c r="A170" s="69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61"/>
      <c r="T170" s="61"/>
      <c r="U170" s="61"/>
      <c r="V170" s="61"/>
      <c r="W170" s="70"/>
      <c r="X170" s="70"/>
      <c r="Y170" s="70"/>
      <c r="Z170" s="70"/>
      <c r="AA170" s="61"/>
      <c r="AB170" s="61"/>
      <c r="AC170" s="19"/>
      <c r="AD170" s="19"/>
      <c r="AE170" s="19"/>
      <c r="AF170" s="31"/>
      <c r="AG170" s="31"/>
      <c r="AH170" s="71"/>
      <c r="AI170" s="31"/>
      <c r="AJ170" s="32"/>
      <c r="AK170" s="32"/>
      <c r="AL170" s="32"/>
    </row>
    <row r="171" spans="1:38" ht="15.75" customHeight="1" x14ac:dyDescent="0.2">
      <c r="A171" s="69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61"/>
      <c r="T171" s="61"/>
      <c r="U171" s="61"/>
      <c r="V171" s="61"/>
      <c r="W171" s="70"/>
      <c r="X171" s="70"/>
      <c r="Y171" s="70"/>
      <c r="Z171" s="70"/>
      <c r="AA171" s="61"/>
      <c r="AB171" s="61"/>
      <c r="AC171" s="19"/>
      <c r="AD171" s="19"/>
      <c r="AE171" s="19"/>
      <c r="AF171" s="31"/>
      <c r="AG171" s="31"/>
      <c r="AH171" s="71"/>
      <c r="AI171" s="31"/>
      <c r="AJ171" s="32"/>
      <c r="AK171" s="32"/>
      <c r="AL171" s="32"/>
    </row>
    <row r="172" spans="1:38" ht="15.75" customHeight="1" x14ac:dyDescent="0.2">
      <c r="A172" s="69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61"/>
      <c r="T172" s="61"/>
      <c r="U172" s="61"/>
      <c r="V172" s="61"/>
      <c r="W172" s="70"/>
      <c r="X172" s="70"/>
      <c r="Y172" s="70"/>
      <c r="Z172" s="70"/>
      <c r="AA172" s="61"/>
      <c r="AB172" s="61"/>
      <c r="AC172" s="19"/>
      <c r="AD172" s="19"/>
      <c r="AE172" s="19"/>
      <c r="AF172" s="31"/>
      <c r="AG172" s="31"/>
      <c r="AH172" s="71"/>
      <c r="AI172" s="31"/>
      <c r="AJ172" s="32"/>
      <c r="AK172" s="32"/>
      <c r="AL172" s="32"/>
    </row>
    <row r="173" spans="1:38" ht="15.75" customHeight="1" x14ac:dyDescent="0.2">
      <c r="A173" s="69"/>
      <c r="B173" s="2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61"/>
      <c r="T173" s="61"/>
      <c r="U173" s="61"/>
      <c r="V173" s="61"/>
      <c r="W173" s="70"/>
      <c r="X173" s="70"/>
      <c r="Y173" s="70"/>
      <c r="Z173" s="70"/>
      <c r="AA173" s="61"/>
      <c r="AB173" s="61"/>
      <c r="AC173" s="19"/>
      <c r="AD173" s="19"/>
      <c r="AE173" s="19"/>
      <c r="AF173" s="31"/>
      <c r="AG173" s="31"/>
      <c r="AH173" s="71"/>
      <c r="AI173" s="31"/>
      <c r="AJ173" s="32"/>
      <c r="AK173" s="32"/>
      <c r="AL173" s="32"/>
    </row>
    <row r="174" spans="1:38" ht="15.75" customHeight="1" x14ac:dyDescent="0.2">
      <c r="A174" s="69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61"/>
      <c r="T174" s="61"/>
      <c r="U174" s="61"/>
      <c r="V174" s="61"/>
      <c r="W174" s="70"/>
      <c r="X174" s="70"/>
      <c r="Y174" s="70"/>
      <c r="Z174" s="70"/>
      <c r="AA174" s="61"/>
      <c r="AB174" s="61"/>
      <c r="AC174" s="19"/>
      <c r="AD174" s="19"/>
      <c r="AE174" s="19"/>
      <c r="AF174" s="31"/>
      <c r="AG174" s="31"/>
      <c r="AH174" s="71"/>
      <c r="AI174" s="31"/>
      <c r="AJ174" s="32"/>
      <c r="AK174" s="32"/>
      <c r="AL174" s="32"/>
    </row>
    <row r="175" spans="1:38" ht="15.75" customHeight="1" x14ac:dyDescent="0.2">
      <c r="A175" s="69"/>
      <c r="B175" s="20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61"/>
      <c r="T175" s="61"/>
      <c r="U175" s="61"/>
      <c r="V175" s="61"/>
      <c r="W175" s="70"/>
      <c r="X175" s="70"/>
      <c r="Y175" s="70"/>
      <c r="Z175" s="70"/>
      <c r="AA175" s="61"/>
      <c r="AB175" s="61"/>
      <c r="AC175" s="19"/>
      <c r="AD175" s="19"/>
      <c r="AE175" s="19"/>
      <c r="AF175" s="31"/>
      <c r="AG175" s="31"/>
      <c r="AH175" s="71"/>
      <c r="AI175" s="31"/>
      <c r="AJ175" s="32"/>
      <c r="AK175" s="32"/>
      <c r="AL175" s="32"/>
    </row>
    <row r="176" spans="1:38" ht="15.75" customHeight="1" x14ac:dyDescent="0.2">
      <c r="A176" s="69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61"/>
      <c r="T176" s="61"/>
      <c r="U176" s="61"/>
      <c r="V176" s="61"/>
      <c r="W176" s="70"/>
      <c r="X176" s="70"/>
      <c r="Y176" s="70"/>
      <c r="Z176" s="70"/>
      <c r="AA176" s="61"/>
      <c r="AB176" s="61"/>
      <c r="AC176" s="19"/>
      <c r="AD176" s="19"/>
      <c r="AE176" s="19"/>
      <c r="AF176" s="31"/>
      <c r="AG176" s="31"/>
      <c r="AH176" s="71"/>
      <c r="AI176" s="31"/>
      <c r="AJ176" s="32"/>
      <c r="AK176" s="32"/>
      <c r="AL176" s="32"/>
    </row>
    <row r="177" spans="1:38" ht="15.75" customHeight="1" x14ac:dyDescent="0.2">
      <c r="A177" s="6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61"/>
      <c r="T177" s="61"/>
      <c r="U177" s="61"/>
      <c r="V177" s="61"/>
      <c r="W177" s="70"/>
      <c r="X177" s="70"/>
      <c r="Y177" s="70"/>
      <c r="Z177" s="70"/>
      <c r="AA177" s="61"/>
      <c r="AB177" s="61"/>
      <c r="AC177" s="19"/>
      <c r="AD177" s="19"/>
      <c r="AE177" s="19"/>
      <c r="AF177" s="31"/>
      <c r="AG177" s="31"/>
      <c r="AH177" s="71"/>
      <c r="AI177" s="31"/>
      <c r="AJ177" s="32"/>
      <c r="AK177" s="32"/>
      <c r="AL177" s="32"/>
    </row>
    <row r="178" spans="1:38" ht="15.75" customHeight="1" x14ac:dyDescent="0.2">
      <c r="A178" s="69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61"/>
      <c r="T178" s="61"/>
      <c r="U178" s="61"/>
      <c r="V178" s="61"/>
      <c r="W178" s="70"/>
      <c r="X178" s="70"/>
      <c r="Y178" s="70"/>
      <c r="Z178" s="70"/>
      <c r="AA178" s="61"/>
      <c r="AB178" s="61"/>
      <c r="AC178" s="19"/>
      <c r="AD178" s="19"/>
      <c r="AE178" s="19"/>
      <c r="AF178" s="31"/>
      <c r="AG178" s="31"/>
      <c r="AH178" s="71"/>
      <c r="AI178" s="31"/>
      <c r="AJ178" s="32"/>
      <c r="AK178" s="32"/>
      <c r="AL178" s="32"/>
    </row>
    <row r="179" spans="1:38" ht="15.75" customHeight="1" x14ac:dyDescent="0.2">
      <c r="A179" s="69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61"/>
      <c r="T179" s="61"/>
      <c r="U179" s="61"/>
      <c r="V179" s="61"/>
      <c r="W179" s="70"/>
      <c r="X179" s="70"/>
      <c r="Y179" s="70"/>
      <c r="Z179" s="70"/>
      <c r="AA179" s="61"/>
      <c r="AB179" s="61"/>
      <c r="AC179" s="19"/>
      <c r="AD179" s="19"/>
      <c r="AE179" s="19"/>
      <c r="AF179" s="31"/>
      <c r="AG179" s="31"/>
      <c r="AH179" s="71"/>
      <c r="AI179" s="31"/>
      <c r="AJ179" s="32"/>
      <c r="AK179" s="32"/>
      <c r="AL179" s="32"/>
    </row>
    <row r="180" spans="1:38" ht="15.75" customHeight="1" x14ac:dyDescent="0.2">
      <c r="A180" s="69"/>
      <c r="B180" s="20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61"/>
      <c r="T180" s="61"/>
      <c r="U180" s="61"/>
      <c r="V180" s="61"/>
      <c r="W180" s="70"/>
      <c r="X180" s="70"/>
      <c r="Y180" s="70"/>
      <c r="Z180" s="70"/>
      <c r="AA180" s="61"/>
      <c r="AB180" s="61"/>
      <c r="AC180" s="19"/>
      <c r="AD180" s="19"/>
      <c r="AE180" s="19"/>
      <c r="AF180" s="31"/>
      <c r="AG180" s="31"/>
      <c r="AH180" s="71"/>
      <c r="AI180" s="31"/>
      <c r="AJ180" s="32"/>
      <c r="AK180" s="32"/>
      <c r="AL180" s="32"/>
    </row>
    <row r="181" spans="1:38" ht="15.75" customHeight="1" x14ac:dyDescent="0.2">
      <c r="A181" s="69"/>
      <c r="B181" s="20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61"/>
      <c r="T181" s="61"/>
      <c r="U181" s="61"/>
      <c r="V181" s="61"/>
      <c r="W181" s="70"/>
      <c r="X181" s="70"/>
      <c r="Y181" s="70"/>
      <c r="Z181" s="70"/>
      <c r="AA181" s="61"/>
      <c r="AB181" s="61"/>
      <c r="AC181" s="19"/>
      <c r="AD181" s="19"/>
      <c r="AE181" s="19"/>
      <c r="AF181" s="31"/>
      <c r="AG181" s="31"/>
      <c r="AH181" s="71"/>
      <c r="AI181" s="31"/>
      <c r="AJ181" s="32"/>
      <c r="AK181" s="32"/>
      <c r="AL181" s="32"/>
    </row>
    <row r="182" spans="1:38" ht="15.75" customHeight="1" x14ac:dyDescent="0.2">
      <c r="A182" s="69"/>
      <c r="B182" s="20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61"/>
      <c r="T182" s="61"/>
      <c r="U182" s="61"/>
      <c r="V182" s="61"/>
      <c r="W182" s="70"/>
      <c r="X182" s="70"/>
      <c r="Y182" s="70"/>
      <c r="Z182" s="70"/>
      <c r="AA182" s="61"/>
      <c r="AB182" s="61"/>
      <c r="AC182" s="19"/>
      <c r="AD182" s="19"/>
      <c r="AE182" s="19"/>
      <c r="AF182" s="31"/>
      <c r="AG182" s="31"/>
      <c r="AH182" s="71"/>
      <c r="AI182" s="31"/>
      <c r="AJ182" s="32"/>
      <c r="AK182" s="32"/>
      <c r="AL182" s="32"/>
    </row>
    <row r="183" spans="1:38" ht="15.75" customHeight="1" x14ac:dyDescent="0.2">
      <c r="A183" s="69"/>
      <c r="B183" s="20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61"/>
      <c r="T183" s="61"/>
      <c r="U183" s="61"/>
      <c r="V183" s="61"/>
      <c r="W183" s="70"/>
      <c r="X183" s="70"/>
      <c r="Y183" s="70"/>
      <c r="Z183" s="70"/>
      <c r="AA183" s="61"/>
      <c r="AB183" s="61"/>
      <c r="AC183" s="19"/>
      <c r="AD183" s="19"/>
      <c r="AE183" s="19"/>
      <c r="AF183" s="31"/>
      <c r="AG183" s="31"/>
      <c r="AH183" s="71"/>
      <c r="AI183" s="31"/>
      <c r="AJ183" s="32"/>
      <c r="AK183" s="32"/>
      <c r="AL183" s="32"/>
    </row>
    <row r="184" spans="1:38" ht="15.75" customHeight="1" x14ac:dyDescent="0.2">
      <c r="A184" s="69"/>
      <c r="B184" s="20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61"/>
      <c r="T184" s="61"/>
      <c r="U184" s="61"/>
      <c r="V184" s="61"/>
      <c r="W184" s="70"/>
      <c r="X184" s="70"/>
      <c r="Y184" s="70"/>
      <c r="Z184" s="70"/>
      <c r="AA184" s="61"/>
      <c r="AB184" s="61"/>
      <c r="AC184" s="19"/>
      <c r="AD184" s="19"/>
      <c r="AE184" s="19"/>
      <c r="AF184" s="31"/>
      <c r="AG184" s="31"/>
      <c r="AH184" s="71"/>
      <c r="AI184" s="31"/>
      <c r="AJ184" s="32"/>
      <c r="AK184" s="32"/>
      <c r="AL184" s="32"/>
    </row>
    <row r="185" spans="1:38" ht="15.75" customHeight="1" x14ac:dyDescent="0.2">
      <c r="A185" s="6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61"/>
      <c r="T185" s="61"/>
      <c r="U185" s="61"/>
      <c r="V185" s="61"/>
      <c r="W185" s="70"/>
      <c r="X185" s="70"/>
      <c r="Y185" s="70"/>
      <c r="Z185" s="70"/>
      <c r="AA185" s="61"/>
      <c r="AB185" s="61"/>
      <c r="AC185" s="19"/>
      <c r="AD185" s="19"/>
      <c r="AE185" s="19"/>
      <c r="AF185" s="31"/>
      <c r="AG185" s="31"/>
      <c r="AH185" s="71"/>
      <c r="AI185" s="31"/>
      <c r="AJ185" s="32"/>
      <c r="AK185" s="32"/>
      <c r="AL185" s="32"/>
    </row>
    <row r="186" spans="1:38" ht="15.75" customHeight="1" x14ac:dyDescent="0.2">
      <c r="A186" s="69"/>
      <c r="B186" s="20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61"/>
      <c r="T186" s="61"/>
      <c r="U186" s="61"/>
      <c r="V186" s="61"/>
      <c r="W186" s="70"/>
      <c r="X186" s="70"/>
      <c r="Y186" s="70"/>
      <c r="Z186" s="70"/>
      <c r="AA186" s="61"/>
      <c r="AB186" s="61"/>
      <c r="AC186" s="19"/>
      <c r="AD186" s="19"/>
      <c r="AE186" s="19"/>
      <c r="AF186" s="31"/>
      <c r="AG186" s="31"/>
      <c r="AH186" s="71"/>
      <c r="AI186" s="31"/>
      <c r="AJ186" s="32"/>
      <c r="AK186" s="32"/>
      <c r="AL186" s="32"/>
    </row>
    <row r="187" spans="1:38" ht="15.75" customHeight="1" x14ac:dyDescent="0.2">
      <c r="A187" s="69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61"/>
      <c r="T187" s="61"/>
      <c r="U187" s="61"/>
      <c r="V187" s="61"/>
      <c r="W187" s="70"/>
      <c r="X187" s="70"/>
      <c r="Y187" s="70"/>
      <c r="Z187" s="70"/>
      <c r="AA187" s="61"/>
      <c r="AB187" s="61"/>
      <c r="AC187" s="19"/>
      <c r="AD187" s="19"/>
      <c r="AE187" s="19"/>
      <c r="AF187" s="31"/>
      <c r="AG187" s="31"/>
      <c r="AH187" s="71"/>
      <c r="AI187" s="31"/>
      <c r="AJ187" s="32"/>
      <c r="AK187" s="32"/>
      <c r="AL187" s="32"/>
    </row>
    <row r="188" spans="1:38" ht="15.75" customHeight="1" x14ac:dyDescent="0.2">
      <c r="A188" s="69"/>
      <c r="B188" s="20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61"/>
      <c r="T188" s="61"/>
      <c r="U188" s="61"/>
      <c r="V188" s="61"/>
      <c r="W188" s="70"/>
      <c r="X188" s="70"/>
      <c r="Y188" s="70"/>
      <c r="Z188" s="70"/>
      <c r="AA188" s="61"/>
      <c r="AB188" s="61"/>
      <c r="AC188" s="19"/>
      <c r="AD188" s="19"/>
      <c r="AE188" s="19"/>
      <c r="AF188" s="31"/>
      <c r="AG188" s="31"/>
      <c r="AH188" s="71"/>
      <c r="AI188" s="31"/>
      <c r="AJ188" s="32"/>
      <c r="AK188" s="32"/>
      <c r="AL188" s="32"/>
    </row>
    <row r="189" spans="1:38" ht="15.75" customHeight="1" x14ac:dyDescent="0.2">
      <c r="A189" s="69"/>
      <c r="B189" s="20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61"/>
      <c r="T189" s="61"/>
      <c r="U189" s="61"/>
      <c r="V189" s="61"/>
      <c r="W189" s="70"/>
      <c r="X189" s="70"/>
      <c r="Y189" s="70"/>
      <c r="Z189" s="70"/>
      <c r="AA189" s="61"/>
      <c r="AB189" s="61"/>
      <c r="AC189" s="19"/>
      <c r="AD189" s="19"/>
      <c r="AE189" s="19"/>
      <c r="AF189" s="31"/>
      <c r="AG189" s="31"/>
      <c r="AH189" s="71"/>
      <c r="AI189" s="31"/>
      <c r="AJ189" s="32"/>
      <c r="AK189" s="32"/>
      <c r="AL189" s="32"/>
    </row>
    <row r="190" spans="1:38" ht="15.75" customHeight="1" x14ac:dyDescent="0.2">
      <c r="A190" s="69"/>
      <c r="B190" s="20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61"/>
      <c r="T190" s="61"/>
      <c r="U190" s="61"/>
      <c r="V190" s="61"/>
      <c r="W190" s="70"/>
      <c r="X190" s="70"/>
      <c r="Y190" s="70"/>
      <c r="Z190" s="70"/>
      <c r="AA190" s="61"/>
      <c r="AB190" s="61"/>
      <c r="AC190" s="19"/>
      <c r="AD190" s="19"/>
      <c r="AE190" s="19"/>
      <c r="AF190" s="31"/>
      <c r="AG190" s="31"/>
      <c r="AH190" s="71"/>
      <c r="AI190" s="31"/>
      <c r="AJ190" s="32"/>
      <c r="AK190" s="32"/>
      <c r="AL190" s="32"/>
    </row>
    <row r="191" spans="1:38" ht="15.75" customHeight="1" x14ac:dyDescent="0.2">
      <c r="A191" s="69"/>
      <c r="B191" s="20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61"/>
      <c r="T191" s="61"/>
      <c r="U191" s="61"/>
      <c r="V191" s="61"/>
      <c r="W191" s="70"/>
      <c r="X191" s="70"/>
      <c r="Y191" s="70"/>
      <c r="Z191" s="70"/>
      <c r="AA191" s="61"/>
      <c r="AB191" s="61"/>
      <c r="AC191" s="19"/>
      <c r="AD191" s="19"/>
      <c r="AE191" s="19"/>
      <c r="AF191" s="31"/>
      <c r="AG191" s="31"/>
      <c r="AH191" s="71"/>
      <c r="AI191" s="31"/>
      <c r="AJ191" s="32"/>
      <c r="AK191" s="32"/>
      <c r="AL191" s="32"/>
    </row>
    <row r="192" spans="1:38" ht="15.75" customHeight="1" x14ac:dyDescent="0.2">
      <c r="A192" s="69"/>
      <c r="B192" s="20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61"/>
      <c r="T192" s="61"/>
      <c r="U192" s="61"/>
      <c r="V192" s="61"/>
      <c r="W192" s="70"/>
      <c r="X192" s="70"/>
      <c r="Y192" s="70"/>
      <c r="Z192" s="70"/>
      <c r="AA192" s="61"/>
      <c r="AB192" s="61"/>
      <c r="AC192" s="19"/>
      <c r="AD192" s="19"/>
      <c r="AE192" s="19"/>
      <c r="AF192" s="31"/>
      <c r="AG192" s="31"/>
      <c r="AH192" s="71"/>
      <c r="AI192" s="31"/>
      <c r="AJ192" s="32"/>
      <c r="AK192" s="32"/>
      <c r="AL192" s="32"/>
    </row>
    <row r="193" spans="1:38" ht="15.75" customHeight="1" x14ac:dyDescent="0.2">
      <c r="A193" s="69"/>
      <c r="B193" s="20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61"/>
      <c r="T193" s="61"/>
      <c r="U193" s="61"/>
      <c r="V193" s="61"/>
      <c r="W193" s="70"/>
      <c r="X193" s="70"/>
      <c r="Y193" s="70"/>
      <c r="Z193" s="70"/>
      <c r="AA193" s="61"/>
      <c r="AB193" s="61"/>
      <c r="AC193" s="19"/>
      <c r="AD193" s="19"/>
      <c r="AE193" s="19"/>
      <c r="AF193" s="31"/>
      <c r="AG193" s="31"/>
      <c r="AH193" s="71"/>
      <c r="AI193" s="31"/>
      <c r="AJ193" s="32"/>
      <c r="AK193" s="32"/>
      <c r="AL193" s="32"/>
    </row>
    <row r="194" spans="1:38" ht="15.75" customHeight="1" x14ac:dyDescent="0.2">
      <c r="A194" s="6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61"/>
      <c r="T194" s="61"/>
      <c r="U194" s="61"/>
      <c r="V194" s="61"/>
      <c r="W194" s="70"/>
      <c r="X194" s="70"/>
      <c r="Y194" s="70"/>
      <c r="Z194" s="70"/>
      <c r="AA194" s="61"/>
      <c r="AB194" s="61"/>
      <c r="AC194" s="19"/>
      <c r="AD194" s="19"/>
      <c r="AE194" s="19"/>
      <c r="AF194" s="31"/>
      <c r="AG194" s="31"/>
      <c r="AH194" s="71"/>
      <c r="AI194" s="31"/>
      <c r="AJ194" s="32"/>
      <c r="AK194" s="32"/>
      <c r="AL194" s="32"/>
    </row>
    <row r="195" spans="1:38" ht="15.75" customHeight="1" x14ac:dyDescent="0.2">
      <c r="A195" s="69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61"/>
      <c r="T195" s="61"/>
      <c r="U195" s="61"/>
      <c r="V195" s="61"/>
      <c r="W195" s="70"/>
      <c r="X195" s="70"/>
      <c r="Y195" s="70"/>
      <c r="Z195" s="70"/>
      <c r="AA195" s="61"/>
      <c r="AB195" s="61"/>
      <c r="AC195" s="19"/>
      <c r="AD195" s="19"/>
      <c r="AE195" s="19"/>
      <c r="AF195" s="31"/>
      <c r="AG195" s="31"/>
      <c r="AH195" s="71"/>
      <c r="AI195" s="31"/>
      <c r="AJ195" s="32"/>
      <c r="AK195" s="32"/>
      <c r="AL195" s="32"/>
    </row>
    <row r="196" spans="1:38" ht="15.75" customHeight="1" x14ac:dyDescent="0.2">
      <c r="A196" s="69"/>
      <c r="B196" s="20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61"/>
      <c r="T196" s="61"/>
      <c r="U196" s="61"/>
      <c r="V196" s="61"/>
      <c r="W196" s="70"/>
      <c r="X196" s="70"/>
      <c r="Y196" s="70"/>
      <c r="Z196" s="70"/>
      <c r="AA196" s="61"/>
      <c r="AB196" s="61"/>
      <c r="AC196" s="19"/>
      <c r="AD196" s="19"/>
      <c r="AE196" s="19"/>
      <c r="AF196" s="31"/>
      <c r="AG196" s="31"/>
      <c r="AH196" s="71"/>
      <c r="AI196" s="31"/>
      <c r="AJ196" s="32"/>
      <c r="AK196" s="32"/>
      <c r="AL196" s="32"/>
    </row>
    <row r="197" spans="1:38" ht="15.75" customHeight="1" x14ac:dyDescent="0.2">
      <c r="A197" s="69"/>
      <c r="B197" s="20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61"/>
      <c r="T197" s="61"/>
      <c r="U197" s="61"/>
      <c r="V197" s="61"/>
      <c r="W197" s="70"/>
      <c r="X197" s="70"/>
      <c r="Y197" s="70"/>
      <c r="Z197" s="70"/>
      <c r="AA197" s="61"/>
      <c r="AB197" s="61"/>
      <c r="AC197" s="19"/>
      <c r="AD197" s="19"/>
      <c r="AE197" s="19"/>
      <c r="AF197" s="31"/>
      <c r="AG197" s="31"/>
      <c r="AH197" s="71"/>
      <c r="AI197" s="31"/>
      <c r="AJ197" s="32"/>
      <c r="AK197" s="32"/>
      <c r="AL197" s="32"/>
    </row>
    <row r="198" spans="1:38" ht="15.75" customHeight="1" x14ac:dyDescent="0.2">
      <c r="A198" s="69"/>
      <c r="B198" s="20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61"/>
      <c r="T198" s="61"/>
      <c r="U198" s="61"/>
      <c r="V198" s="61"/>
      <c r="W198" s="70"/>
      <c r="X198" s="70"/>
      <c r="Y198" s="70"/>
      <c r="Z198" s="70"/>
      <c r="AA198" s="61"/>
      <c r="AB198" s="61"/>
      <c r="AC198" s="19"/>
      <c r="AD198" s="19"/>
      <c r="AE198" s="19"/>
      <c r="AF198" s="31"/>
      <c r="AG198" s="31"/>
      <c r="AH198" s="71"/>
      <c r="AI198" s="31"/>
      <c r="AJ198" s="32"/>
      <c r="AK198" s="32"/>
      <c r="AL198" s="32"/>
    </row>
    <row r="199" spans="1:38" ht="15.75" customHeight="1" x14ac:dyDescent="0.2">
      <c r="A199" s="69"/>
      <c r="B199" s="20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61"/>
      <c r="T199" s="61"/>
      <c r="U199" s="61"/>
      <c r="V199" s="61"/>
      <c r="W199" s="70"/>
      <c r="X199" s="70"/>
      <c r="Y199" s="70"/>
      <c r="Z199" s="70"/>
      <c r="AA199" s="61"/>
      <c r="AB199" s="61"/>
      <c r="AC199" s="19"/>
      <c r="AD199" s="19"/>
      <c r="AE199" s="19"/>
      <c r="AF199" s="31"/>
      <c r="AG199" s="31"/>
      <c r="AH199" s="71"/>
      <c r="AI199" s="31"/>
      <c r="AJ199" s="32"/>
      <c r="AK199" s="32"/>
      <c r="AL199" s="32"/>
    </row>
    <row r="200" spans="1:38" ht="15.75" customHeight="1" x14ac:dyDescent="0.2">
      <c r="A200" s="69"/>
      <c r="B200" s="20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61"/>
      <c r="T200" s="61"/>
      <c r="U200" s="61"/>
      <c r="V200" s="61"/>
      <c r="W200" s="70"/>
      <c r="X200" s="70"/>
      <c r="Y200" s="70"/>
      <c r="Z200" s="70"/>
      <c r="AA200" s="61"/>
      <c r="AB200" s="61"/>
      <c r="AC200" s="19"/>
      <c r="AD200" s="19"/>
      <c r="AE200" s="19"/>
      <c r="AF200" s="31"/>
      <c r="AG200" s="31"/>
      <c r="AH200" s="71"/>
      <c r="AI200" s="31"/>
      <c r="AJ200" s="32"/>
      <c r="AK200" s="32"/>
      <c r="AL200" s="32"/>
    </row>
    <row r="201" spans="1:38" ht="15.75" customHeight="1" x14ac:dyDescent="0.2">
      <c r="A201" s="69"/>
      <c r="B201" s="20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61"/>
      <c r="T201" s="61"/>
      <c r="U201" s="61"/>
      <c r="V201" s="61"/>
      <c r="W201" s="70"/>
      <c r="X201" s="70"/>
      <c r="Y201" s="70"/>
      <c r="Z201" s="70"/>
      <c r="AA201" s="61"/>
      <c r="AB201" s="61"/>
      <c r="AC201" s="19"/>
      <c r="AD201" s="19"/>
      <c r="AE201" s="19"/>
      <c r="AF201" s="31"/>
      <c r="AG201" s="31"/>
      <c r="AH201" s="71"/>
      <c r="AI201" s="31"/>
      <c r="AJ201" s="32"/>
      <c r="AK201" s="32"/>
      <c r="AL201" s="32"/>
    </row>
    <row r="202" spans="1:38" ht="15.75" customHeight="1" x14ac:dyDescent="0.2">
      <c r="A202" s="69"/>
      <c r="B202" s="20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61"/>
      <c r="T202" s="61"/>
      <c r="U202" s="61"/>
      <c r="V202" s="61"/>
      <c r="W202" s="70"/>
      <c r="X202" s="70"/>
      <c r="Y202" s="70"/>
      <c r="Z202" s="70"/>
      <c r="AA202" s="61"/>
      <c r="AB202" s="61"/>
      <c r="AC202" s="19"/>
      <c r="AD202" s="19"/>
      <c r="AE202" s="19"/>
      <c r="AF202" s="31"/>
      <c r="AG202" s="31"/>
      <c r="AH202" s="71"/>
      <c r="AI202" s="31"/>
      <c r="AJ202" s="32"/>
      <c r="AK202" s="32"/>
      <c r="AL202" s="32"/>
    </row>
    <row r="203" spans="1:38" ht="15.75" customHeight="1" x14ac:dyDescent="0.2">
      <c r="A203" s="69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61"/>
      <c r="T203" s="61"/>
      <c r="U203" s="61"/>
      <c r="V203" s="61"/>
      <c r="W203" s="70"/>
      <c r="X203" s="70"/>
      <c r="Y203" s="70"/>
      <c r="Z203" s="70"/>
      <c r="AA203" s="61"/>
      <c r="AB203" s="61"/>
      <c r="AC203" s="19"/>
      <c r="AD203" s="19"/>
      <c r="AE203" s="19"/>
      <c r="AF203" s="31"/>
      <c r="AG203" s="31"/>
      <c r="AH203" s="71"/>
      <c r="AI203" s="31"/>
      <c r="AJ203" s="32"/>
      <c r="AK203" s="32"/>
      <c r="AL203" s="32"/>
    </row>
    <row r="204" spans="1:38" ht="15.75" customHeight="1" x14ac:dyDescent="0.2">
      <c r="A204" s="69"/>
      <c r="B204" s="20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61"/>
      <c r="T204" s="61"/>
      <c r="U204" s="61"/>
      <c r="V204" s="61"/>
      <c r="W204" s="70"/>
      <c r="X204" s="70"/>
      <c r="Y204" s="70"/>
      <c r="Z204" s="70"/>
      <c r="AA204" s="61"/>
      <c r="AB204" s="61"/>
      <c r="AC204" s="19"/>
      <c r="AD204" s="19"/>
      <c r="AE204" s="19"/>
      <c r="AF204" s="31"/>
      <c r="AG204" s="31"/>
      <c r="AH204" s="71"/>
      <c r="AI204" s="31"/>
      <c r="AJ204" s="32"/>
      <c r="AK204" s="32"/>
      <c r="AL204" s="32"/>
    </row>
    <row r="205" spans="1:38" ht="15.75" customHeight="1" x14ac:dyDescent="0.2">
      <c r="A205" s="69"/>
      <c r="B205" s="20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61"/>
      <c r="T205" s="61"/>
      <c r="U205" s="61"/>
      <c r="V205" s="61"/>
      <c r="W205" s="70"/>
      <c r="X205" s="70"/>
      <c r="Y205" s="70"/>
      <c r="Z205" s="70"/>
      <c r="AA205" s="61"/>
      <c r="AB205" s="61"/>
      <c r="AC205" s="19"/>
      <c r="AD205" s="19"/>
      <c r="AE205" s="19"/>
      <c r="AF205" s="31"/>
      <c r="AG205" s="31"/>
      <c r="AH205" s="71"/>
      <c r="AI205" s="31"/>
      <c r="AJ205" s="32"/>
      <c r="AK205" s="32"/>
      <c r="AL205" s="32"/>
    </row>
    <row r="206" spans="1:38" ht="15.75" customHeight="1" x14ac:dyDescent="0.2">
      <c r="A206" s="69"/>
      <c r="B206" s="20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61"/>
      <c r="T206" s="61"/>
      <c r="U206" s="61"/>
      <c r="V206" s="61"/>
      <c r="W206" s="70"/>
      <c r="X206" s="70"/>
      <c r="Y206" s="70"/>
      <c r="Z206" s="70"/>
      <c r="AA206" s="61"/>
      <c r="AB206" s="61"/>
      <c r="AC206" s="19"/>
      <c r="AD206" s="19"/>
      <c r="AE206" s="19"/>
      <c r="AF206" s="31"/>
      <c r="AG206" s="31"/>
      <c r="AH206" s="71"/>
      <c r="AI206" s="31"/>
      <c r="AJ206" s="32"/>
      <c r="AK206" s="32"/>
      <c r="AL206" s="32"/>
    </row>
    <row r="207" spans="1:38" ht="15.75" customHeight="1" x14ac:dyDescent="0.2">
      <c r="A207" s="69"/>
      <c r="B207" s="20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61"/>
      <c r="T207" s="61"/>
      <c r="U207" s="61"/>
      <c r="V207" s="61"/>
      <c r="W207" s="70"/>
      <c r="X207" s="70"/>
      <c r="Y207" s="70"/>
      <c r="Z207" s="70"/>
      <c r="AA207" s="61"/>
      <c r="AB207" s="61"/>
      <c r="AC207" s="19"/>
      <c r="AD207" s="19"/>
      <c r="AE207" s="19"/>
      <c r="AF207" s="31"/>
      <c r="AG207" s="31"/>
      <c r="AH207" s="71"/>
      <c r="AI207" s="31"/>
      <c r="AJ207" s="32"/>
      <c r="AK207" s="32"/>
      <c r="AL207" s="32"/>
    </row>
    <row r="208" spans="1:38" ht="15.75" customHeight="1" x14ac:dyDescent="0.2">
      <c r="A208" s="69"/>
      <c r="B208" s="20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61"/>
      <c r="T208" s="61"/>
      <c r="U208" s="61"/>
      <c r="V208" s="61"/>
      <c r="W208" s="70"/>
      <c r="X208" s="70"/>
      <c r="Y208" s="70"/>
      <c r="Z208" s="70"/>
      <c r="AA208" s="61"/>
      <c r="AB208" s="61"/>
      <c r="AC208" s="19"/>
      <c r="AD208" s="19"/>
      <c r="AE208" s="19"/>
      <c r="AF208" s="31"/>
      <c r="AG208" s="31"/>
      <c r="AH208" s="71"/>
      <c r="AI208" s="31"/>
      <c r="AJ208" s="32"/>
      <c r="AK208" s="32"/>
      <c r="AL208" s="32"/>
    </row>
    <row r="209" spans="1:38" ht="15.75" customHeight="1" x14ac:dyDescent="0.2">
      <c r="A209" s="69"/>
      <c r="B209" s="20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61"/>
      <c r="T209" s="61"/>
      <c r="U209" s="61"/>
      <c r="V209" s="61"/>
      <c r="W209" s="70"/>
      <c r="X209" s="70"/>
      <c r="Y209" s="70"/>
      <c r="Z209" s="70"/>
      <c r="AA209" s="61"/>
      <c r="AB209" s="61"/>
      <c r="AC209" s="19"/>
      <c r="AD209" s="19"/>
      <c r="AE209" s="19"/>
      <c r="AF209" s="31"/>
      <c r="AG209" s="31"/>
      <c r="AH209" s="71"/>
      <c r="AI209" s="31"/>
      <c r="AJ209" s="32"/>
      <c r="AK209" s="32"/>
      <c r="AL209" s="32"/>
    </row>
    <row r="210" spans="1:38" ht="15.75" customHeight="1" x14ac:dyDescent="0.2">
      <c r="A210" s="69"/>
      <c r="B210" s="20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61"/>
      <c r="T210" s="61"/>
      <c r="U210" s="61"/>
      <c r="V210" s="61"/>
      <c r="W210" s="70"/>
      <c r="X210" s="70"/>
      <c r="Y210" s="70"/>
      <c r="Z210" s="70"/>
      <c r="AA210" s="61"/>
      <c r="AB210" s="61"/>
      <c r="AC210" s="19"/>
      <c r="AD210" s="19"/>
      <c r="AE210" s="19"/>
      <c r="AF210" s="31"/>
      <c r="AG210" s="31"/>
      <c r="AH210" s="71"/>
      <c r="AI210" s="31"/>
      <c r="AJ210" s="32"/>
      <c r="AK210" s="32"/>
      <c r="AL210" s="32"/>
    </row>
    <row r="211" spans="1:38" ht="15.75" customHeight="1" x14ac:dyDescent="0.2">
      <c r="A211" s="69"/>
      <c r="B211" s="20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61"/>
      <c r="T211" s="61"/>
      <c r="U211" s="61"/>
      <c r="V211" s="61"/>
      <c r="W211" s="70"/>
      <c r="X211" s="70"/>
      <c r="Y211" s="70"/>
      <c r="Z211" s="70"/>
      <c r="AA211" s="61"/>
      <c r="AB211" s="61"/>
      <c r="AC211" s="19"/>
      <c r="AD211" s="19"/>
      <c r="AE211" s="19"/>
      <c r="AF211" s="31"/>
      <c r="AG211" s="31"/>
      <c r="AH211" s="71"/>
      <c r="AI211" s="31"/>
      <c r="AJ211" s="32"/>
      <c r="AK211" s="32"/>
      <c r="AL211" s="32"/>
    </row>
    <row r="212" spans="1:38" ht="15.75" customHeight="1" x14ac:dyDescent="0.2">
      <c r="A212" s="69"/>
      <c r="B212" s="20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61"/>
      <c r="T212" s="61"/>
      <c r="U212" s="61"/>
      <c r="V212" s="61"/>
      <c r="W212" s="70"/>
      <c r="X212" s="70"/>
      <c r="Y212" s="70"/>
      <c r="Z212" s="70"/>
      <c r="AA212" s="61"/>
      <c r="AB212" s="61"/>
      <c r="AC212" s="19"/>
      <c r="AD212" s="19"/>
      <c r="AE212" s="19"/>
      <c r="AF212" s="31"/>
      <c r="AG212" s="31"/>
      <c r="AH212" s="71"/>
      <c r="AI212" s="31"/>
      <c r="AJ212" s="32"/>
      <c r="AK212" s="32"/>
      <c r="AL212" s="32"/>
    </row>
    <row r="213" spans="1:38" ht="15.75" customHeight="1" x14ac:dyDescent="0.2">
      <c r="A213" s="69"/>
      <c r="B213" s="20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61"/>
      <c r="T213" s="61"/>
      <c r="U213" s="61"/>
      <c r="V213" s="61"/>
      <c r="W213" s="70"/>
      <c r="X213" s="70"/>
      <c r="Y213" s="70"/>
      <c r="Z213" s="70"/>
      <c r="AA213" s="61"/>
      <c r="AB213" s="61"/>
      <c r="AC213" s="19"/>
      <c r="AD213" s="19"/>
      <c r="AE213" s="19"/>
      <c r="AF213" s="31"/>
      <c r="AG213" s="31"/>
      <c r="AH213" s="71"/>
      <c r="AI213" s="31"/>
      <c r="AJ213" s="32"/>
      <c r="AK213" s="32"/>
      <c r="AL213" s="32"/>
    </row>
    <row r="214" spans="1:38" ht="15.75" customHeight="1" x14ac:dyDescent="0.2">
      <c r="A214" s="69"/>
      <c r="B214" s="20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61"/>
      <c r="T214" s="61"/>
      <c r="U214" s="61"/>
      <c r="V214" s="61"/>
      <c r="W214" s="70"/>
      <c r="X214" s="70"/>
      <c r="Y214" s="70"/>
      <c r="Z214" s="70"/>
      <c r="AA214" s="61"/>
      <c r="AB214" s="61"/>
      <c r="AC214" s="19"/>
      <c r="AD214" s="19"/>
      <c r="AE214" s="19"/>
      <c r="AF214" s="31"/>
      <c r="AG214" s="31"/>
      <c r="AH214" s="71"/>
      <c r="AI214" s="31"/>
      <c r="AJ214" s="32"/>
      <c r="AK214" s="32"/>
      <c r="AL214" s="32"/>
    </row>
    <row r="215" spans="1:38" ht="15.75" customHeight="1" x14ac:dyDescent="0.2">
      <c r="A215" s="69"/>
      <c r="B215" s="20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61"/>
      <c r="T215" s="61"/>
      <c r="U215" s="61"/>
      <c r="V215" s="61"/>
      <c r="W215" s="70"/>
      <c r="X215" s="70"/>
      <c r="Y215" s="70"/>
      <c r="Z215" s="70"/>
      <c r="AA215" s="61"/>
      <c r="AB215" s="61"/>
      <c r="AC215" s="19"/>
      <c r="AD215" s="19"/>
      <c r="AE215" s="19"/>
      <c r="AF215" s="31"/>
      <c r="AG215" s="31"/>
      <c r="AH215" s="71"/>
      <c r="AI215" s="31"/>
      <c r="AJ215" s="32"/>
      <c r="AK215" s="32"/>
      <c r="AL215" s="32"/>
    </row>
    <row r="216" spans="1:38" ht="15.75" customHeight="1" x14ac:dyDescent="0.2">
      <c r="A216" s="69"/>
      <c r="B216" s="20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61"/>
      <c r="T216" s="61"/>
      <c r="U216" s="61"/>
      <c r="V216" s="61"/>
      <c r="W216" s="70"/>
      <c r="X216" s="70"/>
      <c r="Y216" s="70"/>
      <c r="Z216" s="70"/>
      <c r="AA216" s="61"/>
      <c r="AB216" s="61"/>
      <c r="AC216" s="19"/>
      <c r="AD216" s="19"/>
      <c r="AE216" s="19"/>
      <c r="AF216" s="31"/>
      <c r="AG216" s="31"/>
      <c r="AH216" s="71"/>
      <c r="AI216" s="31"/>
      <c r="AJ216" s="32"/>
      <c r="AK216" s="32"/>
      <c r="AL216" s="32"/>
    </row>
    <row r="217" spans="1:38" ht="15.75" customHeight="1" x14ac:dyDescent="0.2">
      <c r="A217" s="69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61"/>
      <c r="T217" s="61"/>
      <c r="U217" s="61"/>
      <c r="V217" s="61"/>
      <c r="W217" s="70"/>
      <c r="X217" s="70"/>
      <c r="Y217" s="70"/>
      <c r="Z217" s="70"/>
      <c r="AA217" s="61"/>
      <c r="AB217" s="61"/>
      <c r="AC217" s="19"/>
      <c r="AD217" s="19"/>
      <c r="AE217" s="19"/>
      <c r="AF217" s="31"/>
      <c r="AG217" s="31"/>
      <c r="AH217" s="71"/>
      <c r="AI217" s="31"/>
      <c r="AJ217" s="32"/>
      <c r="AK217" s="32"/>
      <c r="AL217" s="32"/>
    </row>
    <row r="218" spans="1:38" ht="15.75" customHeight="1" x14ac:dyDescent="0.2">
      <c r="A218" s="69"/>
      <c r="B218" s="20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61"/>
      <c r="T218" s="61"/>
      <c r="U218" s="61"/>
      <c r="V218" s="61"/>
      <c r="W218" s="70"/>
      <c r="X218" s="70"/>
      <c r="Y218" s="70"/>
      <c r="Z218" s="70"/>
      <c r="AA218" s="61"/>
      <c r="AB218" s="61"/>
      <c r="AC218" s="19"/>
      <c r="AD218" s="19"/>
      <c r="AE218" s="19"/>
      <c r="AF218" s="31"/>
      <c r="AG218" s="31"/>
      <c r="AH218" s="71"/>
      <c r="AI218" s="31"/>
      <c r="AJ218" s="32"/>
      <c r="AK218" s="32"/>
      <c r="AL218" s="32"/>
    </row>
    <row r="219" spans="1:38" ht="15.75" customHeight="1" x14ac:dyDescent="0.2">
      <c r="A219" s="69"/>
      <c r="B219" s="20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61"/>
      <c r="T219" s="61"/>
      <c r="U219" s="61"/>
      <c r="V219" s="61"/>
      <c r="W219" s="70"/>
      <c r="X219" s="70"/>
      <c r="Y219" s="70"/>
      <c r="Z219" s="70"/>
      <c r="AA219" s="61"/>
      <c r="AB219" s="61"/>
      <c r="AC219" s="19"/>
      <c r="AD219" s="19"/>
      <c r="AE219" s="19"/>
      <c r="AF219" s="31"/>
      <c r="AG219" s="31"/>
      <c r="AH219" s="71"/>
      <c r="AI219" s="31"/>
      <c r="AJ219" s="32"/>
      <c r="AK219" s="32"/>
      <c r="AL219" s="32"/>
    </row>
    <row r="220" spans="1:38" ht="15.75" customHeight="1" x14ac:dyDescent="0.2">
      <c r="A220" s="69"/>
      <c r="B220" s="20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61"/>
      <c r="T220" s="61"/>
      <c r="U220" s="61"/>
      <c r="V220" s="61"/>
      <c r="W220" s="70"/>
      <c r="X220" s="70"/>
      <c r="Y220" s="70"/>
      <c r="Z220" s="70"/>
      <c r="AA220" s="61"/>
      <c r="AB220" s="61"/>
      <c r="AC220" s="19"/>
      <c r="AD220" s="19"/>
      <c r="AE220" s="19"/>
      <c r="AF220" s="31"/>
      <c r="AG220" s="31"/>
      <c r="AH220" s="71"/>
      <c r="AI220" s="31"/>
      <c r="AJ220" s="32"/>
      <c r="AK220" s="32"/>
      <c r="AL220" s="32"/>
    </row>
    <row r="221" spans="1:38" ht="15.75" customHeight="1" x14ac:dyDescent="0.2">
      <c r="A221" s="69"/>
      <c r="B221" s="20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61"/>
      <c r="T221" s="61"/>
      <c r="U221" s="61"/>
      <c r="V221" s="61"/>
      <c r="W221" s="70"/>
      <c r="X221" s="70"/>
      <c r="Y221" s="70"/>
      <c r="Z221" s="70"/>
      <c r="AA221" s="61"/>
      <c r="AB221" s="61"/>
      <c r="AC221" s="19"/>
      <c r="AD221" s="19"/>
      <c r="AE221" s="19"/>
      <c r="AF221" s="31"/>
      <c r="AG221" s="31"/>
      <c r="AH221" s="71"/>
      <c r="AI221" s="31"/>
      <c r="AJ221" s="32"/>
      <c r="AK221" s="32"/>
      <c r="AL221" s="32"/>
    </row>
    <row r="222" spans="1:38" ht="15.75" customHeight="1" x14ac:dyDescent="0.2">
      <c r="A222" s="69"/>
      <c r="B222" s="20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61"/>
      <c r="T222" s="61"/>
      <c r="U222" s="61"/>
      <c r="V222" s="61"/>
      <c r="W222" s="70"/>
      <c r="X222" s="70"/>
      <c r="Y222" s="70"/>
      <c r="Z222" s="70"/>
      <c r="AA222" s="61"/>
      <c r="AB222" s="61"/>
      <c r="AC222" s="19"/>
      <c r="AD222" s="19"/>
      <c r="AE222" s="19"/>
      <c r="AF222" s="31"/>
      <c r="AG222" s="31"/>
      <c r="AH222" s="71"/>
      <c r="AI222" s="31"/>
      <c r="AJ222" s="32"/>
      <c r="AK222" s="32"/>
      <c r="AL222" s="32"/>
    </row>
    <row r="223" spans="1:38" ht="15.75" customHeight="1" x14ac:dyDescent="0.2">
      <c r="A223" s="69"/>
      <c r="B223" s="20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61"/>
      <c r="T223" s="61"/>
      <c r="U223" s="61"/>
      <c r="V223" s="61"/>
      <c r="W223" s="70"/>
      <c r="X223" s="70"/>
      <c r="Y223" s="70"/>
      <c r="Z223" s="70"/>
      <c r="AA223" s="61"/>
      <c r="AB223" s="61"/>
      <c r="AC223" s="19"/>
      <c r="AD223" s="19"/>
      <c r="AE223" s="19"/>
      <c r="AF223" s="31"/>
      <c r="AG223" s="31"/>
      <c r="AH223" s="71"/>
      <c r="AI223" s="31"/>
      <c r="AJ223" s="32"/>
      <c r="AK223" s="32"/>
      <c r="AL223" s="32"/>
    </row>
    <row r="224" spans="1:38" ht="15.75" customHeight="1" x14ac:dyDescent="0.2">
      <c r="A224" s="69"/>
      <c r="B224" s="20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61"/>
      <c r="T224" s="61"/>
      <c r="U224" s="61"/>
      <c r="V224" s="61"/>
      <c r="W224" s="70"/>
      <c r="X224" s="70"/>
      <c r="Y224" s="70"/>
      <c r="Z224" s="70"/>
      <c r="AA224" s="61"/>
      <c r="AB224" s="61"/>
      <c r="AC224" s="19"/>
      <c r="AD224" s="19"/>
      <c r="AE224" s="19"/>
      <c r="AF224" s="31"/>
      <c r="AG224" s="31"/>
      <c r="AH224" s="71"/>
      <c r="AI224" s="31"/>
      <c r="AJ224" s="32"/>
      <c r="AK224" s="32"/>
      <c r="AL224" s="32"/>
    </row>
    <row r="225" spans="1:38" ht="15.75" customHeight="1" x14ac:dyDescent="0.2">
      <c r="A225" s="69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61"/>
      <c r="T225" s="61"/>
      <c r="U225" s="61"/>
      <c r="V225" s="61"/>
      <c r="W225" s="70"/>
      <c r="X225" s="70"/>
      <c r="Y225" s="70"/>
      <c r="Z225" s="70"/>
      <c r="AA225" s="61"/>
      <c r="AB225" s="61"/>
      <c r="AC225" s="19"/>
      <c r="AD225" s="19"/>
      <c r="AE225" s="19"/>
      <c r="AF225" s="31"/>
      <c r="AG225" s="31"/>
      <c r="AH225" s="71"/>
      <c r="AI225" s="31"/>
      <c r="AJ225" s="32"/>
      <c r="AK225" s="32"/>
      <c r="AL225" s="32"/>
    </row>
    <row r="226" spans="1:38" ht="15.75" customHeight="1" x14ac:dyDescent="0.2">
      <c r="A226" s="69"/>
      <c r="B226" s="20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61"/>
      <c r="T226" s="61"/>
      <c r="U226" s="61"/>
      <c r="V226" s="61"/>
      <c r="W226" s="70"/>
      <c r="X226" s="70"/>
      <c r="Y226" s="70"/>
      <c r="Z226" s="70"/>
      <c r="AA226" s="61"/>
      <c r="AB226" s="61"/>
      <c r="AC226" s="19"/>
      <c r="AD226" s="19"/>
      <c r="AE226" s="19"/>
      <c r="AF226" s="31"/>
      <c r="AG226" s="31"/>
      <c r="AH226" s="71"/>
      <c r="AI226" s="31"/>
      <c r="AJ226" s="32"/>
      <c r="AK226" s="32"/>
      <c r="AL226" s="32"/>
    </row>
    <row r="227" spans="1:38" ht="15.75" customHeight="1" x14ac:dyDescent="0.2">
      <c r="A227" s="69"/>
      <c r="B227" s="20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61"/>
      <c r="T227" s="61"/>
      <c r="U227" s="61"/>
      <c r="V227" s="61"/>
      <c r="W227" s="70"/>
      <c r="X227" s="70"/>
      <c r="Y227" s="70"/>
      <c r="Z227" s="70"/>
      <c r="AA227" s="61"/>
      <c r="AB227" s="61"/>
      <c r="AC227" s="19"/>
      <c r="AD227" s="19"/>
      <c r="AE227" s="19"/>
      <c r="AF227" s="31"/>
      <c r="AG227" s="31"/>
      <c r="AH227" s="71"/>
      <c r="AI227" s="31"/>
      <c r="AJ227" s="32"/>
      <c r="AK227" s="32"/>
      <c r="AL227" s="32"/>
    </row>
    <row r="228" spans="1:38" ht="15.75" customHeight="1" x14ac:dyDescent="0.2">
      <c r="A228" s="69"/>
      <c r="B228" s="20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61"/>
      <c r="T228" s="61"/>
      <c r="U228" s="61"/>
      <c r="V228" s="61"/>
      <c r="W228" s="70"/>
      <c r="X228" s="70"/>
      <c r="Y228" s="70"/>
      <c r="Z228" s="70"/>
      <c r="AA228" s="61"/>
      <c r="AB228" s="61"/>
      <c r="AC228" s="19"/>
      <c r="AD228" s="19"/>
      <c r="AE228" s="19"/>
      <c r="AF228" s="31"/>
      <c r="AG228" s="31"/>
      <c r="AH228" s="71"/>
      <c r="AI228" s="31"/>
      <c r="AJ228" s="32"/>
      <c r="AK228" s="32"/>
      <c r="AL228" s="32"/>
    </row>
    <row r="229" spans="1:38" ht="15.75" customHeight="1" x14ac:dyDescent="0.2">
      <c r="A229" s="69"/>
      <c r="B229" s="20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61"/>
      <c r="T229" s="61"/>
      <c r="U229" s="61"/>
      <c r="V229" s="61"/>
      <c r="W229" s="70"/>
      <c r="X229" s="70"/>
      <c r="Y229" s="70"/>
      <c r="Z229" s="70"/>
      <c r="AA229" s="61"/>
      <c r="AB229" s="61"/>
      <c r="AC229" s="19"/>
      <c r="AD229" s="19"/>
      <c r="AE229" s="19"/>
      <c r="AF229" s="31"/>
      <c r="AG229" s="31"/>
      <c r="AH229" s="71"/>
      <c r="AI229" s="31"/>
      <c r="AJ229" s="32"/>
      <c r="AK229" s="32"/>
      <c r="AL229" s="32"/>
    </row>
    <row r="230" spans="1:38" ht="15.75" customHeight="1" x14ac:dyDescent="0.2">
      <c r="A230" s="69"/>
      <c r="B230" s="20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61"/>
      <c r="T230" s="61"/>
      <c r="U230" s="61"/>
      <c r="V230" s="61"/>
      <c r="W230" s="70"/>
      <c r="X230" s="70"/>
      <c r="Y230" s="70"/>
      <c r="Z230" s="70"/>
      <c r="AA230" s="61"/>
      <c r="AB230" s="61"/>
      <c r="AC230" s="19"/>
      <c r="AD230" s="19"/>
      <c r="AE230" s="19"/>
      <c r="AF230" s="31"/>
      <c r="AG230" s="31"/>
      <c r="AH230" s="71"/>
      <c r="AI230" s="31"/>
      <c r="AJ230" s="32"/>
      <c r="AK230" s="32"/>
      <c r="AL230" s="32"/>
    </row>
    <row r="231" spans="1:38" ht="15.75" customHeight="1" x14ac:dyDescent="0.2">
      <c r="A231" s="69"/>
      <c r="B231" s="20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61"/>
      <c r="T231" s="61"/>
      <c r="U231" s="61"/>
      <c r="V231" s="61"/>
      <c r="W231" s="70"/>
      <c r="X231" s="70"/>
      <c r="Y231" s="70"/>
      <c r="Z231" s="70"/>
      <c r="AA231" s="61"/>
      <c r="AB231" s="61"/>
      <c r="AC231" s="19"/>
      <c r="AD231" s="19"/>
      <c r="AE231" s="19"/>
      <c r="AF231" s="31"/>
      <c r="AG231" s="31"/>
      <c r="AH231" s="71"/>
      <c r="AI231" s="31"/>
      <c r="AJ231" s="32"/>
      <c r="AK231" s="32"/>
      <c r="AL231" s="32"/>
    </row>
    <row r="232" spans="1:38" ht="15.75" customHeight="1" x14ac:dyDescent="0.2">
      <c r="A232" s="69"/>
      <c r="B232" s="20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61"/>
      <c r="T232" s="61"/>
      <c r="U232" s="61"/>
      <c r="V232" s="61"/>
      <c r="W232" s="70"/>
      <c r="X232" s="70"/>
      <c r="Y232" s="70"/>
      <c r="Z232" s="70"/>
      <c r="AA232" s="61"/>
      <c r="AB232" s="61"/>
      <c r="AC232" s="19"/>
      <c r="AD232" s="19"/>
      <c r="AE232" s="19"/>
      <c r="AF232" s="31"/>
      <c r="AG232" s="31"/>
      <c r="AH232" s="71"/>
      <c r="AI232" s="31"/>
      <c r="AJ232" s="32"/>
      <c r="AK232" s="32"/>
      <c r="AL232" s="32"/>
    </row>
    <row r="233" spans="1:38" ht="15.75" customHeight="1" x14ac:dyDescent="0.2">
      <c r="A233" s="69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61"/>
      <c r="T233" s="61"/>
      <c r="U233" s="61"/>
      <c r="V233" s="61"/>
      <c r="W233" s="70"/>
      <c r="X233" s="70"/>
      <c r="Y233" s="70"/>
      <c r="Z233" s="70"/>
      <c r="AA233" s="61"/>
      <c r="AB233" s="61"/>
      <c r="AC233" s="19"/>
      <c r="AD233" s="19"/>
      <c r="AE233" s="19"/>
      <c r="AF233" s="31"/>
      <c r="AG233" s="31"/>
      <c r="AH233" s="71"/>
      <c r="AI233" s="31"/>
      <c r="AJ233" s="32"/>
      <c r="AK233" s="32"/>
      <c r="AL233" s="32"/>
    </row>
    <row r="234" spans="1:38" ht="15.75" customHeight="1" x14ac:dyDescent="0.2">
      <c r="A234" s="69"/>
      <c r="B234" s="20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61"/>
      <c r="T234" s="61"/>
      <c r="U234" s="61"/>
      <c r="V234" s="61"/>
      <c r="W234" s="70"/>
      <c r="X234" s="70"/>
      <c r="Y234" s="70"/>
      <c r="Z234" s="70"/>
      <c r="AA234" s="61"/>
      <c r="AB234" s="61"/>
      <c r="AC234" s="19"/>
      <c r="AD234" s="19"/>
      <c r="AE234" s="19"/>
      <c r="AF234" s="31"/>
      <c r="AG234" s="31"/>
      <c r="AH234" s="71"/>
      <c r="AI234" s="31"/>
      <c r="AJ234" s="32"/>
      <c r="AK234" s="32"/>
      <c r="AL234" s="32"/>
    </row>
    <row r="235" spans="1:38" ht="15.75" customHeight="1" x14ac:dyDescent="0.2">
      <c r="A235" s="69"/>
      <c r="B235" s="20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61"/>
      <c r="T235" s="61"/>
      <c r="U235" s="61"/>
      <c r="V235" s="61"/>
      <c r="W235" s="70"/>
      <c r="X235" s="70"/>
      <c r="Y235" s="70"/>
      <c r="Z235" s="70"/>
      <c r="AA235" s="61"/>
      <c r="AB235" s="61"/>
      <c r="AC235" s="19"/>
      <c r="AD235" s="19"/>
      <c r="AE235" s="19"/>
      <c r="AF235" s="31"/>
      <c r="AG235" s="31"/>
      <c r="AH235" s="71"/>
      <c r="AI235" s="31"/>
      <c r="AJ235" s="32"/>
      <c r="AK235" s="32"/>
      <c r="AL235" s="32"/>
    </row>
    <row r="236" spans="1:38" ht="15.75" customHeight="1" x14ac:dyDescent="0.2">
      <c r="A236" s="69"/>
      <c r="B236" s="20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61"/>
      <c r="T236" s="61"/>
      <c r="U236" s="61"/>
      <c r="V236" s="61"/>
      <c r="W236" s="70"/>
      <c r="X236" s="70"/>
      <c r="Y236" s="70"/>
      <c r="Z236" s="70"/>
      <c r="AA236" s="61"/>
      <c r="AB236" s="61"/>
      <c r="AC236" s="19"/>
      <c r="AD236" s="19"/>
      <c r="AE236" s="19"/>
      <c r="AF236" s="31"/>
      <c r="AG236" s="31"/>
      <c r="AH236" s="71"/>
      <c r="AI236" s="31"/>
      <c r="AJ236" s="32"/>
      <c r="AK236" s="32"/>
      <c r="AL236" s="32"/>
    </row>
    <row r="237" spans="1:38" ht="15.75" customHeight="1" x14ac:dyDescent="0.2">
      <c r="A237" s="69"/>
      <c r="B237" s="20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61"/>
      <c r="T237" s="61"/>
      <c r="U237" s="61"/>
      <c r="V237" s="61"/>
      <c r="W237" s="70"/>
      <c r="X237" s="70"/>
      <c r="Y237" s="70"/>
      <c r="Z237" s="70"/>
      <c r="AA237" s="61"/>
      <c r="AB237" s="61"/>
      <c r="AC237" s="19"/>
      <c r="AD237" s="19"/>
      <c r="AE237" s="19"/>
      <c r="AF237" s="31"/>
      <c r="AG237" s="31"/>
      <c r="AH237" s="71"/>
      <c r="AI237" s="31"/>
      <c r="AJ237" s="32"/>
      <c r="AK237" s="32"/>
      <c r="AL237" s="32"/>
    </row>
    <row r="238" spans="1:38" ht="15.75" customHeight="1" x14ac:dyDescent="0.2">
      <c r="A238" s="69"/>
      <c r="B238" s="20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61"/>
      <c r="T238" s="61"/>
      <c r="U238" s="61"/>
      <c r="V238" s="61"/>
      <c r="W238" s="70"/>
      <c r="X238" s="70"/>
      <c r="Y238" s="70"/>
      <c r="Z238" s="70"/>
      <c r="AA238" s="61"/>
      <c r="AB238" s="61"/>
      <c r="AC238" s="19"/>
      <c r="AD238" s="19"/>
      <c r="AE238" s="19"/>
      <c r="AF238" s="31"/>
      <c r="AG238" s="31"/>
      <c r="AH238" s="71"/>
      <c r="AI238" s="31"/>
      <c r="AJ238" s="32"/>
      <c r="AK238" s="32"/>
      <c r="AL238" s="32"/>
    </row>
    <row r="239" spans="1:38" ht="15.75" customHeight="1" x14ac:dyDescent="0.2">
      <c r="A239" s="69"/>
      <c r="B239" s="20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61"/>
      <c r="T239" s="61"/>
      <c r="U239" s="61"/>
      <c r="V239" s="61"/>
      <c r="W239" s="70"/>
      <c r="X239" s="70"/>
      <c r="Y239" s="70"/>
      <c r="Z239" s="70"/>
      <c r="AA239" s="61"/>
      <c r="AB239" s="61"/>
      <c r="AC239" s="19"/>
      <c r="AD239" s="19"/>
      <c r="AE239" s="19"/>
      <c r="AF239" s="31"/>
      <c r="AG239" s="31"/>
      <c r="AH239" s="71"/>
      <c r="AI239" s="31"/>
      <c r="AJ239" s="32"/>
      <c r="AK239" s="32"/>
      <c r="AL239" s="32"/>
    </row>
    <row r="240" spans="1:38" ht="15.75" customHeight="1" x14ac:dyDescent="0.2">
      <c r="A240" s="69"/>
      <c r="B240" s="20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61"/>
      <c r="T240" s="61"/>
      <c r="U240" s="61"/>
      <c r="V240" s="61"/>
      <c r="W240" s="70"/>
      <c r="X240" s="70"/>
      <c r="Y240" s="70"/>
      <c r="Z240" s="70"/>
      <c r="AA240" s="61"/>
      <c r="AB240" s="61"/>
      <c r="AC240" s="19"/>
      <c r="AD240" s="19"/>
      <c r="AE240" s="19"/>
      <c r="AF240" s="31"/>
      <c r="AG240" s="31"/>
      <c r="AH240" s="71"/>
      <c r="AI240" s="31"/>
      <c r="AJ240" s="32"/>
      <c r="AK240" s="32"/>
      <c r="AL240" s="32"/>
    </row>
    <row r="241" spans="1:38" ht="15.75" customHeight="1" x14ac:dyDescent="0.2">
      <c r="A241" s="69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61"/>
      <c r="T241" s="61"/>
      <c r="U241" s="61"/>
      <c r="V241" s="61"/>
      <c r="W241" s="70"/>
      <c r="X241" s="70"/>
      <c r="Y241" s="70"/>
      <c r="Z241" s="70"/>
      <c r="AA241" s="61"/>
      <c r="AB241" s="61"/>
      <c r="AC241" s="19"/>
      <c r="AD241" s="19"/>
      <c r="AE241" s="19"/>
      <c r="AF241" s="31"/>
      <c r="AG241" s="31"/>
      <c r="AH241" s="71"/>
      <c r="AI241" s="31"/>
      <c r="AJ241" s="32"/>
      <c r="AK241" s="32"/>
      <c r="AL241" s="32"/>
    </row>
    <row r="242" spans="1:38" ht="15.75" customHeight="1" x14ac:dyDescent="0.2">
      <c r="A242" s="69"/>
      <c r="B242" s="20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61"/>
      <c r="T242" s="61"/>
      <c r="U242" s="61"/>
      <c r="V242" s="61"/>
      <c r="W242" s="70"/>
      <c r="X242" s="70"/>
      <c r="Y242" s="70"/>
      <c r="Z242" s="70"/>
      <c r="AA242" s="61"/>
      <c r="AB242" s="61"/>
      <c r="AC242" s="19"/>
      <c r="AD242" s="19"/>
      <c r="AE242" s="19"/>
      <c r="AF242" s="31"/>
      <c r="AG242" s="31"/>
      <c r="AH242" s="71"/>
      <c r="AI242" s="31"/>
      <c r="AJ242" s="32"/>
      <c r="AK242" s="32"/>
      <c r="AL242" s="32"/>
    </row>
    <row r="243" spans="1:38" ht="15.75" customHeight="1" x14ac:dyDescent="0.2">
      <c r="A243" s="69"/>
      <c r="B243" s="2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61"/>
      <c r="T243" s="61"/>
      <c r="U243" s="61"/>
      <c r="V243" s="61"/>
      <c r="W243" s="70"/>
      <c r="X243" s="70"/>
      <c r="Y243" s="70"/>
      <c r="Z243" s="70"/>
      <c r="AA243" s="61"/>
      <c r="AB243" s="61"/>
      <c r="AC243" s="19"/>
      <c r="AD243" s="19"/>
      <c r="AE243" s="19"/>
      <c r="AF243" s="31"/>
      <c r="AG243" s="31"/>
      <c r="AH243" s="71"/>
      <c r="AI243" s="31"/>
      <c r="AJ243" s="32"/>
      <c r="AK243" s="32"/>
      <c r="AL243" s="32"/>
    </row>
    <row r="244" spans="1:38" ht="15.75" customHeight="1" x14ac:dyDescent="0.2">
      <c r="A244" s="69"/>
      <c r="B244" s="20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61"/>
      <c r="T244" s="61"/>
      <c r="U244" s="61"/>
      <c r="V244" s="61"/>
      <c r="W244" s="70"/>
      <c r="X244" s="70"/>
      <c r="Y244" s="70"/>
      <c r="Z244" s="70"/>
      <c r="AA244" s="61"/>
      <c r="AB244" s="61"/>
      <c r="AC244" s="19"/>
      <c r="AD244" s="19"/>
      <c r="AE244" s="19"/>
      <c r="AF244" s="31"/>
      <c r="AG244" s="31"/>
      <c r="AH244" s="71"/>
      <c r="AI244" s="31"/>
      <c r="AJ244" s="32"/>
      <c r="AK244" s="32"/>
      <c r="AL244" s="32"/>
    </row>
    <row r="245" spans="1:38" ht="15.75" customHeight="1" x14ac:dyDescent="0.2">
      <c r="A245" s="69"/>
      <c r="B245" s="20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61"/>
      <c r="T245" s="61"/>
      <c r="U245" s="61"/>
      <c r="V245" s="61"/>
      <c r="W245" s="70"/>
      <c r="X245" s="70"/>
      <c r="Y245" s="70"/>
      <c r="Z245" s="70"/>
      <c r="AA245" s="61"/>
      <c r="AB245" s="61"/>
      <c r="AC245" s="19"/>
      <c r="AD245" s="19"/>
      <c r="AE245" s="19"/>
      <c r="AF245" s="31"/>
      <c r="AG245" s="31"/>
      <c r="AH245" s="71"/>
      <c r="AI245" s="31"/>
      <c r="AJ245" s="32"/>
      <c r="AK245" s="32"/>
      <c r="AL245" s="32"/>
    </row>
    <row r="246" spans="1:38" ht="15.75" customHeight="1" x14ac:dyDescent="0.2">
      <c r="A246" s="69"/>
      <c r="B246" s="20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61"/>
      <c r="T246" s="61"/>
      <c r="U246" s="61"/>
      <c r="V246" s="61"/>
      <c r="W246" s="70"/>
      <c r="X246" s="70"/>
      <c r="Y246" s="70"/>
      <c r="Z246" s="70"/>
      <c r="AA246" s="61"/>
      <c r="AB246" s="61"/>
      <c r="AC246" s="19"/>
      <c r="AD246" s="19"/>
      <c r="AE246" s="19"/>
      <c r="AF246" s="31"/>
      <c r="AG246" s="31"/>
      <c r="AH246" s="71"/>
      <c r="AI246" s="31"/>
      <c r="AJ246" s="32"/>
      <c r="AK246" s="32"/>
      <c r="AL246" s="32"/>
    </row>
    <row r="247" spans="1:38" ht="15.75" customHeight="1" x14ac:dyDescent="0.2">
      <c r="A247" s="69"/>
      <c r="B247" s="20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61"/>
      <c r="T247" s="61"/>
      <c r="U247" s="61"/>
      <c r="V247" s="61"/>
      <c r="W247" s="70"/>
      <c r="X247" s="70"/>
      <c r="Y247" s="70"/>
      <c r="Z247" s="70"/>
      <c r="AA247" s="61"/>
      <c r="AB247" s="61"/>
      <c r="AC247" s="19"/>
      <c r="AD247" s="19"/>
      <c r="AE247" s="19"/>
      <c r="AF247" s="31"/>
      <c r="AG247" s="31"/>
      <c r="AH247" s="71"/>
      <c r="AI247" s="31"/>
      <c r="AJ247" s="32"/>
      <c r="AK247" s="32"/>
      <c r="AL247" s="32"/>
    </row>
    <row r="248" spans="1:38" ht="15.75" customHeight="1" x14ac:dyDescent="0.2">
      <c r="A248" s="69"/>
      <c r="B248" s="20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61"/>
      <c r="T248" s="61"/>
      <c r="U248" s="61"/>
      <c r="V248" s="61"/>
      <c r="W248" s="70"/>
      <c r="X248" s="70"/>
      <c r="Y248" s="70"/>
      <c r="Z248" s="70"/>
      <c r="AA248" s="61"/>
      <c r="AB248" s="61"/>
      <c r="AC248" s="19"/>
      <c r="AD248" s="19"/>
      <c r="AE248" s="19"/>
      <c r="AF248" s="31"/>
      <c r="AG248" s="31"/>
      <c r="AH248" s="71"/>
      <c r="AI248" s="31"/>
      <c r="AJ248" s="32"/>
      <c r="AK248" s="32"/>
      <c r="AL248" s="32"/>
    </row>
    <row r="249" spans="1:38" ht="15.75" customHeight="1" x14ac:dyDescent="0.2">
      <c r="A249" s="69"/>
      <c r="B249" s="20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61"/>
      <c r="T249" s="61"/>
      <c r="U249" s="61"/>
      <c r="V249" s="61"/>
      <c r="W249" s="70"/>
      <c r="X249" s="70"/>
      <c r="Y249" s="70"/>
      <c r="Z249" s="70"/>
      <c r="AA249" s="61"/>
      <c r="AB249" s="61"/>
      <c r="AC249" s="19"/>
      <c r="AD249" s="19"/>
      <c r="AE249" s="19"/>
      <c r="AF249" s="31"/>
      <c r="AG249" s="31"/>
      <c r="AH249" s="71"/>
      <c r="AI249" s="31"/>
      <c r="AJ249" s="32"/>
      <c r="AK249" s="32"/>
      <c r="AL249" s="32"/>
    </row>
    <row r="250" spans="1:38" ht="15.75" customHeight="1" x14ac:dyDescent="0.2">
      <c r="A250" s="69"/>
      <c r="B250" s="20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61"/>
      <c r="T250" s="61"/>
      <c r="U250" s="61"/>
      <c r="V250" s="61"/>
      <c r="W250" s="70"/>
      <c r="X250" s="70"/>
      <c r="Y250" s="70"/>
      <c r="Z250" s="70"/>
      <c r="AA250" s="61"/>
      <c r="AB250" s="61"/>
      <c r="AC250" s="19"/>
      <c r="AD250" s="19"/>
      <c r="AE250" s="19"/>
      <c r="AF250" s="31"/>
      <c r="AG250" s="31"/>
      <c r="AH250" s="71"/>
      <c r="AI250" s="31"/>
      <c r="AJ250" s="32"/>
      <c r="AK250" s="32"/>
      <c r="AL250" s="32"/>
    </row>
    <row r="251" spans="1:38" ht="15.75" customHeight="1" x14ac:dyDescent="0.2">
      <c r="A251" s="69"/>
      <c r="B251" s="20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61"/>
      <c r="T251" s="61"/>
      <c r="U251" s="61"/>
      <c r="V251" s="61"/>
      <c r="W251" s="70"/>
      <c r="X251" s="70"/>
      <c r="Y251" s="70"/>
      <c r="Z251" s="70"/>
      <c r="AA251" s="61"/>
      <c r="AB251" s="61"/>
      <c r="AC251" s="19"/>
      <c r="AD251" s="19"/>
      <c r="AE251" s="19"/>
      <c r="AF251" s="31"/>
      <c r="AG251" s="31"/>
      <c r="AH251" s="71"/>
      <c r="AI251" s="31"/>
      <c r="AJ251" s="32"/>
      <c r="AK251" s="32"/>
      <c r="AL251" s="32"/>
    </row>
    <row r="252" spans="1:38" ht="15.75" customHeight="1" x14ac:dyDescent="0.2">
      <c r="A252" s="69"/>
      <c r="B252" s="20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61"/>
      <c r="T252" s="61"/>
      <c r="U252" s="61"/>
      <c r="V252" s="61"/>
      <c r="W252" s="70"/>
      <c r="X252" s="70"/>
      <c r="Y252" s="70"/>
      <c r="Z252" s="70"/>
      <c r="AA252" s="61"/>
      <c r="AB252" s="61"/>
      <c r="AC252" s="19"/>
      <c r="AD252" s="19"/>
      <c r="AE252" s="19"/>
      <c r="AF252" s="31"/>
      <c r="AG252" s="31"/>
      <c r="AH252" s="71"/>
      <c r="AI252" s="31"/>
      <c r="AJ252" s="32"/>
      <c r="AK252" s="32"/>
      <c r="AL252" s="32"/>
    </row>
    <row r="253" spans="1:38" ht="15.75" customHeight="1" x14ac:dyDescent="0.2">
      <c r="A253" s="69"/>
      <c r="B253" s="20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61"/>
      <c r="T253" s="61"/>
      <c r="U253" s="61"/>
      <c r="V253" s="61"/>
      <c r="W253" s="70"/>
      <c r="X253" s="70"/>
      <c r="Y253" s="70"/>
      <c r="Z253" s="70"/>
      <c r="AA253" s="61"/>
      <c r="AB253" s="61"/>
      <c r="AC253" s="19"/>
      <c r="AD253" s="19"/>
      <c r="AE253" s="19"/>
      <c r="AF253" s="31"/>
      <c r="AG253" s="31"/>
      <c r="AH253" s="71"/>
      <c r="AI253" s="31"/>
      <c r="AJ253" s="32"/>
      <c r="AK253" s="32"/>
      <c r="AL253" s="32"/>
    </row>
    <row r="254" spans="1:38" ht="15.75" customHeight="1" x14ac:dyDescent="0.2">
      <c r="A254" s="69"/>
      <c r="B254" s="20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61"/>
      <c r="T254" s="61"/>
      <c r="U254" s="61"/>
      <c r="V254" s="61"/>
      <c r="W254" s="70"/>
      <c r="X254" s="70"/>
      <c r="Y254" s="70"/>
      <c r="Z254" s="70"/>
      <c r="AA254" s="61"/>
      <c r="AB254" s="61"/>
      <c r="AC254" s="19"/>
      <c r="AD254" s="19"/>
      <c r="AE254" s="19"/>
      <c r="AF254" s="31"/>
      <c r="AG254" s="31"/>
      <c r="AH254" s="71"/>
      <c r="AI254" s="31"/>
      <c r="AJ254" s="32"/>
      <c r="AK254" s="32"/>
      <c r="AL254" s="32"/>
    </row>
    <row r="255" spans="1:38" ht="15.75" customHeight="1" x14ac:dyDescent="0.2">
      <c r="A255" s="69"/>
      <c r="B255" s="20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61"/>
      <c r="T255" s="61"/>
      <c r="U255" s="61"/>
      <c r="V255" s="61"/>
      <c r="W255" s="70"/>
      <c r="X255" s="70"/>
      <c r="Y255" s="70"/>
      <c r="Z255" s="70"/>
      <c r="AA255" s="61"/>
      <c r="AB255" s="61"/>
      <c r="AC255" s="19"/>
      <c r="AD255" s="19"/>
      <c r="AE255" s="19"/>
      <c r="AF255" s="31"/>
      <c r="AG255" s="31"/>
      <c r="AH255" s="71"/>
      <c r="AI255" s="31"/>
      <c r="AJ255" s="32"/>
      <c r="AK255" s="32"/>
      <c r="AL255" s="32"/>
    </row>
    <row r="256" spans="1:38" ht="15.75" customHeight="1" x14ac:dyDescent="0.2">
      <c r="A256" s="69"/>
      <c r="B256" s="20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61"/>
      <c r="T256" s="61"/>
      <c r="U256" s="61"/>
      <c r="V256" s="61"/>
      <c r="W256" s="70"/>
      <c r="X256" s="70"/>
      <c r="Y256" s="70"/>
      <c r="Z256" s="70"/>
      <c r="AA256" s="61"/>
      <c r="AB256" s="61"/>
      <c r="AC256" s="19"/>
      <c r="AD256" s="19"/>
      <c r="AE256" s="19"/>
      <c r="AF256" s="31"/>
      <c r="AG256" s="31"/>
      <c r="AH256" s="71"/>
      <c r="AI256" s="31"/>
      <c r="AJ256" s="32"/>
      <c r="AK256" s="32"/>
      <c r="AL256" s="32"/>
    </row>
    <row r="257" spans="1:38" ht="15.75" customHeight="1" x14ac:dyDescent="0.2">
      <c r="A257" s="69"/>
      <c r="B257" s="20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61"/>
      <c r="T257" s="61"/>
      <c r="U257" s="61"/>
      <c r="V257" s="61"/>
      <c r="W257" s="70"/>
      <c r="X257" s="70"/>
      <c r="Y257" s="70"/>
      <c r="Z257" s="70"/>
      <c r="AA257" s="61"/>
      <c r="AB257" s="61"/>
      <c r="AC257" s="19"/>
      <c r="AD257" s="19"/>
      <c r="AE257" s="19"/>
      <c r="AF257" s="31"/>
      <c r="AG257" s="31"/>
      <c r="AH257" s="71"/>
      <c r="AI257" s="31"/>
      <c r="AJ257" s="32"/>
      <c r="AK257" s="32"/>
      <c r="AL257" s="32"/>
    </row>
    <row r="258" spans="1:38" ht="15.75" customHeight="1" x14ac:dyDescent="0.2">
      <c r="A258" s="69"/>
      <c r="B258" s="20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61"/>
      <c r="T258" s="61"/>
      <c r="U258" s="61"/>
      <c r="V258" s="61"/>
      <c r="W258" s="70"/>
      <c r="X258" s="70"/>
      <c r="Y258" s="70"/>
      <c r="Z258" s="70"/>
      <c r="AA258" s="61"/>
      <c r="AB258" s="61"/>
      <c r="AC258" s="19"/>
      <c r="AD258" s="19"/>
      <c r="AE258" s="19"/>
      <c r="AF258" s="31"/>
      <c r="AG258" s="31"/>
      <c r="AH258" s="71"/>
      <c r="AI258" s="31"/>
      <c r="AJ258" s="32"/>
      <c r="AK258" s="32"/>
      <c r="AL258" s="32"/>
    </row>
    <row r="259" spans="1:38" ht="15.75" customHeight="1" x14ac:dyDescent="0.2">
      <c r="A259" s="69"/>
      <c r="B259" s="20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61"/>
      <c r="T259" s="61"/>
      <c r="U259" s="61"/>
      <c r="V259" s="61"/>
      <c r="W259" s="70"/>
      <c r="X259" s="70"/>
      <c r="Y259" s="70"/>
      <c r="Z259" s="70"/>
      <c r="AA259" s="61"/>
      <c r="AB259" s="61"/>
      <c r="AC259" s="19"/>
      <c r="AD259" s="19"/>
      <c r="AE259" s="19"/>
      <c r="AF259" s="31"/>
      <c r="AG259" s="31"/>
      <c r="AH259" s="71"/>
      <c r="AI259" s="31"/>
      <c r="AJ259" s="32"/>
      <c r="AK259" s="32"/>
      <c r="AL259" s="32"/>
    </row>
    <row r="260" spans="1:38" ht="15.75" customHeight="1" x14ac:dyDescent="0.2">
      <c r="A260" s="69"/>
      <c r="B260" s="20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61"/>
      <c r="T260" s="61"/>
      <c r="U260" s="61"/>
      <c r="V260" s="61"/>
      <c r="W260" s="70"/>
      <c r="X260" s="70"/>
      <c r="Y260" s="70"/>
      <c r="Z260" s="70"/>
      <c r="AA260" s="61"/>
      <c r="AB260" s="61"/>
      <c r="AC260" s="19"/>
      <c r="AD260" s="19"/>
      <c r="AE260" s="19"/>
      <c r="AF260" s="31"/>
      <c r="AG260" s="31"/>
      <c r="AH260" s="71"/>
      <c r="AI260" s="31"/>
      <c r="AJ260" s="32"/>
      <c r="AK260" s="32"/>
      <c r="AL260" s="32"/>
    </row>
    <row r="261" spans="1:38" ht="15.75" customHeight="1" x14ac:dyDescent="0.2">
      <c r="A261" s="69"/>
      <c r="B261" s="20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61"/>
      <c r="T261" s="61"/>
      <c r="U261" s="61"/>
      <c r="V261" s="61"/>
      <c r="W261" s="70"/>
      <c r="X261" s="70"/>
      <c r="Y261" s="70"/>
      <c r="Z261" s="70"/>
      <c r="AA261" s="61"/>
      <c r="AB261" s="61"/>
      <c r="AC261" s="19"/>
      <c r="AD261" s="19"/>
      <c r="AE261" s="19"/>
      <c r="AF261" s="31"/>
      <c r="AG261" s="31"/>
      <c r="AH261" s="71"/>
      <c r="AI261" s="31"/>
      <c r="AJ261" s="32"/>
      <c r="AK261" s="32"/>
      <c r="AL261" s="32"/>
    </row>
    <row r="262" spans="1:38" ht="15.75" customHeight="1" x14ac:dyDescent="0.2">
      <c r="A262" s="69"/>
      <c r="B262" s="20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61"/>
      <c r="T262" s="61"/>
      <c r="U262" s="61"/>
      <c r="V262" s="61"/>
      <c r="W262" s="70"/>
      <c r="X262" s="70"/>
      <c r="Y262" s="70"/>
      <c r="Z262" s="70"/>
      <c r="AA262" s="61"/>
      <c r="AB262" s="61"/>
      <c r="AC262" s="19"/>
      <c r="AD262" s="19"/>
      <c r="AE262" s="19"/>
      <c r="AF262" s="31"/>
      <c r="AG262" s="31"/>
      <c r="AH262" s="71"/>
      <c r="AI262" s="31"/>
      <c r="AJ262" s="32"/>
      <c r="AK262" s="32"/>
      <c r="AL262" s="32"/>
    </row>
    <row r="263" spans="1:38" ht="15.75" customHeight="1" x14ac:dyDescent="0.2">
      <c r="A263" s="69"/>
      <c r="B263" s="20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61"/>
      <c r="T263" s="61"/>
      <c r="U263" s="61"/>
      <c r="V263" s="61"/>
      <c r="W263" s="70"/>
      <c r="X263" s="70"/>
      <c r="Y263" s="70"/>
      <c r="Z263" s="70"/>
      <c r="AA263" s="61"/>
      <c r="AB263" s="61"/>
      <c r="AC263" s="19"/>
      <c r="AD263" s="19"/>
      <c r="AE263" s="19"/>
      <c r="AF263" s="31"/>
      <c r="AG263" s="31"/>
      <c r="AH263" s="71"/>
      <c r="AI263" s="31"/>
      <c r="AJ263" s="32"/>
      <c r="AK263" s="32"/>
      <c r="AL263" s="32"/>
    </row>
    <row r="264" spans="1:38" ht="15.75" customHeight="1" x14ac:dyDescent="0.2">
      <c r="A264" s="69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61"/>
      <c r="T264" s="61"/>
      <c r="U264" s="61"/>
      <c r="V264" s="61"/>
      <c r="W264" s="70"/>
      <c r="X264" s="70"/>
      <c r="Y264" s="70"/>
      <c r="Z264" s="70"/>
      <c r="AA264" s="61"/>
      <c r="AB264" s="61"/>
      <c r="AC264" s="19"/>
      <c r="AD264" s="19"/>
      <c r="AE264" s="19"/>
      <c r="AF264" s="31"/>
      <c r="AG264" s="31"/>
      <c r="AH264" s="71"/>
      <c r="AI264" s="31"/>
      <c r="AJ264" s="32"/>
      <c r="AK264" s="32"/>
      <c r="AL264" s="32"/>
    </row>
    <row r="265" spans="1:38" ht="15.75" customHeight="1" x14ac:dyDescent="0.2">
      <c r="A265" s="69"/>
      <c r="B265" s="2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61"/>
      <c r="T265" s="61"/>
      <c r="U265" s="61"/>
      <c r="V265" s="61"/>
      <c r="W265" s="70"/>
      <c r="X265" s="70"/>
      <c r="Y265" s="70"/>
      <c r="Z265" s="70"/>
      <c r="AA265" s="61"/>
      <c r="AB265" s="61"/>
      <c r="AC265" s="19"/>
      <c r="AD265" s="19"/>
      <c r="AE265" s="19"/>
      <c r="AF265" s="31"/>
      <c r="AG265" s="31"/>
      <c r="AH265" s="71"/>
      <c r="AI265" s="31"/>
      <c r="AJ265" s="32"/>
      <c r="AK265" s="32"/>
      <c r="AL265" s="32"/>
    </row>
    <row r="266" spans="1:38" ht="15.75" customHeight="1" x14ac:dyDescent="0.2">
      <c r="A266" s="69"/>
      <c r="B266" s="20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61"/>
      <c r="T266" s="61"/>
      <c r="U266" s="61"/>
      <c r="V266" s="61"/>
      <c r="W266" s="70"/>
      <c r="X266" s="70"/>
      <c r="Y266" s="70"/>
      <c r="Z266" s="70"/>
      <c r="AA266" s="61"/>
      <c r="AB266" s="61"/>
      <c r="AC266" s="19"/>
      <c r="AD266" s="19"/>
      <c r="AE266" s="19"/>
      <c r="AF266" s="31"/>
      <c r="AG266" s="31"/>
      <c r="AH266" s="71"/>
      <c r="AI266" s="31"/>
      <c r="AJ266" s="32"/>
      <c r="AK266" s="32"/>
      <c r="AL266" s="32"/>
    </row>
    <row r="267" spans="1:38" ht="15.75" customHeight="1" x14ac:dyDescent="0.2">
      <c r="A267" s="69"/>
      <c r="B267" s="20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61"/>
      <c r="T267" s="61"/>
      <c r="U267" s="61"/>
      <c r="V267" s="61"/>
      <c r="W267" s="70"/>
      <c r="X267" s="70"/>
      <c r="Y267" s="70"/>
      <c r="Z267" s="70"/>
      <c r="AA267" s="61"/>
      <c r="AB267" s="61"/>
      <c r="AC267" s="19"/>
      <c r="AD267" s="19"/>
      <c r="AE267" s="19"/>
      <c r="AF267" s="31"/>
      <c r="AG267" s="31"/>
      <c r="AH267" s="71"/>
      <c r="AI267" s="31"/>
      <c r="AJ267" s="32"/>
      <c r="AK267" s="32"/>
      <c r="AL267" s="32"/>
    </row>
    <row r="268" spans="1:38" ht="15.75" customHeight="1" x14ac:dyDescent="0.2">
      <c r="A268" s="69"/>
      <c r="B268" s="20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61"/>
      <c r="T268" s="61"/>
      <c r="U268" s="61"/>
      <c r="V268" s="61"/>
      <c r="W268" s="70"/>
      <c r="X268" s="70"/>
      <c r="Y268" s="70"/>
      <c r="Z268" s="70"/>
      <c r="AA268" s="61"/>
      <c r="AB268" s="61"/>
      <c r="AC268" s="19"/>
      <c r="AD268" s="19"/>
      <c r="AE268" s="19"/>
      <c r="AF268" s="31"/>
      <c r="AG268" s="31"/>
      <c r="AH268" s="71"/>
      <c r="AI268" s="31"/>
      <c r="AJ268" s="32"/>
      <c r="AK268" s="32"/>
      <c r="AL268" s="32"/>
    </row>
    <row r="269" spans="1:38" ht="15.75" customHeight="1" x14ac:dyDescent="0.2">
      <c r="A269" s="69"/>
      <c r="B269" s="20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61"/>
      <c r="T269" s="61"/>
      <c r="U269" s="61"/>
      <c r="V269" s="61"/>
      <c r="W269" s="70"/>
      <c r="X269" s="70"/>
      <c r="Y269" s="70"/>
      <c r="Z269" s="70"/>
      <c r="AA269" s="61"/>
      <c r="AB269" s="61"/>
      <c r="AC269" s="19"/>
      <c r="AD269" s="19"/>
      <c r="AE269" s="19"/>
      <c r="AF269" s="31"/>
      <c r="AG269" s="31"/>
      <c r="AH269" s="71"/>
      <c r="AI269" s="31"/>
      <c r="AJ269" s="32"/>
      <c r="AK269" s="32"/>
      <c r="AL269" s="32"/>
    </row>
    <row r="270" spans="1:38" ht="15.75" customHeight="1" x14ac:dyDescent="0.2">
      <c r="A270" s="69"/>
      <c r="B270" s="20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61"/>
      <c r="T270" s="61"/>
      <c r="U270" s="61"/>
      <c r="V270" s="61"/>
      <c r="W270" s="70"/>
      <c r="X270" s="70"/>
      <c r="Y270" s="70"/>
      <c r="Z270" s="70"/>
      <c r="AA270" s="61"/>
      <c r="AB270" s="61"/>
      <c r="AC270" s="19"/>
      <c r="AD270" s="19"/>
      <c r="AE270" s="19"/>
      <c r="AF270" s="31"/>
      <c r="AG270" s="31"/>
      <c r="AH270" s="71"/>
      <c r="AI270" s="31"/>
      <c r="AJ270" s="32"/>
      <c r="AK270" s="32"/>
      <c r="AL270" s="32"/>
    </row>
    <row r="271" spans="1:38" ht="15.75" customHeight="1" x14ac:dyDescent="0.2">
      <c r="A271" s="69"/>
      <c r="B271" s="20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61"/>
      <c r="T271" s="61"/>
      <c r="U271" s="61"/>
      <c r="V271" s="61"/>
      <c r="W271" s="70"/>
      <c r="X271" s="70"/>
      <c r="Y271" s="70"/>
      <c r="Z271" s="70"/>
      <c r="AA271" s="61"/>
      <c r="AB271" s="61"/>
      <c r="AC271" s="19"/>
      <c r="AD271" s="19"/>
      <c r="AE271" s="19"/>
      <c r="AF271" s="31"/>
      <c r="AG271" s="31"/>
      <c r="AH271" s="71"/>
      <c r="AI271" s="31"/>
      <c r="AJ271" s="32"/>
      <c r="AK271" s="32"/>
      <c r="AL271" s="32"/>
    </row>
    <row r="272" spans="1:38" ht="15.75" customHeight="1" x14ac:dyDescent="0.2">
      <c r="A272" s="69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61"/>
      <c r="T272" s="61"/>
      <c r="U272" s="61"/>
      <c r="V272" s="61"/>
      <c r="W272" s="70"/>
      <c r="X272" s="70"/>
      <c r="Y272" s="70"/>
      <c r="Z272" s="70"/>
      <c r="AA272" s="61"/>
      <c r="AB272" s="61"/>
      <c r="AC272" s="19"/>
      <c r="AD272" s="19"/>
      <c r="AE272" s="19"/>
      <c r="AF272" s="31"/>
      <c r="AG272" s="31"/>
      <c r="AH272" s="71"/>
      <c r="AI272" s="31"/>
      <c r="AJ272" s="32"/>
      <c r="AK272" s="32"/>
      <c r="AL272" s="32"/>
    </row>
    <row r="273" spans="1:38" ht="15.75" customHeight="1" x14ac:dyDescent="0.2">
      <c r="A273" s="69"/>
      <c r="B273" s="20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61"/>
      <c r="T273" s="61"/>
      <c r="U273" s="61"/>
      <c r="V273" s="61"/>
      <c r="W273" s="70"/>
      <c r="X273" s="70"/>
      <c r="Y273" s="70"/>
      <c r="Z273" s="70"/>
      <c r="AA273" s="61"/>
      <c r="AB273" s="61"/>
      <c r="AC273" s="19"/>
      <c r="AD273" s="19"/>
      <c r="AE273" s="19"/>
      <c r="AF273" s="31"/>
      <c r="AG273" s="31"/>
      <c r="AH273" s="71"/>
      <c r="AI273" s="31"/>
      <c r="AJ273" s="32"/>
      <c r="AK273" s="32"/>
      <c r="AL273" s="32"/>
    </row>
    <row r="274" spans="1:38" ht="15.75" customHeight="1" x14ac:dyDescent="0.2">
      <c r="A274" s="69"/>
      <c r="B274" s="20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61"/>
      <c r="T274" s="61"/>
      <c r="U274" s="61"/>
      <c r="V274" s="61"/>
      <c r="W274" s="70"/>
      <c r="X274" s="70"/>
      <c r="Y274" s="70"/>
      <c r="Z274" s="70"/>
      <c r="AA274" s="61"/>
      <c r="AB274" s="61"/>
      <c r="AC274" s="19"/>
      <c r="AD274" s="19"/>
      <c r="AE274" s="19"/>
      <c r="AF274" s="31"/>
      <c r="AG274" s="31"/>
      <c r="AH274" s="71"/>
      <c r="AI274" s="31"/>
      <c r="AJ274" s="32"/>
      <c r="AK274" s="32"/>
      <c r="AL274" s="32"/>
    </row>
    <row r="275" spans="1:38" ht="15.75" customHeight="1" x14ac:dyDescent="0.2">
      <c r="A275" s="69"/>
      <c r="B275" s="20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61"/>
      <c r="T275" s="61"/>
      <c r="U275" s="61"/>
      <c r="V275" s="61"/>
      <c r="W275" s="70"/>
      <c r="X275" s="70"/>
      <c r="Y275" s="70"/>
      <c r="Z275" s="70"/>
      <c r="AA275" s="61"/>
      <c r="AB275" s="61"/>
      <c r="AC275" s="19"/>
      <c r="AD275" s="19"/>
      <c r="AE275" s="19"/>
      <c r="AF275" s="31"/>
      <c r="AG275" s="31"/>
      <c r="AH275" s="71"/>
      <c r="AI275" s="31"/>
      <c r="AJ275" s="32"/>
      <c r="AK275" s="32"/>
      <c r="AL275" s="32"/>
    </row>
    <row r="276" spans="1:38" ht="15.75" customHeight="1" x14ac:dyDescent="0.2">
      <c r="A276" s="69"/>
      <c r="B276" s="20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61"/>
      <c r="T276" s="61"/>
      <c r="U276" s="61"/>
      <c r="V276" s="61"/>
      <c r="W276" s="70"/>
      <c r="X276" s="70"/>
      <c r="Y276" s="70"/>
      <c r="Z276" s="70"/>
      <c r="AA276" s="61"/>
      <c r="AB276" s="61"/>
      <c r="AC276" s="19"/>
      <c r="AD276" s="19"/>
      <c r="AE276" s="19"/>
      <c r="AF276" s="31"/>
      <c r="AG276" s="31"/>
      <c r="AH276" s="71"/>
      <c r="AI276" s="31"/>
      <c r="AJ276" s="32"/>
      <c r="AK276" s="32"/>
      <c r="AL276" s="32"/>
    </row>
    <row r="277" spans="1:38" ht="15.75" customHeight="1" x14ac:dyDescent="0.2">
      <c r="A277" s="69"/>
      <c r="B277" s="20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61"/>
      <c r="T277" s="61"/>
      <c r="U277" s="61"/>
      <c r="V277" s="61"/>
      <c r="W277" s="70"/>
      <c r="X277" s="70"/>
      <c r="Y277" s="70"/>
      <c r="Z277" s="70"/>
      <c r="AA277" s="61"/>
      <c r="AB277" s="61"/>
      <c r="AC277" s="19"/>
      <c r="AD277" s="19"/>
      <c r="AE277" s="19"/>
      <c r="AF277" s="31"/>
      <c r="AG277" s="31"/>
      <c r="AH277" s="71"/>
      <c r="AI277" s="31"/>
      <c r="AJ277" s="32"/>
      <c r="AK277" s="32"/>
      <c r="AL277" s="32"/>
    </row>
    <row r="278" spans="1:38" ht="15.75" customHeight="1" x14ac:dyDescent="0.2">
      <c r="A278" s="69"/>
      <c r="B278" s="20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61"/>
      <c r="T278" s="61"/>
      <c r="U278" s="61"/>
      <c r="V278" s="61"/>
      <c r="W278" s="70"/>
      <c r="X278" s="70"/>
      <c r="Y278" s="70"/>
      <c r="Z278" s="70"/>
      <c r="AA278" s="61"/>
      <c r="AB278" s="61"/>
      <c r="AC278" s="19"/>
      <c r="AD278" s="19"/>
      <c r="AE278" s="19"/>
      <c r="AF278" s="31"/>
      <c r="AG278" s="31"/>
      <c r="AH278" s="71"/>
      <c r="AI278" s="31"/>
      <c r="AJ278" s="32"/>
      <c r="AK278" s="32"/>
      <c r="AL278" s="32"/>
    </row>
    <row r="279" spans="1:38" ht="15.75" customHeight="1" x14ac:dyDescent="0.2">
      <c r="A279" s="69"/>
      <c r="B279" s="20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61"/>
      <c r="T279" s="61"/>
      <c r="U279" s="61"/>
      <c r="V279" s="61"/>
      <c r="W279" s="70"/>
      <c r="X279" s="70"/>
      <c r="Y279" s="70"/>
      <c r="Z279" s="70"/>
      <c r="AA279" s="61"/>
      <c r="AB279" s="61"/>
      <c r="AC279" s="19"/>
      <c r="AD279" s="19"/>
      <c r="AE279" s="19"/>
      <c r="AF279" s="31"/>
      <c r="AG279" s="31"/>
      <c r="AH279" s="71"/>
      <c r="AI279" s="31"/>
      <c r="AJ279" s="32"/>
      <c r="AK279" s="32"/>
      <c r="AL279" s="32"/>
    </row>
    <row r="280" spans="1:38" ht="15.75" customHeight="1" x14ac:dyDescent="0.2">
      <c r="A280" s="69"/>
      <c r="B280" s="20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61"/>
      <c r="T280" s="61"/>
      <c r="U280" s="61"/>
      <c r="V280" s="61"/>
      <c r="W280" s="70"/>
      <c r="X280" s="70"/>
      <c r="Y280" s="70"/>
      <c r="Z280" s="70"/>
      <c r="AA280" s="61"/>
      <c r="AB280" s="61"/>
      <c r="AC280" s="19"/>
      <c r="AD280" s="19"/>
      <c r="AE280" s="19"/>
      <c r="AF280" s="31"/>
      <c r="AG280" s="31"/>
      <c r="AH280" s="71"/>
      <c r="AI280" s="31"/>
      <c r="AJ280" s="32"/>
      <c r="AK280" s="32"/>
      <c r="AL280" s="32"/>
    </row>
    <row r="281" spans="1:38" ht="15.75" customHeight="1" x14ac:dyDescent="0.2">
      <c r="A281" s="69"/>
      <c r="B281" s="20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61"/>
      <c r="T281" s="61"/>
      <c r="U281" s="61"/>
      <c r="V281" s="61"/>
      <c r="W281" s="70"/>
      <c r="X281" s="70"/>
      <c r="Y281" s="70"/>
      <c r="Z281" s="70"/>
      <c r="AA281" s="61"/>
      <c r="AB281" s="61"/>
      <c r="AC281" s="19"/>
      <c r="AD281" s="19"/>
      <c r="AE281" s="19"/>
      <c r="AF281" s="31"/>
      <c r="AG281" s="31"/>
      <c r="AH281" s="71"/>
      <c r="AI281" s="31"/>
      <c r="AJ281" s="32"/>
      <c r="AK281" s="32"/>
      <c r="AL281" s="32"/>
    </row>
    <row r="282" spans="1:38" ht="15.75" customHeight="1" x14ac:dyDescent="0.2">
      <c r="A282" s="69"/>
      <c r="B282" s="20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61"/>
      <c r="T282" s="61"/>
      <c r="U282" s="61"/>
      <c r="V282" s="61"/>
      <c r="W282" s="70"/>
      <c r="X282" s="70"/>
      <c r="Y282" s="70"/>
      <c r="Z282" s="70"/>
      <c r="AA282" s="61"/>
      <c r="AB282" s="61"/>
      <c r="AC282" s="19"/>
      <c r="AD282" s="19"/>
      <c r="AE282" s="19"/>
      <c r="AF282" s="31"/>
      <c r="AG282" s="31"/>
      <c r="AH282" s="71"/>
      <c r="AI282" s="31"/>
      <c r="AJ282" s="32"/>
      <c r="AK282" s="32"/>
      <c r="AL282" s="32"/>
    </row>
    <row r="283" spans="1:38" ht="15.75" customHeight="1" x14ac:dyDescent="0.2">
      <c r="A283" s="69"/>
      <c r="B283" s="20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61"/>
      <c r="T283" s="61"/>
      <c r="U283" s="61"/>
      <c r="V283" s="61"/>
      <c r="W283" s="70"/>
      <c r="X283" s="70"/>
      <c r="Y283" s="70"/>
      <c r="Z283" s="70"/>
      <c r="AA283" s="61"/>
      <c r="AB283" s="61"/>
      <c r="AC283" s="19"/>
      <c r="AD283" s="19"/>
      <c r="AE283" s="19"/>
      <c r="AF283" s="31"/>
      <c r="AG283" s="31"/>
      <c r="AH283" s="71"/>
      <c r="AI283" s="31"/>
      <c r="AJ283" s="32"/>
      <c r="AK283" s="32"/>
      <c r="AL283" s="32"/>
    </row>
    <row r="284" spans="1:38" ht="15.75" customHeight="1" x14ac:dyDescent="0.2">
      <c r="A284" s="69"/>
      <c r="B284" s="20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61"/>
      <c r="T284" s="61"/>
      <c r="U284" s="61"/>
      <c r="V284" s="61"/>
      <c r="W284" s="70"/>
      <c r="X284" s="70"/>
      <c r="Y284" s="70"/>
      <c r="Z284" s="70"/>
      <c r="AA284" s="61"/>
      <c r="AB284" s="61"/>
      <c r="AC284" s="19"/>
      <c r="AD284" s="19"/>
      <c r="AE284" s="19"/>
      <c r="AF284" s="31"/>
      <c r="AG284" s="31"/>
      <c r="AH284" s="71"/>
      <c r="AI284" s="31"/>
      <c r="AJ284" s="32"/>
      <c r="AK284" s="32"/>
      <c r="AL284" s="32"/>
    </row>
    <row r="285" spans="1:38" ht="15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 spans="1:38" ht="15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 spans="1:38" ht="15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 spans="1:38" ht="15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 spans="1:38" ht="15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 spans="1:38" ht="15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 spans="1:38" ht="15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 spans="1:38" ht="15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 spans="1:38" ht="15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 spans="1:38" ht="15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 spans="1:38" ht="15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 spans="1:38" ht="15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 spans="1:38" ht="15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 spans="1:38" ht="15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 spans="1:38" ht="15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 spans="1:38" ht="15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 spans="1:38" ht="15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 spans="1:38" ht="15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 spans="1:38" ht="15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 spans="1:38" ht="15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 spans="1:38" ht="15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 spans="1:38" ht="15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 spans="1:38" ht="15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 spans="1:38" ht="15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 spans="1:38" ht="15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 spans="1:38" ht="15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 spans="1:38" ht="15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 spans="1:38" ht="15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 spans="1:38" ht="15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 spans="1:38" ht="15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spans="1:38" ht="15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spans="1:38" ht="15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 spans="1:38" ht="15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 spans="1:38" ht="15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 spans="1:38" ht="15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 spans="1:38" ht="15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 spans="1:38" ht="15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 spans="1:38" ht="15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 spans="1:38" ht="15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 spans="1:38" ht="15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 spans="1:38" ht="15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 spans="1:38" ht="15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 spans="1:38" ht="15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 spans="1:38" ht="15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 spans="1:38" ht="15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 spans="1:38" ht="15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 spans="1:38" ht="15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 spans="1:38" ht="15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 spans="1:38" ht="15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 spans="1:38" ht="15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 spans="1:38" ht="15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 spans="1:38" ht="15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 spans="1:38" ht="15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 spans="1:38" ht="15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 spans="1:38" ht="15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 spans="1:38" ht="15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 spans="1:38" ht="15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 spans="1:38" ht="15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 spans="1:38" ht="15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 spans="1:38" ht="15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 spans="1:38" ht="15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 spans="1:38" ht="15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 spans="1:38" ht="15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 spans="1:38" ht="15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 spans="1:38" ht="15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 spans="1:38" ht="15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 spans="1:38" ht="15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 spans="1:38" ht="15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 spans="1:38" ht="15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 spans="1:38" ht="15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 spans="1:38" ht="15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 spans="1:38" ht="15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 spans="1:38" ht="15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 spans="1:38" ht="15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 spans="1:38" ht="15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 spans="1:38" ht="15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 spans="1:38" ht="15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 spans="1:38" ht="15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 spans="1:38" ht="15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 spans="1:38" ht="15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 spans="1:38" ht="15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 spans="1:38" ht="15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 spans="1:38" ht="15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 spans="1:38" ht="15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 spans="1:38" ht="15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 spans="1:38" ht="15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 spans="1:38" ht="15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 spans="1:38" ht="15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 spans="1:38" ht="15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 spans="1:38" ht="15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 spans="1:38" ht="15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 spans="1:38" ht="15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 spans="1:38" ht="15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spans="1:38" ht="15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 spans="1:38" ht="15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 spans="1:38" ht="15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 spans="1:38" ht="15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 spans="1:38" ht="15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 spans="1:38" ht="15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 spans="1:38" ht="15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 spans="1:38" ht="15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 spans="1:38" ht="15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 spans="1:38" ht="15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 spans="1:38" ht="15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 spans="1:38" ht="15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 spans="1:38" ht="15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 spans="1:38" ht="15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 spans="1:38" ht="15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 spans="1:38" ht="15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 spans="1:38" ht="15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 spans="1:38" ht="15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 spans="1:38" ht="15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 spans="1:38" ht="15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 spans="1:38" ht="15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 spans="1:38" ht="15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 spans="1:38" ht="15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 spans="1:38" ht="15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 spans="1:38" ht="15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 spans="1:38" ht="15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 spans="1:38" ht="15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 spans="1:38" ht="15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 spans="1:38" ht="15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 spans="1:38" ht="15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 spans="1:38" ht="15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 spans="1:38" ht="15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 spans="1:38" ht="15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 spans="1:38" ht="15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 spans="1:38" ht="15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 spans="1:38" ht="15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 spans="1:38" ht="15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 spans="1:38" ht="15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 spans="1:38" ht="15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 spans="1:38" ht="15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 spans="1:38" ht="15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 spans="1:38" ht="15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 spans="1:38" ht="15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 spans="1:38" ht="15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 spans="1:38" ht="15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 spans="1:38" ht="15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 spans="1:38" ht="15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 spans="1:38" ht="15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 spans="1:38" ht="15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 spans="1:38" ht="15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 spans="1:38" ht="15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 spans="1:38" ht="15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 spans="1:38" ht="15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 spans="1:38" ht="15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 spans="1:38" ht="15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 spans="1:38" ht="15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 spans="1:38" ht="15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 spans="1:38" ht="15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 spans="1:38" ht="15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 spans="1:38" ht="15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 spans="1:38" ht="15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 spans="1:38" ht="15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 spans="1:38" ht="15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 spans="1:38" ht="15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 spans="1:38" ht="15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 spans="1:38" ht="15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 spans="1:38" ht="15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 spans="1:38" ht="15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 spans="1:38" ht="15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 spans="1:38" ht="15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 spans="1:38" ht="15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 spans="1:38" ht="15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 spans="1:38" ht="15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 spans="1:38" ht="15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 spans="1:38" ht="15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 spans="1:38" ht="15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 spans="1:38" ht="15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spans="1:38" ht="15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spans="1:38" ht="15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 spans="1:38" ht="15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 spans="1:38" ht="15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 spans="1:38" ht="15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 spans="1:38" ht="15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 spans="1:38" ht="15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 spans="1:38" ht="15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 spans="1:38" ht="15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 spans="1:38" ht="15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 spans="1:38" ht="15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 spans="1:38" ht="15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 spans="1:38" ht="15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 spans="1:38" ht="15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 spans="1:38" ht="15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 spans="1:38" ht="15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 spans="1:38" ht="15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 spans="1:38" ht="15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 spans="1:38" ht="15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 spans="1:38" ht="15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 spans="1:38" ht="15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 spans="1:38" ht="15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 spans="1:38" ht="15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 spans="1:38" ht="15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 spans="1:38" ht="15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 spans="1:38" ht="15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 spans="1:38" ht="15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 spans="1:38" ht="15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 spans="1:38" ht="15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 spans="1:38" ht="15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 spans="1:38" ht="15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 spans="1:38" ht="15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 spans="1:38" ht="15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 spans="1:38" ht="15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 spans="1:38" ht="15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 spans="1:38" ht="15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 spans="1:38" ht="15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 spans="1:38" ht="15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 spans="1:38" ht="15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 spans="1:38" ht="15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 spans="1:38" ht="15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 spans="1:38" ht="15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 spans="1:38" ht="15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 spans="1:38" ht="15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 spans="1:38" ht="15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 spans="1:38" ht="15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 spans="1:38" ht="15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 spans="1:38" ht="15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 spans="1:38" ht="15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 spans="1:38" ht="15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 spans="1:38" ht="15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 spans="1:38" ht="15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 spans="1:38" ht="15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 spans="1:38" ht="15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 spans="1:38" ht="15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 spans="1:38" ht="15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 spans="1:38" ht="15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 spans="1:38" ht="15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 spans="1:38" ht="15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 spans="1:38" ht="15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 spans="1:38" ht="15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 spans="1:38" ht="15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 spans="1:38" ht="15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 spans="1:38" ht="15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 spans="1:38" ht="15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 spans="1:38" ht="15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 spans="1:38" ht="15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 spans="1:38" ht="15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 spans="1:38" ht="15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 spans="1:38" ht="15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 spans="1:38" ht="15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 spans="1:38" ht="15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 spans="1:38" ht="15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 spans="1:38" ht="15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 spans="1:38" ht="15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 spans="1:38" ht="15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 spans="1:38" ht="15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 spans="1:38" ht="15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 spans="1:38" ht="15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 spans="1:38" ht="15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 spans="1:38" ht="15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 spans="1:38" ht="15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 spans="1:38" ht="15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 spans="1:38" ht="15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 spans="1:38" ht="15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 spans="1:38" ht="15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 spans="1:38" ht="15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 spans="1:38" ht="15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 spans="1:38" ht="15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 spans="1:38" ht="15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 spans="1:38" ht="15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 spans="1:38" ht="15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 spans="1:38" ht="15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 spans="1:38" ht="15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 spans="1:38" ht="15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 spans="1:38" ht="15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 spans="1:38" ht="15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 spans="1:38" ht="15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 spans="1:38" ht="15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 spans="1:38" ht="15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 spans="1:38" ht="15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 spans="1:38" ht="15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 spans="1:38" ht="15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 spans="1:38" ht="15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 spans="1:38" ht="15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 spans="1:38" ht="15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 spans="1:38" ht="15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 spans="1:38" ht="15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 spans="1:38" ht="15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 spans="1:38" ht="15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 spans="1:38" ht="15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 spans="1:38" ht="15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 spans="1:38" ht="15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 spans="1:38" ht="15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 spans="1:38" ht="15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 spans="1:38" ht="15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 spans="1:38" ht="15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 spans="1:38" ht="15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 spans="1:38" ht="15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 spans="1:38" ht="15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 spans="1:38" ht="15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 spans="1:38" ht="15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 spans="1:38" ht="15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 spans="1:38" ht="15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 spans="1:38" ht="15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 spans="1:38" ht="15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 spans="1:38" ht="15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 spans="1:38" ht="15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 spans="1:38" ht="15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 spans="1:38" ht="15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 spans="1:38" ht="15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 spans="1:38" ht="15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 spans="1:38" ht="15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 spans="1:38" ht="15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 spans="1:38" ht="15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 spans="1:38" ht="15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 spans="1:38" ht="15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 spans="1:38" ht="15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 spans="1:38" ht="15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 spans="1:38" ht="15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 spans="1:38" ht="15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 spans="1:38" ht="15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 spans="1:38" ht="15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 spans="1:38" ht="15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 spans="1:38" ht="15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 spans="1:38" ht="15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 spans="1:38" ht="15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 spans="1:38" ht="15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 spans="1:38" ht="15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 spans="1:38" ht="15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 spans="1:38" ht="15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 spans="1:38" ht="15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 spans="1:38" ht="15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 spans="1:38" ht="15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 spans="1:38" ht="15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 spans="1:38" ht="15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 spans="1:38" ht="15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 spans="1:38" ht="15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 spans="1:38" ht="15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 spans="1:38" ht="15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 spans="1:38" ht="15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 spans="1:38" ht="15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 spans="1:38" ht="15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 spans="1:38" ht="15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 spans="1:38" ht="15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 spans="1:38" ht="15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 spans="1:38" ht="15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 spans="1:38" ht="15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 spans="1:38" ht="15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 spans="1:38" ht="15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 spans="1:38" ht="15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 spans="1:38" ht="15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 spans="1:38" ht="15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 spans="1:38" ht="15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 spans="1:38" ht="15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 spans="1:38" ht="15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 spans="1:38" ht="15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 spans="1:38" ht="15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 spans="1:38" ht="15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 spans="1:38" ht="15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 spans="1:38" ht="15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 spans="1:38" ht="15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 spans="1:38" ht="15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 spans="1:38" ht="15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 spans="1:38" ht="15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 spans="1:38" ht="15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 spans="1:38" ht="15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 spans="1:38" ht="15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 spans="1:38" ht="15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 spans="1:38" ht="15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 spans="1:38" ht="15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 spans="1:38" ht="15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 spans="1:38" ht="15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 spans="1:38" ht="15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 spans="1:38" ht="15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 spans="1:38" ht="15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 spans="1:38" ht="15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 spans="1:38" ht="15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 spans="1:38" ht="15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 spans="1:38" ht="15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 spans="1:38" ht="15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 spans="1:38" ht="15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 spans="1:38" ht="15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 spans="1:38" ht="15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 spans="1:38" ht="15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 spans="1:38" ht="15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 spans="1:38" ht="15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 spans="1:38" ht="15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 spans="1:38" ht="15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 spans="1:38" ht="15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 spans="1:38" ht="15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 spans="1:38" ht="15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 spans="1:38" ht="15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 spans="1:38" ht="15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 spans="1:38" ht="15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 spans="1:38" ht="15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 spans="1:38" ht="15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 spans="1:38" ht="15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 spans="1:38" ht="15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 spans="1:38" ht="15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 spans="1:38" ht="15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 spans="1:38" ht="15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 spans="1:38" ht="15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 spans="1:38" ht="15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 spans="1:38" ht="15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 spans="1:38" ht="15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 spans="1:38" ht="15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 spans="1:38" ht="15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 spans="1:38" ht="15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 spans="1:38" ht="15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 spans="1:38" ht="15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 spans="1:38" ht="15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 spans="1:38" ht="15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 spans="1:38" ht="15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 spans="1:38" ht="15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 spans="1:38" ht="15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 spans="1:38" ht="15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 spans="1:38" ht="15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 spans="1:38" ht="15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 spans="1:38" ht="15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 spans="1:38" ht="15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 spans="1:38" ht="15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 spans="1:38" ht="15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 spans="1:38" ht="15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 spans="1:38" ht="15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 spans="1:38" ht="15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 spans="1:38" ht="15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 spans="1:38" ht="15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 spans="1:38" ht="15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 spans="1:38" ht="15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 spans="1:38" ht="15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 spans="1:38" ht="15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 spans="1:38" ht="15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 spans="1:38" ht="15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 spans="1:38" ht="15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 spans="1:38" ht="15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 spans="1:38" ht="15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 spans="1:38" ht="15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 spans="1:38" ht="15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 spans="1:38" ht="15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 spans="1:38" ht="15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 spans="1:38" ht="15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 spans="1:38" ht="15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 spans="1:38" ht="15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 spans="1:38" ht="15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 spans="1:38" ht="15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 spans="1:38" ht="15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 spans="1:38" ht="15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 spans="1:38" ht="15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 spans="1:38" ht="15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 spans="1:38" ht="15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 spans="1:38" ht="15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 spans="1:38" ht="15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 spans="1:38" ht="15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 spans="1:38" ht="15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 spans="1:38" ht="15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 spans="1:38" ht="15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 spans="1:38" ht="15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 spans="1:38" ht="15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 spans="1:38" ht="15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 spans="1:38" ht="15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 spans="1:38" ht="15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 spans="1:38" ht="15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 spans="1:38" ht="15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 spans="1:38" ht="15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 spans="1:38" ht="15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 spans="1:38" ht="15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 spans="1:38" ht="15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 spans="1:38" ht="15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 spans="1:38" ht="15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 spans="1:38" ht="15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 spans="1:38" ht="15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 spans="1:38" ht="15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 spans="1:38" ht="15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 spans="1:38" ht="15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 spans="1:38" ht="15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 spans="1:38" ht="15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 spans="1:38" ht="15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 spans="1:38" ht="15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 spans="1:38" ht="15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 spans="1:38" ht="15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 spans="1:38" ht="15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 spans="1:38" ht="15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 spans="1:38" ht="15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 spans="1:38" ht="15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 spans="1:38" ht="15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 spans="1:38" ht="15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 spans="1:38" ht="15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 spans="1:38" ht="15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 spans="1:38" ht="15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 spans="1:38" ht="15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 spans="1:38" ht="15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 spans="1:38" ht="15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 spans="1:38" ht="15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 spans="1:38" ht="15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 spans="1:38" ht="15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 spans="1:38" ht="15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 spans="1:38" ht="15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 spans="1:38" ht="15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 spans="1:38" ht="15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 spans="1:38" ht="15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 spans="1:38" ht="15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 spans="1:38" ht="15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 spans="1:38" ht="15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 spans="1:38" ht="15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 spans="1:38" ht="15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 spans="1:38" ht="15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 spans="1:38" ht="15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 spans="1:38" ht="15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 spans="1:38" ht="15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 spans="1:38" ht="15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 spans="1:38" ht="15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 spans="1:38" ht="15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 spans="1:38" ht="15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 spans="1:38" ht="15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 spans="1:38" ht="15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 spans="1:38" ht="15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 spans="1:38" ht="15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 spans="1:38" ht="15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 spans="1:38" ht="15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 spans="1:38" ht="15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 spans="1:38" ht="15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 spans="1:38" ht="15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 spans="1:38" ht="15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 spans="1:38" ht="15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 spans="1:38" ht="15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 spans="1:38" ht="15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 spans="1:38" ht="15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 spans="1:38" ht="15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 spans="1:38" ht="15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 spans="1:38" ht="15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 spans="1:38" ht="15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 spans="1:38" ht="15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 spans="1:38" ht="15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 spans="1:38" ht="15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 spans="1:38" ht="15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 spans="1:38" ht="15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 spans="1:38" ht="15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 spans="1:38" ht="15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 spans="1:38" ht="15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 spans="1:38" ht="15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 spans="1:38" ht="15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 spans="1:38" ht="15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 spans="1:38" ht="15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 spans="1:38" ht="15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 spans="1:38" ht="15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 spans="1:38" ht="15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 spans="1:38" ht="15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 spans="1:38" ht="15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 spans="1:38" ht="15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 spans="1:38" ht="15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 spans="1:38" ht="15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 spans="1:38" ht="15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 spans="1:38" ht="15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 spans="1:38" ht="15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 spans="1:38" ht="15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 spans="1:38" ht="15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 spans="1:38" ht="15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 spans="1:38" ht="15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 spans="1:38" ht="15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 spans="1:38" ht="15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 spans="1:38" ht="15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 spans="1:38" ht="15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 spans="1:38" ht="15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 spans="1:38" ht="15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 spans="1:38" ht="15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 spans="1:38" ht="15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 spans="1:38" ht="15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 spans="1:38" ht="15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 spans="1:38" ht="15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 spans="1:38" ht="15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 spans="1:38" ht="15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 spans="1:38" ht="15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 spans="1:38" ht="15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 spans="1:38" ht="15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 spans="1:38" ht="15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 spans="1:38" ht="15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 spans="1:38" ht="15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 spans="1:38" ht="15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 spans="1:38" ht="15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 spans="1:38" ht="15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 spans="1:38" ht="15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 spans="1:38" ht="15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 spans="1:38" ht="15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 spans="1:38" ht="15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 spans="1:38" ht="15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 spans="1:38" ht="15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 spans="1:38" ht="15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 spans="1:38" ht="15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 spans="1:38" ht="15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 spans="1:38" ht="15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 spans="1:38" ht="15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 spans="1:38" ht="15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 spans="1:38" ht="15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 spans="1:38" ht="15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 spans="1:38" ht="15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 spans="1:38" ht="15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 spans="1:38" ht="15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 spans="1:38" ht="15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 spans="1:38" ht="15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 spans="1:38" ht="15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 spans="1:38" ht="15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 spans="1:38" ht="15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 spans="1:38" ht="15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 spans="1:38" ht="15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 spans="1:38" ht="15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 spans="1:38" ht="15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 spans="1:38" ht="15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 spans="1:38" ht="15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 spans="1:38" ht="15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 spans="1:38" ht="15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 spans="1:38" ht="15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 spans="1:38" ht="15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 spans="1:38" ht="15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 spans="1:38" ht="15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 spans="1:38" ht="15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 spans="1:38" ht="15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 spans="1:38" ht="15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 spans="1:38" ht="15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 spans="1:38" ht="15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 spans="1:38" ht="15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 spans="1:38" ht="15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 spans="1:38" ht="15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 spans="1:38" ht="15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 spans="1:38" ht="15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 spans="1:38" ht="15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 spans="1:38" ht="15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 spans="1:38" ht="15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 spans="1:38" ht="15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 spans="1:38" ht="15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 spans="1:38" ht="15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 spans="1:38" ht="15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 spans="1:38" ht="15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 spans="1:38" ht="15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 spans="1:38" ht="15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 spans="1:38" ht="15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 spans="1:38" ht="15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 spans="1:38" ht="15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 spans="1:38" ht="15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 spans="1:38" ht="15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 spans="1:38" ht="15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 spans="1:38" ht="15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 spans="1:38" ht="15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 spans="1:38" ht="15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 spans="1:38" ht="15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 spans="1:38" ht="15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 spans="1:38" ht="15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 spans="1:38" ht="15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 spans="1:38" ht="15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 spans="1:38" ht="15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 spans="1:38" ht="15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 spans="1:38" ht="15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 spans="1:38" ht="15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 spans="1:38" ht="15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 spans="1:38" ht="15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 spans="1:38" ht="15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 spans="1:38" ht="15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 spans="1:38" ht="15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 spans="1:38" ht="15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 spans="1:38" ht="15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 spans="1:38" ht="15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 spans="1:38" ht="15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 spans="1:38" ht="15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 spans="1:38" ht="15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 spans="1:38" ht="15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 spans="1:38" ht="15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 spans="1:38" ht="15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 spans="1:38" ht="15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 spans="1:38" ht="15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 spans="1:38" ht="15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 spans="1:38" ht="15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 spans="1:38" ht="15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 spans="1:38" ht="15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 spans="1:38" ht="15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 spans="1:38" ht="15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 spans="1:38" ht="15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 spans="1:38" ht="15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 spans="1:38" ht="15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 spans="1:38" ht="15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 spans="1:38" ht="15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 spans="1:38" ht="15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 spans="1:38" ht="15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 spans="1:38" ht="15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 spans="1:38" ht="15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 spans="1:38" ht="15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 spans="1:38" ht="15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 spans="1:38" ht="15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 spans="1:38" ht="15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 spans="1:38" ht="15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 spans="1:38" ht="15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 spans="1:38" ht="15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 spans="1:38" ht="15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 spans="1:38" ht="15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 spans="1:38" ht="15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 spans="1:38" ht="15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 spans="1:38" ht="15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 spans="1:38" ht="15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 spans="1:38" ht="15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 spans="1:38" ht="15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 spans="1:38" ht="15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 spans="1:38" ht="15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 spans="1:38" ht="15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 spans="1:38" ht="15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 spans="1:38" ht="15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 spans="1:38" ht="15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 spans="1:38" ht="15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 spans="1:38" ht="15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 spans="1:38" ht="15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 spans="1:38" ht="15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 spans="1:38" ht="15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 spans="1:38" ht="15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 spans="1:38" ht="15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 spans="1:38" ht="15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 spans="1:38" ht="15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 spans="1:38" ht="15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 spans="1:38" ht="15.75" customHeight="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 spans="1:38" ht="15.75" customHeight="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 spans="1:38" ht="15.75" customHeight="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 spans="1:38" ht="15.75" customHeight="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 spans="1:38" ht="15.75" customHeight="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 spans="1:38" ht="15.75" customHeight="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 spans="1:38" ht="15.75" customHeight="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 spans="1:38" ht="15.75" customHeight="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 spans="1:38" ht="15.75" customHeight="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 spans="1:38" ht="15.75" customHeight="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 spans="1:38" ht="15.75" customHeight="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</row>
  </sheetData>
  <autoFilter ref="H68:H85" xr:uid="{00000000-0009-0000-0000-000004000000}"/>
  <mergeCells count="288">
    <mergeCell ref="H64:I64"/>
    <mergeCell ref="B65:C65"/>
    <mergeCell ref="H65:I65"/>
    <mergeCell ref="X68:Y68"/>
    <mergeCell ref="AB68:AH68"/>
    <mergeCell ref="AI68:AJ68"/>
    <mergeCell ref="AB69:AF69"/>
    <mergeCell ref="Q20:R21"/>
    <mergeCell ref="S20:T21"/>
    <mergeCell ref="Q23:R24"/>
    <mergeCell ref="S23:T24"/>
    <mergeCell ref="Q25:R26"/>
    <mergeCell ref="S25:T26"/>
    <mergeCell ref="L19:M19"/>
    <mergeCell ref="N19:O19"/>
    <mergeCell ref="L24:M24"/>
    <mergeCell ref="N24:O24"/>
    <mergeCell ref="N25:O25"/>
    <mergeCell ref="L25:M25"/>
    <mergeCell ref="N68:O68"/>
    <mergeCell ref="Q68:R68"/>
    <mergeCell ref="V68:V69"/>
    <mergeCell ref="N32:O32"/>
    <mergeCell ref="N33:O33"/>
    <mergeCell ref="N52:O52"/>
    <mergeCell ref="N65:O65"/>
    <mergeCell ref="N58:O58"/>
    <mergeCell ref="N59:O59"/>
    <mergeCell ref="N60:O60"/>
    <mergeCell ref="N61:O61"/>
    <mergeCell ref="N62:O62"/>
    <mergeCell ref="N63:O63"/>
    <mergeCell ref="N64:O64"/>
    <mergeCell ref="B66:O66"/>
    <mergeCell ref="L64:M64"/>
    <mergeCell ref="L65:M65"/>
    <mergeCell ref="H63:I63"/>
    <mergeCell ref="L21:M21"/>
    <mergeCell ref="N21:O21"/>
    <mergeCell ref="N26:O26"/>
    <mergeCell ref="H24:I24"/>
    <mergeCell ref="J24:K24"/>
    <mergeCell ref="H25:I25"/>
    <mergeCell ref="J25:K25"/>
    <mergeCell ref="H26:I26"/>
    <mergeCell ref="J26:K26"/>
    <mergeCell ref="L22:M22"/>
    <mergeCell ref="N22:O22"/>
    <mergeCell ref="L23:M23"/>
    <mergeCell ref="N23:O23"/>
    <mergeCell ref="F2:O2"/>
    <mergeCell ref="B4:O4"/>
    <mergeCell ref="Q4:S5"/>
    <mergeCell ref="T4:T5"/>
    <mergeCell ref="B6:C6"/>
    <mergeCell ref="J6:K6"/>
    <mergeCell ref="B7:E19"/>
    <mergeCell ref="H16:I16"/>
    <mergeCell ref="J16:K16"/>
    <mergeCell ref="L16:M16"/>
    <mergeCell ref="N16:O16"/>
    <mergeCell ref="L17:M17"/>
    <mergeCell ref="N17:O17"/>
    <mergeCell ref="L18:M18"/>
    <mergeCell ref="N18:O18"/>
    <mergeCell ref="Q18:R19"/>
    <mergeCell ref="S18:T19"/>
    <mergeCell ref="Q15:S16"/>
    <mergeCell ref="T15:T16"/>
    <mergeCell ref="L6:M6"/>
    <mergeCell ref="N6:O6"/>
    <mergeCell ref="Q6:S7"/>
    <mergeCell ref="T6:T7"/>
    <mergeCell ref="L7:M7"/>
    <mergeCell ref="Q8:S9"/>
    <mergeCell ref="T8:T9"/>
    <mergeCell ref="H9:I9"/>
    <mergeCell ref="J9:K9"/>
    <mergeCell ref="L9:M9"/>
    <mergeCell ref="N9:O9"/>
    <mergeCell ref="H10:I10"/>
    <mergeCell ref="J10:K10"/>
    <mergeCell ref="L10:M10"/>
    <mergeCell ref="Q10:S11"/>
    <mergeCell ref="T10:T11"/>
    <mergeCell ref="H11:I11"/>
    <mergeCell ref="J11:K11"/>
    <mergeCell ref="L11:M11"/>
    <mergeCell ref="N11:O11"/>
    <mergeCell ref="Q12:S13"/>
    <mergeCell ref="T12:T13"/>
    <mergeCell ref="H13:I13"/>
    <mergeCell ref="J13:K13"/>
    <mergeCell ref="L13:M13"/>
    <mergeCell ref="N13:O13"/>
    <mergeCell ref="H14:I14"/>
    <mergeCell ref="J14:K14"/>
    <mergeCell ref="L14:M14"/>
    <mergeCell ref="N14:O14"/>
    <mergeCell ref="L53:M53"/>
    <mergeCell ref="N53:O53"/>
    <mergeCell ref="H15:I15"/>
    <mergeCell ref="J15:K15"/>
    <mergeCell ref="L15:M15"/>
    <mergeCell ref="N15:O15"/>
    <mergeCell ref="N27:O27"/>
    <mergeCell ref="H27:I27"/>
    <mergeCell ref="J27:K27"/>
    <mergeCell ref="H28:I28"/>
    <mergeCell ref="J28:K28"/>
    <mergeCell ref="H29:I29"/>
    <mergeCell ref="J29:K29"/>
    <mergeCell ref="L40:M40"/>
    <mergeCell ref="N34:O34"/>
    <mergeCell ref="N36:O36"/>
    <mergeCell ref="N37:O37"/>
    <mergeCell ref="H19:I19"/>
    <mergeCell ref="N38:O38"/>
    <mergeCell ref="N39:O39"/>
    <mergeCell ref="N40:O40"/>
    <mergeCell ref="N41:O41"/>
    <mergeCell ref="L41:M41"/>
    <mergeCell ref="L32:M32"/>
    <mergeCell ref="H6:I6"/>
    <mergeCell ref="H7:I7"/>
    <mergeCell ref="J7:K7"/>
    <mergeCell ref="H8:I8"/>
    <mergeCell ref="J8:K8"/>
    <mergeCell ref="L8:M8"/>
    <mergeCell ref="N8:O8"/>
    <mergeCell ref="H12:I12"/>
    <mergeCell ref="J12:K12"/>
    <mergeCell ref="L12:M12"/>
    <mergeCell ref="N12:O12"/>
    <mergeCell ref="N10:O10"/>
    <mergeCell ref="N7:O7"/>
    <mergeCell ref="L33:M33"/>
    <mergeCell ref="L34:M34"/>
    <mergeCell ref="L36:M36"/>
    <mergeCell ref="L37:M37"/>
    <mergeCell ref="L38:M38"/>
    <mergeCell ref="L39:M39"/>
    <mergeCell ref="L27:M27"/>
    <mergeCell ref="L28:M28"/>
    <mergeCell ref="N28:O28"/>
    <mergeCell ref="L29:M29"/>
    <mergeCell ref="N29:O29"/>
    <mergeCell ref="L30:M30"/>
    <mergeCell ref="N30:O30"/>
    <mergeCell ref="L31:M31"/>
    <mergeCell ref="N31:O31"/>
    <mergeCell ref="L26:M26"/>
    <mergeCell ref="B68:B69"/>
    <mergeCell ref="C68:C69"/>
    <mergeCell ref="K68:L69"/>
    <mergeCell ref="D69:E69"/>
    <mergeCell ref="N49:O49"/>
    <mergeCell ref="N51:O51"/>
    <mergeCell ref="N42:O42"/>
    <mergeCell ref="N43:O43"/>
    <mergeCell ref="N44:O44"/>
    <mergeCell ref="N45:O45"/>
    <mergeCell ref="N46:O46"/>
    <mergeCell ref="N47:O47"/>
    <mergeCell ref="N48:O48"/>
    <mergeCell ref="L42:M42"/>
    <mergeCell ref="L43:M43"/>
    <mergeCell ref="L44:M44"/>
    <mergeCell ref="L45:M45"/>
    <mergeCell ref="L46:M46"/>
    <mergeCell ref="L47:M47"/>
    <mergeCell ref="L48:M48"/>
    <mergeCell ref="L49:M49"/>
    <mergeCell ref="L51:M51"/>
    <mergeCell ref="L52:M52"/>
    <mergeCell ref="L54:M54"/>
    <mergeCell ref="N54:O54"/>
    <mergeCell ref="L55:M55"/>
    <mergeCell ref="N55:O55"/>
    <mergeCell ref="L56:M56"/>
    <mergeCell ref="N56:O56"/>
    <mergeCell ref="N57:O57"/>
    <mergeCell ref="K76:L76"/>
    <mergeCell ref="K84:L84"/>
    <mergeCell ref="J62:K62"/>
    <mergeCell ref="J63:K63"/>
    <mergeCell ref="J64:K64"/>
    <mergeCell ref="J65:K65"/>
    <mergeCell ref="K72:L72"/>
    <mergeCell ref="K73:L73"/>
    <mergeCell ref="K74:L74"/>
    <mergeCell ref="K75:L75"/>
    <mergeCell ref="L57:M57"/>
    <mergeCell ref="L58:M58"/>
    <mergeCell ref="L59:M59"/>
    <mergeCell ref="L60:M60"/>
    <mergeCell ref="L61:M61"/>
    <mergeCell ref="L62:M62"/>
    <mergeCell ref="L63:M63"/>
    <mergeCell ref="K85:L85"/>
    <mergeCell ref="K77:L77"/>
    <mergeCell ref="K78:L78"/>
    <mergeCell ref="K79:L79"/>
    <mergeCell ref="K80:L80"/>
    <mergeCell ref="K81:L81"/>
    <mergeCell ref="K82:L82"/>
    <mergeCell ref="K83:L83"/>
    <mergeCell ref="B51:C51"/>
    <mergeCell ref="H51:I51"/>
    <mergeCell ref="J51:K51"/>
    <mergeCell ref="B52:E64"/>
    <mergeCell ref="H52:I52"/>
    <mergeCell ref="J52:K52"/>
    <mergeCell ref="J53:K53"/>
    <mergeCell ref="K70:L70"/>
    <mergeCell ref="K71:L71"/>
    <mergeCell ref="H59:I59"/>
    <mergeCell ref="J59:K59"/>
    <mergeCell ref="H60:I60"/>
    <mergeCell ref="J60:K60"/>
    <mergeCell ref="H61:I61"/>
    <mergeCell ref="J61:K61"/>
    <mergeCell ref="H62:I62"/>
    <mergeCell ref="H53:I53"/>
    <mergeCell ref="H54:I54"/>
    <mergeCell ref="H56:I56"/>
    <mergeCell ref="J56:K56"/>
    <mergeCell ref="H57:I57"/>
    <mergeCell ref="J57:K57"/>
    <mergeCell ref="H58:I58"/>
    <mergeCell ref="J58:K58"/>
    <mergeCell ref="J54:K54"/>
    <mergeCell ref="H55:I55"/>
    <mergeCell ref="J55:K55"/>
    <mergeCell ref="H50:I50"/>
    <mergeCell ref="J39:K39"/>
    <mergeCell ref="H40:I40"/>
    <mergeCell ref="J40:K40"/>
    <mergeCell ref="H49:I49"/>
    <mergeCell ref="J49:K49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38:I38"/>
    <mergeCell ref="H39:I39"/>
    <mergeCell ref="H41:I41"/>
    <mergeCell ref="J41:K41"/>
    <mergeCell ref="B36:C36"/>
    <mergeCell ref="H36:I36"/>
    <mergeCell ref="J36:K36"/>
    <mergeCell ref="B37:E49"/>
    <mergeCell ref="H37:I37"/>
    <mergeCell ref="J37:K37"/>
    <mergeCell ref="J38:K38"/>
    <mergeCell ref="H47:I47"/>
    <mergeCell ref="J47:K47"/>
    <mergeCell ref="H48:I48"/>
    <mergeCell ref="J48:K48"/>
    <mergeCell ref="H34:I34"/>
    <mergeCell ref="J34:K34"/>
    <mergeCell ref="H17:I17"/>
    <mergeCell ref="J17:K17"/>
    <mergeCell ref="B22:E34"/>
    <mergeCell ref="H22:I22"/>
    <mergeCell ref="J22:K22"/>
    <mergeCell ref="H23:I23"/>
    <mergeCell ref="J23:K23"/>
    <mergeCell ref="H30:I30"/>
    <mergeCell ref="J30:K30"/>
    <mergeCell ref="H31:I31"/>
    <mergeCell ref="J31:K31"/>
    <mergeCell ref="H32:I32"/>
    <mergeCell ref="J32:K32"/>
    <mergeCell ref="H33:I33"/>
    <mergeCell ref="J33:K33"/>
    <mergeCell ref="J19:K19"/>
    <mergeCell ref="H18:I18"/>
    <mergeCell ref="J18:K18"/>
    <mergeCell ref="B21:C21"/>
    <mergeCell ref="H21:I21"/>
    <mergeCell ref="J21:K21"/>
  </mergeCells>
  <conditionalFormatting sqref="B70:AJ85">
    <cfRule type="expression" dxfId="12" priority="9">
      <formula>$H70="Discontinued"</formula>
    </cfRule>
    <cfRule type="expression" dxfId="11" priority="10">
      <formula>$H70="Lost Follow Up"</formula>
    </cfRule>
    <cfRule type="expression" dxfId="10" priority="11">
      <formula>$H70="Deceased"</formula>
    </cfRule>
    <cfRule type="expression" dxfId="9" priority="13">
      <formula>COUNTIF($N$7:$N$63,$C70)</formula>
    </cfRule>
  </conditionalFormatting>
  <conditionalFormatting sqref="C70:C85">
    <cfRule type="expression" dxfId="8" priority="12">
      <formula>COUNTIF($I70,"SAC")</formula>
    </cfRule>
  </conditionalFormatting>
  <conditionalFormatting sqref="H70:H85">
    <cfRule type="containsText" dxfId="7" priority="1" operator="containsText" text="Discontinued">
      <formula>NOT(ISERROR(SEARCH(("Discontinued"),(H70))))</formula>
    </cfRule>
    <cfRule type="containsText" dxfId="6" priority="2" operator="containsText" text="Deceased">
      <formula>NOT(ISERROR(SEARCH(("Deceased"),(H70))))</formula>
    </cfRule>
    <cfRule type="containsText" dxfId="5" priority="3" operator="containsText" text="Lost Follow UP">
      <formula>NOT(ISERROR(SEARCH(("Lost Follow UP"),(H70))))</formula>
    </cfRule>
    <cfRule type="containsText" dxfId="4" priority="4" operator="containsText" text="Inactive">
      <formula>NOT(ISERROR(SEARCH(("Inactive"),(H70))))</formula>
    </cfRule>
    <cfRule type="containsText" dxfId="3" priority="5" operator="containsText" text="Query">
      <formula>NOT(ISERROR(SEARCH(("Query"),(H70))))</formula>
    </cfRule>
    <cfRule type="containsText" dxfId="2" priority="6" operator="containsText" text="Active - Remote">
      <formula>NOT(ISERROR(SEARCH(("Active - Remote"),(H70))))</formula>
    </cfRule>
    <cfRule type="endsWith" dxfId="1" priority="7" operator="endsWith" text="Active">
      <formula>RIGHT((H70),LEN("Active"))=("Active")</formula>
    </cfRule>
  </conditionalFormatting>
  <conditionalFormatting sqref="I70:J85">
    <cfRule type="containsText" dxfId="0" priority="8" operator="containsText" text="SAC">
      <formula>NOT(ISERROR(SEARCH(("SAC"),(I70))))</formula>
    </cfRule>
  </conditionalFormatting>
  <dataValidations count="4">
    <dataValidation type="list" allowBlank="1" showErrorMessage="1" sqref="AH70:AH85" xr:uid="{00000000-0002-0000-0400-000000000000}">
      <formula1>"Normal,Abnormal"</formula1>
    </dataValidation>
    <dataValidation type="list" allowBlank="1" showErrorMessage="1" sqref="X70:X85" xr:uid="{00000000-0002-0000-0400-000001000000}">
      <formula1>"DKA,HYPO,OTHER"</formula1>
    </dataValidation>
    <dataValidation type="list" allowBlank="1" showErrorMessage="1" sqref="D70:E85" xr:uid="{00000000-0002-0000-0400-000004000000}">
      <formula1>"Y"</formula1>
    </dataValidation>
    <dataValidation type="list" allowBlank="1" showErrorMessage="1" sqref="P69:Q69" xr:uid="{00000000-0002-0000-0400-000006000000}">
      <formula1>"mg/dL,mmol/L"</formula1>
    </dataValidation>
  </dataValidations>
  <pageMargins left="0.75" right="0.75" top="1" bottom="1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400-000002000000}">
          <x14:formula1>
            <xm:f>'Look Up List'!$G$27:$G$32</xm:f>
          </x14:formula1>
          <xm:sqref>AJ70:AJ85</xm:sqref>
        </x14:dataValidation>
        <x14:dataValidation type="list" allowBlank="1" showErrorMessage="1" xr:uid="{00000000-0002-0000-0400-000003000000}">
          <x14:formula1>
            <xm:f>'Look Up List'!$B$3:$B$9</xm:f>
          </x14:formula1>
          <xm:sqref>H70:H85</xm:sqref>
        </x14:dataValidation>
        <x14:dataValidation type="list" allowBlank="1" showErrorMessage="1" xr:uid="{00000000-0002-0000-0400-000005000000}">
          <x14:formula1>
            <xm:f>'Look Up List'!$B$12:$B$16</xm:f>
          </x14:formula1>
          <xm:sqref>I70:I85</xm:sqref>
        </x14:dataValidation>
        <x14:dataValidation type="list" allowBlank="1" showErrorMessage="1" xr:uid="{00000000-0002-0000-0400-000007000000}">
          <x14:formula1>
            <xm:f>'Look Up List'!$B$27:$B$32</xm:f>
          </x14:formula1>
          <xm:sqref>AB70:AF85</xm:sqref>
        </x14:dataValidation>
        <x14:dataValidation type="list" allowBlank="1" showErrorMessage="1" xr:uid="{00000000-0002-0000-0400-000008000000}">
          <x14:formula1>
            <xm:f>'Look Up List'!$C$35:$C$47</xm:f>
          </x14:formula1>
          <xm:sqref>N7:N18 N52:N63 N37:N48 N22:N33</xm:sqref>
        </x14:dataValidation>
        <x14:dataValidation type="list" allowBlank="1" showErrorMessage="1" xr:uid="{00000000-0002-0000-0400-000009000000}">
          <x14:formula1>
            <xm:f>'Look Up List'!$B$19:$B$24</xm:f>
          </x14:formula1>
          <xm:sqref>K70:K85</xm:sqref>
        </x14:dataValidation>
        <x14:dataValidation type="list" allowBlank="1" showErrorMessage="1" xr:uid="{00000000-0002-0000-0400-00000A000000}">
          <x14:formula1>
            <xm:f>INV!$B$4:$B$9</xm:f>
          </x14:formula1>
          <xm:sqref>B7 B22 B37 B52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topLeftCell="A23" workbookViewId="0">
      <selection activeCell="B35" sqref="B35:C37"/>
    </sheetView>
  </sheetViews>
  <sheetFormatPr baseColWidth="10" defaultColWidth="11.28515625" defaultRowHeight="15" customHeight="1" x14ac:dyDescent="0.2"/>
  <cols>
    <col min="1" max="1" width="3.7109375" customWidth="1"/>
    <col min="2" max="2" width="21.28515625" customWidth="1"/>
    <col min="3" max="3" width="22" customWidth="1"/>
    <col min="4" max="4" width="28.140625" customWidth="1"/>
    <col min="5" max="5" width="18.5703125" customWidth="1"/>
    <col min="6" max="6" width="1.85546875" customWidth="1"/>
    <col min="7" max="7" width="18.85546875" customWidth="1"/>
    <col min="8" max="26" width="11.42578125" customWidth="1"/>
  </cols>
  <sheetData>
    <row r="1" spans="1:26" ht="13.5" customHeight="1" x14ac:dyDescent="0.2">
      <c r="A1" s="176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</row>
    <row r="2" spans="1:26" ht="27.75" customHeight="1" x14ac:dyDescent="0.2">
      <c r="A2" s="176"/>
      <c r="B2" s="355" t="s">
        <v>70</v>
      </c>
      <c r="C2" s="356"/>
      <c r="D2" s="357"/>
      <c r="E2" s="177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</row>
    <row r="3" spans="1:26" ht="33" customHeight="1" x14ac:dyDescent="0.2">
      <c r="A3" s="176"/>
      <c r="B3" s="178" t="s">
        <v>97</v>
      </c>
      <c r="C3" s="358" t="s">
        <v>143</v>
      </c>
      <c r="D3" s="359"/>
      <c r="E3" s="179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</row>
    <row r="4" spans="1:26" ht="33" customHeight="1" x14ac:dyDescent="0.2">
      <c r="A4" s="176"/>
      <c r="B4" s="180" t="s">
        <v>142</v>
      </c>
      <c r="C4" s="358" t="s">
        <v>144</v>
      </c>
      <c r="D4" s="359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</row>
    <row r="5" spans="1:26" ht="33" customHeight="1" x14ac:dyDescent="0.2">
      <c r="A5" s="176"/>
      <c r="B5" s="181" t="s">
        <v>140</v>
      </c>
      <c r="C5" s="358" t="s">
        <v>145</v>
      </c>
      <c r="D5" s="359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</row>
    <row r="6" spans="1:26" ht="33" customHeight="1" x14ac:dyDescent="0.2">
      <c r="A6" s="176"/>
      <c r="B6" s="182" t="s">
        <v>141</v>
      </c>
      <c r="C6" s="358" t="s">
        <v>146</v>
      </c>
      <c r="D6" s="359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</row>
    <row r="7" spans="1:26" ht="33" customHeight="1" x14ac:dyDescent="0.2">
      <c r="A7" s="176"/>
      <c r="B7" s="183" t="s">
        <v>147</v>
      </c>
      <c r="C7" s="358" t="s">
        <v>148</v>
      </c>
      <c r="D7" s="359"/>
      <c r="E7" s="176"/>
      <c r="F7" s="184"/>
      <c r="G7" s="184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</row>
    <row r="8" spans="1:26" ht="33" customHeight="1" x14ac:dyDescent="0.2">
      <c r="A8" s="176"/>
      <c r="B8" s="185" t="s">
        <v>107</v>
      </c>
      <c r="C8" s="358" t="s">
        <v>149</v>
      </c>
      <c r="D8" s="359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</row>
    <row r="9" spans="1:26" ht="33" customHeight="1" x14ac:dyDescent="0.2">
      <c r="A9" s="176"/>
      <c r="B9" s="186" t="s">
        <v>105</v>
      </c>
      <c r="C9" s="363" t="s">
        <v>150</v>
      </c>
      <c r="D9" s="362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</row>
    <row r="10" spans="1:26" ht="15" customHeight="1" x14ac:dyDescent="0.2">
      <c r="A10" s="176"/>
      <c r="B10" s="187"/>
      <c r="C10" s="187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</row>
    <row r="11" spans="1:26" ht="13.5" customHeight="1" x14ac:dyDescent="0.2">
      <c r="A11" s="176"/>
      <c r="B11" s="355" t="s">
        <v>71</v>
      </c>
      <c r="C11" s="356"/>
      <c r="D11" s="357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</row>
    <row r="12" spans="1:26" ht="19.5" customHeight="1" x14ac:dyDescent="0.2">
      <c r="A12" s="176"/>
      <c r="B12" s="188" t="s">
        <v>151</v>
      </c>
      <c r="C12" s="364" t="s">
        <v>152</v>
      </c>
      <c r="D12" s="359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</row>
    <row r="13" spans="1:26" ht="19.5" customHeight="1" x14ac:dyDescent="0.2">
      <c r="A13" s="176"/>
      <c r="B13" s="188" t="s">
        <v>98</v>
      </c>
      <c r="C13" s="364" t="s">
        <v>153</v>
      </c>
      <c r="D13" s="359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</row>
    <row r="14" spans="1:26" ht="19.5" customHeight="1" x14ac:dyDescent="0.2">
      <c r="A14" s="176"/>
      <c r="B14" s="188" t="s">
        <v>154</v>
      </c>
      <c r="C14" s="364" t="s">
        <v>155</v>
      </c>
      <c r="D14" s="359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</row>
    <row r="15" spans="1:26" ht="19.5" customHeight="1" x14ac:dyDescent="0.2">
      <c r="A15" s="176"/>
      <c r="B15" s="188" t="s">
        <v>101</v>
      </c>
      <c r="C15" s="364" t="s">
        <v>156</v>
      </c>
      <c r="D15" s="359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</row>
    <row r="16" spans="1:26" ht="19.5" customHeight="1" x14ac:dyDescent="0.2">
      <c r="A16" s="176"/>
      <c r="B16" s="189" t="s">
        <v>157</v>
      </c>
      <c r="C16" s="365" t="s">
        <v>158</v>
      </c>
      <c r="D16" s="362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</row>
    <row r="17" spans="1:26" ht="13.5" customHeight="1" x14ac:dyDescent="0.2">
      <c r="A17" s="176"/>
      <c r="B17" s="190"/>
      <c r="C17" s="190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</row>
    <row r="18" spans="1:26" ht="13.5" customHeight="1" x14ac:dyDescent="0.2">
      <c r="A18" s="176"/>
      <c r="B18" s="360" t="s">
        <v>73</v>
      </c>
      <c r="C18" s="356"/>
      <c r="D18" s="357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</row>
    <row r="19" spans="1:26" ht="36.75" customHeight="1" x14ac:dyDescent="0.2">
      <c r="A19" s="191"/>
      <c r="B19" s="192" t="s">
        <v>111</v>
      </c>
      <c r="C19" s="244" t="s">
        <v>159</v>
      </c>
      <c r="D19" s="359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</row>
    <row r="20" spans="1:26" ht="36.75" customHeight="1" x14ac:dyDescent="0.2">
      <c r="A20" s="191"/>
      <c r="B20" s="192" t="s">
        <v>139</v>
      </c>
      <c r="C20" s="244" t="s">
        <v>160</v>
      </c>
      <c r="D20" s="359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</row>
    <row r="21" spans="1:26" ht="36.75" customHeight="1" x14ac:dyDescent="0.2">
      <c r="A21" s="191"/>
      <c r="B21" s="192" t="s">
        <v>161</v>
      </c>
      <c r="C21" s="244" t="s">
        <v>162</v>
      </c>
      <c r="D21" s="359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</row>
    <row r="22" spans="1:26" ht="36.75" customHeight="1" x14ac:dyDescent="0.2">
      <c r="A22" s="191"/>
      <c r="B22" s="192" t="s">
        <v>163</v>
      </c>
      <c r="C22" s="244" t="s">
        <v>164</v>
      </c>
      <c r="D22" s="359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</row>
    <row r="23" spans="1:26" ht="36.75" customHeight="1" x14ac:dyDescent="0.2">
      <c r="A23" s="191"/>
      <c r="B23" s="192" t="s">
        <v>165</v>
      </c>
      <c r="C23" s="244" t="s">
        <v>166</v>
      </c>
      <c r="D23" s="359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</row>
    <row r="24" spans="1:26" ht="28.5" customHeight="1" x14ac:dyDescent="0.2">
      <c r="A24" s="191"/>
      <c r="B24" s="193" t="s">
        <v>167</v>
      </c>
      <c r="C24" s="361"/>
      <c r="D24" s="362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</row>
    <row r="25" spans="1:26" ht="16.5" customHeight="1" x14ac:dyDescent="0.2">
      <c r="A25" s="176"/>
      <c r="B25" s="19"/>
      <c r="C25" s="20"/>
      <c r="D25" s="20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</row>
    <row r="26" spans="1:26" ht="13.5" customHeight="1" x14ac:dyDescent="0.2">
      <c r="A26" s="176"/>
      <c r="B26" s="194" t="s">
        <v>168</v>
      </c>
      <c r="C26" s="195" t="s">
        <v>169</v>
      </c>
      <c r="D26" s="195" t="s">
        <v>170</v>
      </c>
      <c r="E26" s="196" t="s">
        <v>171</v>
      </c>
      <c r="F26" s="19"/>
      <c r="G26" s="197" t="s">
        <v>172</v>
      </c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</row>
    <row r="27" spans="1:26" ht="37.5" customHeight="1" x14ac:dyDescent="0.2">
      <c r="A27" s="176"/>
      <c r="B27" s="198" t="s">
        <v>135</v>
      </c>
      <c r="C27" s="171" t="s">
        <v>173</v>
      </c>
      <c r="D27" s="171" t="s">
        <v>174</v>
      </c>
      <c r="E27" s="199" t="s">
        <v>175</v>
      </c>
      <c r="F27" s="200"/>
      <c r="G27" s="201" t="s">
        <v>138</v>
      </c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</row>
    <row r="28" spans="1:26" ht="37.5" customHeight="1" x14ac:dyDescent="0.2">
      <c r="A28" s="176"/>
      <c r="B28" s="198" t="s">
        <v>176</v>
      </c>
      <c r="C28" s="171" t="s">
        <v>177</v>
      </c>
      <c r="D28" s="171" t="s">
        <v>178</v>
      </c>
      <c r="E28" s="199" t="s">
        <v>175</v>
      </c>
      <c r="F28" s="200"/>
      <c r="G28" s="201" t="s">
        <v>179</v>
      </c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</row>
    <row r="29" spans="1:26" ht="37.5" customHeight="1" x14ac:dyDescent="0.2">
      <c r="A29" s="176"/>
      <c r="B29" s="198" t="s">
        <v>180</v>
      </c>
      <c r="C29" s="171" t="s">
        <v>181</v>
      </c>
      <c r="D29" s="171" t="s">
        <v>182</v>
      </c>
      <c r="E29" s="199" t="s">
        <v>175</v>
      </c>
      <c r="F29" s="200"/>
      <c r="G29" s="201" t="s">
        <v>30</v>
      </c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</row>
    <row r="30" spans="1:26" ht="37.5" customHeight="1" x14ac:dyDescent="0.2">
      <c r="A30" s="176"/>
      <c r="B30" s="198" t="s">
        <v>128</v>
      </c>
      <c r="C30" s="171" t="s">
        <v>183</v>
      </c>
      <c r="D30" s="171" t="s">
        <v>184</v>
      </c>
      <c r="E30" s="199" t="s">
        <v>185</v>
      </c>
      <c r="F30" s="200"/>
      <c r="G30" s="201" t="s">
        <v>186</v>
      </c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</row>
    <row r="31" spans="1:26" ht="37.5" customHeight="1" x14ac:dyDescent="0.2">
      <c r="A31" s="176"/>
      <c r="B31" s="198" t="s">
        <v>127</v>
      </c>
      <c r="C31" s="171" t="s">
        <v>187</v>
      </c>
      <c r="D31" s="171" t="s">
        <v>127</v>
      </c>
      <c r="E31" s="199" t="s">
        <v>188</v>
      </c>
      <c r="F31" s="200"/>
      <c r="G31" s="201" t="s">
        <v>189</v>
      </c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</row>
    <row r="32" spans="1:26" ht="37.5" customHeight="1" x14ac:dyDescent="0.2">
      <c r="A32" s="176"/>
      <c r="B32" s="202" t="s">
        <v>190</v>
      </c>
      <c r="C32" s="203" t="s">
        <v>191</v>
      </c>
      <c r="D32" s="203" t="s">
        <v>190</v>
      </c>
      <c r="E32" s="204" t="s">
        <v>192</v>
      </c>
      <c r="F32" s="200"/>
      <c r="G32" s="205" t="s">
        <v>193</v>
      </c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</row>
    <row r="33" spans="1:26" ht="15" customHeight="1" x14ac:dyDescent="0.2">
      <c r="A33" s="176"/>
      <c r="B33" s="206"/>
      <c r="C33" s="206"/>
      <c r="D33" s="20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</row>
    <row r="34" spans="1:26" ht="13.5" customHeight="1" x14ac:dyDescent="0.2">
      <c r="A34" s="176"/>
      <c r="B34" s="207" t="s">
        <v>194</v>
      </c>
      <c r="C34" s="208" t="s">
        <v>195</v>
      </c>
      <c r="D34" s="176"/>
      <c r="E34" s="197" t="s">
        <v>196</v>
      </c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</row>
    <row r="35" spans="1:26" ht="13.5" customHeight="1" x14ac:dyDescent="0.2">
      <c r="A35" s="176">
        <v>1</v>
      </c>
      <c r="B35" s="215" t="s">
        <v>198</v>
      </c>
      <c r="C35" s="215" t="s">
        <v>207</v>
      </c>
      <c r="D35" s="176"/>
      <c r="E35" s="213" t="s">
        <v>201</v>
      </c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</row>
    <row r="36" spans="1:26" ht="13.5" customHeight="1" x14ac:dyDescent="0.2">
      <c r="A36" s="176">
        <v>2</v>
      </c>
      <c r="B36" s="216" t="s">
        <v>199</v>
      </c>
      <c r="C36" s="215" t="s">
        <v>208</v>
      </c>
      <c r="D36" s="176"/>
      <c r="E36" s="213" t="s">
        <v>202</v>
      </c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</row>
    <row r="37" spans="1:26" ht="13.5" customHeight="1" x14ac:dyDescent="0.2">
      <c r="A37" s="176">
        <v>3</v>
      </c>
      <c r="B37" s="215" t="s">
        <v>200</v>
      </c>
      <c r="C37" s="215" t="s">
        <v>209</v>
      </c>
      <c r="D37" s="176"/>
      <c r="E37" s="213" t="s">
        <v>203</v>
      </c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</row>
    <row r="38" spans="1:26" ht="13.5" customHeight="1" x14ac:dyDescent="0.2">
      <c r="A38" s="176">
        <v>4</v>
      </c>
      <c r="B38" s="215"/>
      <c r="C38" s="215"/>
      <c r="D38" s="176"/>
      <c r="E38" s="213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</row>
    <row r="39" spans="1:26" ht="13.5" customHeight="1" x14ac:dyDescent="0.2">
      <c r="A39" s="176">
        <v>5</v>
      </c>
      <c r="B39" s="216"/>
      <c r="C39" s="215"/>
      <c r="D39" s="176"/>
      <c r="E39" s="213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</row>
    <row r="40" spans="1:26" ht="13.5" customHeight="1" x14ac:dyDescent="0.2">
      <c r="A40" s="176">
        <v>6</v>
      </c>
      <c r="B40" s="216"/>
      <c r="C40" s="215"/>
      <c r="D40" s="176"/>
      <c r="E40" s="213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</row>
    <row r="41" spans="1:26" ht="13.5" customHeight="1" x14ac:dyDescent="0.2">
      <c r="A41" s="176">
        <v>7</v>
      </c>
      <c r="B41" s="215"/>
      <c r="C41" s="215"/>
      <c r="D41" s="176"/>
      <c r="E41" s="213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</row>
    <row r="42" spans="1:26" ht="13.5" customHeight="1" x14ac:dyDescent="0.2">
      <c r="A42" s="176">
        <v>8</v>
      </c>
      <c r="B42" s="216"/>
      <c r="C42" s="215"/>
      <c r="D42" s="176"/>
      <c r="E42" s="213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</row>
    <row r="43" spans="1:26" ht="13.5" customHeight="1" x14ac:dyDescent="0.2">
      <c r="A43" s="176"/>
      <c r="B43" s="215"/>
      <c r="C43" s="215"/>
      <c r="D43" s="176"/>
      <c r="E43" s="213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</row>
    <row r="44" spans="1:26" ht="13.5" customHeight="1" x14ac:dyDescent="0.2">
      <c r="A44" s="176"/>
      <c r="B44" s="176"/>
      <c r="C44" s="176"/>
      <c r="D44" s="176"/>
      <c r="E44" s="213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</row>
    <row r="45" spans="1:26" ht="13.5" customHeight="1" x14ac:dyDescent="0.2">
      <c r="A45" s="176"/>
      <c r="B45" s="176"/>
      <c r="C45" s="176"/>
      <c r="D45" s="176"/>
      <c r="E45" s="213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</row>
    <row r="46" spans="1:26" ht="13.5" customHeight="1" x14ac:dyDescent="0.2">
      <c r="A46" s="176"/>
      <c r="B46" s="176"/>
      <c r="C46" s="176"/>
      <c r="D46" s="176"/>
      <c r="E46" s="213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</row>
    <row r="47" spans="1:26" ht="13.5" customHeight="1" x14ac:dyDescent="0.2">
      <c r="A47" s="176"/>
      <c r="B47" s="176"/>
      <c r="C47" s="176"/>
      <c r="D47" s="176"/>
      <c r="E47" s="213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</row>
    <row r="48" spans="1:26" ht="13.5" customHeight="1" x14ac:dyDescent="0.2">
      <c r="A48" s="176"/>
      <c r="B48" s="176"/>
      <c r="C48" s="176"/>
      <c r="D48" s="176"/>
      <c r="E48" s="213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</row>
    <row r="49" spans="1:26" ht="13.5" customHeight="1" x14ac:dyDescent="0.2">
      <c r="A49" s="176"/>
      <c r="B49" s="176"/>
      <c r="C49" s="176"/>
      <c r="D49" s="176"/>
      <c r="E49" s="213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</row>
    <row r="50" spans="1:26" ht="13.5" customHeight="1" x14ac:dyDescent="0.2">
      <c r="A50" s="176"/>
      <c r="B50" s="176"/>
      <c r="C50" s="176"/>
      <c r="D50" s="176"/>
      <c r="E50" s="214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</row>
    <row r="51" spans="1:26" ht="13.5" customHeight="1" x14ac:dyDescent="0.2">
      <c r="A51" s="176"/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</row>
    <row r="52" spans="1:26" ht="13.5" customHeight="1" x14ac:dyDescent="0.2">
      <c r="A52" s="176"/>
      <c r="B52" s="176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</row>
    <row r="53" spans="1:26" ht="13.5" customHeight="1" x14ac:dyDescent="0.2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</row>
    <row r="54" spans="1:26" ht="13.5" customHeight="1" x14ac:dyDescent="0.2">
      <c r="A54" s="176"/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</row>
    <row r="55" spans="1:26" ht="13.5" customHeight="1" x14ac:dyDescent="0.2">
      <c r="A55" s="176"/>
      <c r="B55" s="176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</row>
    <row r="56" spans="1:26" ht="13.5" customHeight="1" x14ac:dyDescent="0.2">
      <c r="A56" s="176"/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</row>
    <row r="57" spans="1:26" ht="13.5" customHeight="1" x14ac:dyDescent="0.2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</row>
    <row r="58" spans="1:26" ht="13.5" customHeight="1" x14ac:dyDescent="0.2">
      <c r="A58" s="176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</row>
    <row r="59" spans="1:26" ht="13.5" customHeight="1" x14ac:dyDescent="0.2">
      <c r="A59" s="176"/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</row>
    <row r="60" spans="1:26" ht="13.5" customHeight="1" x14ac:dyDescent="0.2">
      <c r="A60" s="176"/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</row>
    <row r="61" spans="1:26" ht="13.5" customHeight="1" x14ac:dyDescent="0.2">
      <c r="A61" s="176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</row>
    <row r="62" spans="1:26" ht="13.5" customHeight="1" x14ac:dyDescent="0.2">
      <c r="A62" s="176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</row>
    <row r="63" spans="1:26" ht="13.5" customHeight="1" x14ac:dyDescent="0.2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</row>
    <row r="64" spans="1:26" ht="13.5" customHeight="1" x14ac:dyDescent="0.2">
      <c r="A64" s="176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</row>
    <row r="65" spans="1:26" ht="13.5" customHeight="1" x14ac:dyDescent="0.2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</row>
    <row r="66" spans="1:26" ht="13.5" customHeight="1" x14ac:dyDescent="0.2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</row>
    <row r="67" spans="1:26" ht="13.5" customHeight="1" x14ac:dyDescent="0.2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</row>
    <row r="68" spans="1:26" ht="13.5" customHeight="1" x14ac:dyDescent="0.2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</row>
    <row r="69" spans="1:26" ht="13.5" customHeight="1" x14ac:dyDescent="0.2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</row>
    <row r="70" spans="1:26" ht="13.5" customHeight="1" x14ac:dyDescent="0.2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</row>
    <row r="71" spans="1:26" ht="13.5" customHeight="1" x14ac:dyDescent="0.2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</row>
    <row r="72" spans="1:26" ht="13.5" customHeight="1" x14ac:dyDescent="0.2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</row>
    <row r="73" spans="1:26" ht="13.5" customHeight="1" x14ac:dyDescent="0.2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</row>
    <row r="74" spans="1:26" ht="13.5" customHeight="1" x14ac:dyDescent="0.2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</row>
    <row r="75" spans="1:26" ht="13.5" customHeight="1" x14ac:dyDescent="0.2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</row>
    <row r="76" spans="1:26" ht="13.5" customHeight="1" x14ac:dyDescent="0.2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176"/>
    </row>
    <row r="77" spans="1:26" ht="13.5" customHeight="1" x14ac:dyDescent="0.2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</row>
    <row r="78" spans="1:26" ht="13.5" customHeight="1" x14ac:dyDescent="0.2">
      <c r="A78" s="176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</row>
    <row r="79" spans="1:26" ht="13.5" customHeight="1" x14ac:dyDescent="0.2">
      <c r="A79" s="176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176"/>
    </row>
    <row r="80" spans="1:26" ht="13.5" customHeight="1" x14ac:dyDescent="0.2">
      <c r="A80" s="176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</row>
    <row r="81" spans="1:26" ht="13.5" customHeight="1" x14ac:dyDescent="0.2">
      <c r="A81" s="176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176"/>
    </row>
    <row r="82" spans="1:26" ht="13.5" customHeight="1" x14ac:dyDescent="0.2">
      <c r="A82" s="176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</row>
    <row r="83" spans="1:26" ht="13.5" customHeight="1" x14ac:dyDescent="0.2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176"/>
    </row>
    <row r="84" spans="1:26" ht="13.5" customHeight="1" x14ac:dyDescent="0.2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176"/>
    </row>
    <row r="85" spans="1:26" ht="13.5" customHeight="1" x14ac:dyDescent="0.2">
      <c r="A85" s="176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6"/>
    </row>
    <row r="86" spans="1:26" ht="13.5" customHeight="1" x14ac:dyDescent="0.2">
      <c r="A86" s="176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</row>
    <row r="87" spans="1:26" ht="13.5" customHeight="1" x14ac:dyDescent="0.2">
      <c r="A87" s="176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6"/>
    </row>
    <row r="88" spans="1:26" ht="13.5" customHeight="1" x14ac:dyDescent="0.2">
      <c r="A88" s="176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</row>
    <row r="89" spans="1:26" ht="13.5" customHeight="1" x14ac:dyDescent="0.2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</row>
    <row r="90" spans="1:26" ht="13.5" customHeight="1" x14ac:dyDescent="0.2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</row>
    <row r="91" spans="1:26" ht="13.5" customHeight="1" x14ac:dyDescent="0.2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</row>
    <row r="92" spans="1:26" ht="13.5" customHeight="1" x14ac:dyDescent="0.2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</row>
    <row r="93" spans="1:26" ht="13.5" customHeight="1" x14ac:dyDescent="0.2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</row>
    <row r="94" spans="1:26" ht="13.5" customHeight="1" x14ac:dyDescent="0.2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</row>
    <row r="95" spans="1:26" ht="13.5" customHeight="1" x14ac:dyDescent="0.2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</row>
    <row r="96" spans="1:26" ht="13.5" customHeight="1" x14ac:dyDescent="0.2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</row>
    <row r="97" spans="1:26" ht="13.5" customHeight="1" x14ac:dyDescent="0.2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</row>
    <row r="98" spans="1:26" ht="13.5" customHeight="1" x14ac:dyDescent="0.2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</row>
    <row r="99" spans="1:26" ht="13.5" customHeight="1" x14ac:dyDescent="0.2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</row>
    <row r="100" spans="1:26" ht="13.5" customHeight="1" x14ac:dyDescent="0.2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</row>
    <row r="101" spans="1:26" ht="13.5" customHeight="1" x14ac:dyDescent="0.2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</row>
    <row r="102" spans="1:26" ht="13.5" customHeight="1" x14ac:dyDescent="0.2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</row>
    <row r="103" spans="1:26" ht="13.5" customHeight="1" x14ac:dyDescent="0.2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</row>
    <row r="104" spans="1:26" ht="13.5" customHeight="1" x14ac:dyDescent="0.2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</row>
    <row r="105" spans="1:26" ht="13.5" customHeight="1" x14ac:dyDescent="0.2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</row>
    <row r="106" spans="1:26" ht="13.5" customHeight="1" x14ac:dyDescent="0.2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</row>
    <row r="107" spans="1:26" ht="13.5" customHeight="1" x14ac:dyDescent="0.2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</row>
    <row r="108" spans="1:26" ht="13.5" customHeight="1" x14ac:dyDescent="0.2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</row>
    <row r="109" spans="1:26" ht="13.5" customHeight="1" x14ac:dyDescent="0.2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</row>
    <row r="110" spans="1:26" ht="13.5" customHeight="1" x14ac:dyDescent="0.2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</row>
    <row r="111" spans="1:26" ht="13.5" customHeight="1" x14ac:dyDescent="0.2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</row>
    <row r="112" spans="1:26" ht="13.5" customHeight="1" x14ac:dyDescent="0.2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</row>
    <row r="113" spans="1:26" ht="13.5" customHeight="1" x14ac:dyDescent="0.2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  <c r="Z113" s="176"/>
    </row>
    <row r="114" spans="1:26" ht="13.5" customHeight="1" x14ac:dyDescent="0.2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  <c r="Z114" s="176"/>
    </row>
    <row r="115" spans="1:26" ht="13.5" customHeight="1" x14ac:dyDescent="0.2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176"/>
    </row>
    <row r="116" spans="1:26" ht="13.5" customHeight="1" x14ac:dyDescent="0.2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176"/>
    </row>
    <row r="117" spans="1:26" ht="13.5" customHeight="1" x14ac:dyDescent="0.2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176"/>
    </row>
    <row r="118" spans="1:26" ht="13.5" customHeight="1" x14ac:dyDescent="0.2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</row>
    <row r="119" spans="1:26" ht="13.5" customHeight="1" x14ac:dyDescent="0.2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176"/>
      <c r="Z119" s="176"/>
    </row>
    <row r="120" spans="1:26" ht="13.5" customHeight="1" x14ac:dyDescent="0.2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176"/>
      <c r="Z120" s="176"/>
    </row>
    <row r="121" spans="1:26" ht="13.5" customHeight="1" x14ac:dyDescent="0.2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176"/>
      <c r="Z121" s="176"/>
    </row>
    <row r="122" spans="1:26" ht="13.5" customHeight="1" x14ac:dyDescent="0.2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176"/>
      <c r="Z122" s="176"/>
    </row>
    <row r="123" spans="1:26" ht="13.5" customHeight="1" x14ac:dyDescent="0.2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176"/>
      <c r="Z123" s="176"/>
    </row>
    <row r="124" spans="1:26" ht="13.5" customHeight="1" x14ac:dyDescent="0.2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176"/>
      <c r="Z124" s="176"/>
    </row>
    <row r="125" spans="1:26" ht="13.5" customHeight="1" x14ac:dyDescent="0.2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  <c r="Z125" s="176"/>
    </row>
    <row r="126" spans="1:26" ht="13.5" customHeight="1" x14ac:dyDescent="0.2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176"/>
    </row>
    <row r="127" spans="1:26" ht="13.5" customHeight="1" x14ac:dyDescent="0.2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176"/>
    </row>
    <row r="128" spans="1:26" ht="13.5" customHeight="1" x14ac:dyDescent="0.2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176"/>
    </row>
    <row r="129" spans="1:26" ht="13.5" customHeight="1" x14ac:dyDescent="0.2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176"/>
    </row>
    <row r="130" spans="1:26" ht="13.5" customHeight="1" x14ac:dyDescent="0.2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176"/>
      <c r="Z130" s="176"/>
    </row>
    <row r="131" spans="1:26" ht="13.5" customHeight="1" x14ac:dyDescent="0.2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176"/>
      <c r="Z131" s="176"/>
    </row>
    <row r="132" spans="1:26" ht="13.5" customHeight="1" x14ac:dyDescent="0.2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  <c r="Y132" s="176"/>
      <c r="Z132" s="176"/>
    </row>
    <row r="133" spans="1:26" ht="13.5" customHeight="1" x14ac:dyDescent="0.2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176"/>
      <c r="Z133" s="176"/>
    </row>
    <row r="134" spans="1:26" ht="13.5" customHeight="1" x14ac:dyDescent="0.2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176"/>
      <c r="Z134" s="176"/>
    </row>
    <row r="135" spans="1:26" ht="13.5" customHeight="1" x14ac:dyDescent="0.2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Z135" s="176"/>
    </row>
    <row r="136" spans="1:26" ht="13.5" customHeight="1" x14ac:dyDescent="0.2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</row>
    <row r="137" spans="1:26" ht="13.5" customHeight="1" x14ac:dyDescent="0.2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</row>
    <row r="138" spans="1:26" ht="13.5" customHeight="1" x14ac:dyDescent="0.2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</row>
    <row r="139" spans="1:26" ht="13.5" customHeight="1" x14ac:dyDescent="0.2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176"/>
      <c r="Z139" s="176"/>
    </row>
    <row r="140" spans="1:26" ht="13.5" customHeight="1" x14ac:dyDescent="0.2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176"/>
      <c r="Z140" s="176"/>
    </row>
    <row r="141" spans="1:26" ht="13.5" customHeight="1" x14ac:dyDescent="0.2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176"/>
    </row>
    <row r="142" spans="1:26" ht="13.5" customHeight="1" x14ac:dyDescent="0.2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</row>
    <row r="143" spans="1:26" ht="13.5" customHeight="1" x14ac:dyDescent="0.2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</row>
    <row r="144" spans="1:26" ht="13.5" customHeight="1" x14ac:dyDescent="0.2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  <c r="Z144" s="176"/>
    </row>
    <row r="145" spans="1:26" ht="13.5" customHeight="1" x14ac:dyDescent="0.2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  <c r="Z145" s="176"/>
    </row>
    <row r="146" spans="1:26" ht="13.5" customHeight="1" x14ac:dyDescent="0.2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</row>
    <row r="147" spans="1:26" ht="13.5" customHeight="1" x14ac:dyDescent="0.2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  <c r="Z147" s="176"/>
    </row>
    <row r="148" spans="1:26" ht="13.5" customHeight="1" x14ac:dyDescent="0.2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  <c r="Z148" s="176"/>
    </row>
    <row r="149" spans="1:26" ht="13.5" customHeight="1" x14ac:dyDescent="0.2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  <c r="Z149" s="176"/>
    </row>
    <row r="150" spans="1:26" ht="13.5" customHeight="1" x14ac:dyDescent="0.2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</row>
    <row r="151" spans="1:26" ht="13.5" customHeight="1" x14ac:dyDescent="0.2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</row>
    <row r="152" spans="1:26" ht="13.5" customHeight="1" x14ac:dyDescent="0.2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  <c r="V152" s="176"/>
      <c r="W152" s="176"/>
      <c r="X152" s="176"/>
      <c r="Y152" s="176"/>
      <c r="Z152" s="176"/>
    </row>
    <row r="153" spans="1:26" ht="13.5" customHeight="1" x14ac:dyDescent="0.2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6"/>
      <c r="X153" s="176"/>
      <c r="Y153" s="176"/>
      <c r="Z153" s="176"/>
    </row>
    <row r="154" spans="1:26" ht="13.5" customHeight="1" x14ac:dyDescent="0.2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  <c r="V154" s="176"/>
      <c r="W154" s="176"/>
      <c r="X154" s="176"/>
      <c r="Y154" s="176"/>
      <c r="Z154" s="176"/>
    </row>
    <row r="155" spans="1:26" ht="13.5" customHeight="1" x14ac:dyDescent="0.2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  <c r="V155" s="176"/>
      <c r="W155" s="176"/>
      <c r="X155" s="176"/>
      <c r="Y155" s="176"/>
      <c r="Z155" s="176"/>
    </row>
    <row r="156" spans="1:26" ht="13.5" customHeight="1" x14ac:dyDescent="0.2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</row>
    <row r="157" spans="1:26" ht="13.5" customHeight="1" x14ac:dyDescent="0.2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176"/>
      <c r="Z157" s="176"/>
    </row>
    <row r="158" spans="1:26" ht="13.5" customHeight="1" x14ac:dyDescent="0.2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  <c r="Z158" s="176"/>
    </row>
    <row r="159" spans="1:26" ht="13.5" customHeight="1" x14ac:dyDescent="0.2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</row>
    <row r="160" spans="1:26" ht="13.5" customHeight="1" x14ac:dyDescent="0.2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  <c r="Z160" s="176"/>
    </row>
    <row r="161" spans="1:26" ht="13.5" customHeight="1" x14ac:dyDescent="0.2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176"/>
      <c r="Z161" s="176"/>
    </row>
    <row r="162" spans="1:26" ht="13.5" customHeight="1" x14ac:dyDescent="0.2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</row>
    <row r="163" spans="1:26" ht="13.5" customHeight="1" x14ac:dyDescent="0.2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176"/>
      <c r="Z163" s="176"/>
    </row>
    <row r="164" spans="1:26" ht="13.5" customHeight="1" x14ac:dyDescent="0.2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176"/>
      <c r="Z164" s="176"/>
    </row>
    <row r="165" spans="1:26" ht="13.5" customHeight="1" x14ac:dyDescent="0.2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  <c r="Z165" s="176"/>
    </row>
    <row r="166" spans="1:26" ht="13.5" customHeight="1" x14ac:dyDescent="0.2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  <c r="V166" s="176"/>
      <c r="W166" s="176"/>
      <c r="X166" s="176"/>
      <c r="Y166" s="176"/>
      <c r="Z166" s="176"/>
    </row>
    <row r="167" spans="1:26" ht="13.5" customHeight="1" x14ac:dyDescent="0.2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  <c r="V167" s="176"/>
      <c r="W167" s="176"/>
      <c r="X167" s="176"/>
      <c r="Y167" s="176"/>
      <c r="Z167" s="176"/>
    </row>
    <row r="168" spans="1:26" ht="13.5" customHeight="1" x14ac:dyDescent="0.2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  <c r="Z168" s="176"/>
    </row>
    <row r="169" spans="1:26" ht="13.5" customHeight="1" x14ac:dyDescent="0.2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  <c r="Z169" s="176"/>
    </row>
    <row r="170" spans="1:26" ht="13.5" customHeight="1" x14ac:dyDescent="0.2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  <c r="Z170" s="176"/>
    </row>
    <row r="171" spans="1:26" ht="13.5" customHeight="1" x14ac:dyDescent="0.2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176"/>
      <c r="Z171" s="176"/>
    </row>
    <row r="172" spans="1:26" ht="13.5" customHeight="1" x14ac:dyDescent="0.2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176"/>
      <c r="Z172" s="176"/>
    </row>
    <row r="173" spans="1:26" ht="13.5" customHeight="1" x14ac:dyDescent="0.2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176"/>
      <c r="Z173" s="176"/>
    </row>
    <row r="174" spans="1:26" ht="13.5" customHeight="1" x14ac:dyDescent="0.2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176"/>
      <c r="Z174" s="176"/>
    </row>
    <row r="175" spans="1:26" ht="13.5" customHeight="1" x14ac:dyDescent="0.2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</row>
    <row r="176" spans="1:26" ht="13.5" customHeight="1" x14ac:dyDescent="0.2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176"/>
      <c r="Z176" s="176"/>
    </row>
    <row r="177" spans="1:26" ht="13.5" customHeight="1" x14ac:dyDescent="0.2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</row>
    <row r="178" spans="1:26" ht="13.5" customHeight="1" x14ac:dyDescent="0.2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176"/>
      <c r="Z178" s="176"/>
    </row>
    <row r="179" spans="1:26" ht="13.5" customHeight="1" x14ac:dyDescent="0.2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176"/>
      <c r="Z179" s="176"/>
    </row>
    <row r="180" spans="1:26" ht="13.5" customHeight="1" x14ac:dyDescent="0.2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  <c r="Z180" s="176"/>
    </row>
    <row r="181" spans="1:26" ht="13.5" customHeight="1" x14ac:dyDescent="0.2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  <c r="Z181" s="176"/>
    </row>
    <row r="182" spans="1:26" ht="13.5" customHeight="1" x14ac:dyDescent="0.2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176"/>
      <c r="Z182" s="176"/>
    </row>
    <row r="183" spans="1:26" ht="13.5" customHeight="1" x14ac:dyDescent="0.2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176"/>
      <c r="Z183" s="176"/>
    </row>
    <row r="184" spans="1:26" ht="13.5" customHeight="1" x14ac:dyDescent="0.2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  <c r="Z184" s="176"/>
    </row>
    <row r="185" spans="1:26" ht="13.5" customHeight="1" x14ac:dyDescent="0.2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  <c r="Z185" s="176"/>
    </row>
    <row r="186" spans="1:26" ht="13.5" customHeight="1" x14ac:dyDescent="0.2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176"/>
      <c r="Z186" s="176"/>
    </row>
    <row r="187" spans="1:26" ht="13.5" customHeight="1" x14ac:dyDescent="0.2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</row>
    <row r="188" spans="1:26" ht="13.5" customHeight="1" x14ac:dyDescent="0.2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176"/>
      <c r="Z188" s="176"/>
    </row>
    <row r="189" spans="1:26" ht="13.5" customHeight="1" x14ac:dyDescent="0.2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176"/>
      <c r="Z189" s="176"/>
    </row>
    <row r="190" spans="1:26" ht="13.5" customHeight="1" x14ac:dyDescent="0.2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176"/>
      <c r="Z190" s="176"/>
    </row>
    <row r="191" spans="1:26" ht="13.5" customHeight="1" x14ac:dyDescent="0.2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176"/>
      <c r="Z191" s="176"/>
    </row>
    <row r="192" spans="1:26" ht="13.5" customHeight="1" x14ac:dyDescent="0.2">
      <c r="A192" s="176"/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176"/>
      <c r="Z192" s="176"/>
    </row>
    <row r="193" spans="1:26" ht="13.5" customHeight="1" x14ac:dyDescent="0.2">
      <c r="A193" s="176"/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  <c r="Z193" s="176"/>
    </row>
    <row r="194" spans="1:26" ht="13.5" customHeight="1" x14ac:dyDescent="0.2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</row>
    <row r="195" spans="1:26" ht="13.5" customHeight="1" x14ac:dyDescent="0.2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</row>
    <row r="196" spans="1:26" ht="13.5" customHeight="1" x14ac:dyDescent="0.2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</row>
    <row r="197" spans="1:26" ht="13.5" customHeight="1" x14ac:dyDescent="0.2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</row>
    <row r="198" spans="1:26" ht="13.5" customHeight="1" x14ac:dyDescent="0.2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</row>
    <row r="199" spans="1:26" ht="13.5" customHeight="1" x14ac:dyDescent="0.2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</row>
    <row r="200" spans="1:26" ht="13.5" customHeight="1" x14ac:dyDescent="0.2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</row>
    <row r="201" spans="1:26" ht="13.5" customHeight="1" x14ac:dyDescent="0.2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</row>
    <row r="202" spans="1:26" ht="13.5" customHeight="1" x14ac:dyDescent="0.2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</row>
    <row r="203" spans="1:26" ht="13.5" customHeight="1" x14ac:dyDescent="0.2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</row>
    <row r="204" spans="1:26" ht="13.5" customHeight="1" x14ac:dyDescent="0.2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</row>
    <row r="205" spans="1:26" ht="13.5" customHeight="1" x14ac:dyDescent="0.2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</row>
    <row r="206" spans="1:26" ht="13.5" customHeight="1" x14ac:dyDescent="0.2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</row>
    <row r="207" spans="1:26" ht="13.5" customHeight="1" x14ac:dyDescent="0.2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</row>
    <row r="208" spans="1:26" ht="13.5" customHeight="1" x14ac:dyDescent="0.2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</row>
    <row r="209" spans="1:26" ht="13.5" customHeight="1" x14ac:dyDescent="0.2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</row>
    <row r="210" spans="1:26" ht="13.5" customHeight="1" x14ac:dyDescent="0.2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</row>
    <row r="211" spans="1:26" ht="13.5" customHeight="1" x14ac:dyDescent="0.2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</row>
    <row r="212" spans="1:26" ht="13.5" customHeight="1" x14ac:dyDescent="0.2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</row>
    <row r="213" spans="1:26" ht="13.5" customHeight="1" x14ac:dyDescent="0.2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</row>
    <row r="214" spans="1:26" ht="13.5" customHeight="1" x14ac:dyDescent="0.2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</row>
    <row r="215" spans="1:26" ht="13.5" customHeight="1" x14ac:dyDescent="0.2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</row>
    <row r="216" spans="1:26" ht="13.5" customHeight="1" x14ac:dyDescent="0.2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</row>
    <row r="217" spans="1:26" ht="13.5" customHeight="1" x14ac:dyDescent="0.2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</row>
    <row r="218" spans="1:26" ht="13.5" customHeight="1" x14ac:dyDescent="0.2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</row>
    <row r="219" spans="1:26" ht="13.5" customHeight="1" x14ac:dyDescent="0.2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</row>
    <row r="220" spans="1:26" ht="13.5" customHeight="1" x14ac:dyDescent="0.2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</row>
    <row r="221" spans="1:26" ht="13.5" customHeight="1" x14ac:dyDescent="0.2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</row>
    <row r="222" spans="1:26" ht="13.5" customHeight="1" x14ac:dyDescent="0.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</row>
    <row r="223" spans="1:26" ht="13.5" customHeight="1" x14ac:dyDescent="0.2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</row>
    <row r="224" spans="1:26" ht="13.5" customHeight="1" x14ac:dyDescent="0.2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</row>
    <row r="225" spans="1:26" ht="13.5" customHeight="1" x14ac:dyDescent="0.2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</row>
    <row r="226" spans="1:26" ht="13.5" customHeight="1" x14ac:dyDescent="0.2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</row>
    <row r="227" spans="1:26" ht="13.5" customHeight="1" x14ac:dyDescent="0.2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</row>
    <row r="228" spans="1:26" ht="13.5" customHeight="1" x14ac:dyDescent="0.2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</row>
    <row r="229" spans="1:26" ht="13.5" customHeight="1" x14ac:dyDescent="0.2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</row>
    <row r="230" spans="1:26" ht="13.5" customHeight="1" x14ac:dyDescent="0.2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</row>
    <row r="231" spans="1:26" ht="13.5" customHeight="1" x14ac:dyDescent="0.2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</row>
    <row r="232" spans="1:26" ht="13.5" customHeight="1" x14ac:dyDescent="0.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</row>
    <row r="233" spans="1:26" ht="13.5" customHeight="1" x14ac:dyDescent="0.2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</row>
    <row r="234" spans="1:26" ht="13.5" customHeight="1" x14ac:dyDescent="0.2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</row>
    <row r="235" spans="1:26" ht="13.5" customHeight="1" x14ac:dyDescent="0.2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</row>
    <row r="236" spans="1:26" ht="13.5" customHeight="1" x14ac:dyDescent="0.2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</row>
    <row r="237" spans="1:26" ht="13.5" customHeight="1" x14ac:dyDescent="0.2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</row>
    <row r="238" spans="1:26" ht="13.5" customHeight="1" x14ac:dyDescent="0.2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</row>
    <row r="239" spans="1:26" ht="13.5" customHeight="1" x14ac:dyDescent="0.2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</row>
    <row r="240" spans="1:26" ht="13.5" customHeight="1" x14ac:dyDescent="0.2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</row>
    <row r="241" spans="1:26" ht="13.5" customHeight="1" x14ac:dyDescent="0.2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</row>
    <row r="242" spans="1:26" ht="13.5" customHeight="1" x14ac:dyDescent="0.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</row>
    <row r="243" spans="1:26" ht="13.5" customHeight="1" x14ac:dyDescent="0.2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</row>
    <row r="244" spans="1:26" ht="13.5" customHeight="1" x14ac:dyDescent="0.2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</row>
    <row r="245" spans="1:26" ht="13.5" customHeight="1" x14ac:dyDescent="0.2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</row>
    <row r="246" spans="1:26" ht="13.5" customHeight="1" x14ac:dyDescent="0.2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</row>
    <row r="247" spans="1:26" ht="13.5" customHeight="1" x14ac:dyDescent="0.2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</row>
    <row r="248" spans="1:26" ht="13.5" customHeight="1" x14ac:dyDescent="0.2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</row>
    <row r="249" spans="1:26" ht="13.5" customHeight="1" x14ac:dyDescent="0.2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</row>
    <row r="250" spans="1:26" ht="13.5" customHeight="1" x14ac:dyDescent="0.2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</row>
    <row r="251" spans="1:26" ht="13.5" customHeight="1" x14ac:dyDescent="0.2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</row>
    <row r="252" spans="1:26" ht="13.5" customHeight="1" x14ac:dyDescent="0.2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</row>
    <row r="253" spans="1:26" ht="13.5" customHeight="1" x14ac:dyDescent="0.2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</row>
    <row r="254" spans="1:26" ht="13.5" customHeight="1" x14ac:dyDescent="0.2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</row>
    <row r="255" spans="1:26" ht="13.5" customHeight="1" x14ac:dyDescent="0.2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</row>
    <row r="256" spans="1:26" ht="13.5" customHeight="1" x14ac:dyDescent="0.2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</row>
    <row r="257" spans="1:26" ht="13.5" customHeight="1" x14ac:dyDescent="0.2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</row>
    <row r="258" spans="1:26" ht="13.5" customHeight="1" x14ac:dyDescent="0.2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</row>
    <row r="259" spans="1:26" ht="13.5" customHeight="1" x14ac:dyDescent="0.2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</row>
    <row r="260" spans="1:26" ht="13.5" customHeight="1" x14ac:dyDescent="0.2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</row>
    <row r="261" spans="1:26" ht="13.5" customHeight="1" x14ac:dyDescent="0.2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</row>
    <row r="262" spans="1:26" ht="13.5" customHeight="1" x14ac:dyDescent="0.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</row>
    <row r="263" spans="1:26" ht="13.5" customHeight="1" x14ac:dyDescent="0.2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</row>
    <row r="264" spans="1:26" ht="13.5" customHeight="1" x14ac:dyDescent="0.2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</row>
    <row r="265" spans="1:26" ht="13.5" customHeight="1" x14ac:dyDescent="0.2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</row>
    <row r="266" spans="1:26" ht="13.5" customHeight="1" x14ac:dyDescent="0.2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</row>
    <row r="267" spans="1:26" ht="13.5" customHeight="1" x14ac:dyDescent="0.2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</row>
    <row r="268" spans="1:26" ht="13.5" customHeight="1" x14ac:dyDescent="0.2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</row>
    <row r="269" spans="1:26" ht="13.5" customHeight="1" x14ac:dyDescent="0.2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</row>
    <row r="270" spans="1:26" ht="13.5" customHeight="1" x14ac:dyDescent="0.2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</row>
    <row r="271" spans="1:26" ht="13.5" customHeight="1" x14ac:dyDescent="0.2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</row>
    <row r="272" spans="1:26" ht="13.5" customHeight="1" x14ac:dyDescent="0.2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</row>
    <row r="273" spans="1:26" ht="13.5" customHeight="1" x14ac:dyDescent="0.2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</row>
    <row r="274" spans="1:26" ht="13.5" customHeight="1" x14ac:dyDescent="0.2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</row>
    <row r="275" spans="1:26" ht="13.5" customHeight="1" x14ac:dyDescent="0.2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</row>
    <row r="276" spans="1:26" ht="13.5" customHeight="1" x14ac:dyDescent="0.2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</row>
    <row r="277" spans="1:26" ht="13.5" customHeight="1" x14ac:dyDescent="0.2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</row>
    <row r="278" spans="1:26" ht="13.5" customHeight="1" x14ac:dyDescent="0.2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</row>
    <row r="279" spans="1:26" ht="13.5" customHeight="1" x14ac:dyDescent="0.2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</row>
    <row r="280" spans="1:26" ht="13.5" customHeight="1" x14ac:dyDescent="0.2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</row>
    <row r="281" spans="1:26" ht="13.5" customHeight="1" x14ac:dyDescent="0.2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</row>
    <row r="282" spans="1:26" ht="13.5" customHeight="1" x14ac:dyDescent="0.2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</row>
    <row r="283" spans="1:26" ht="13.5" customHeight="1" x14ac:dyDescent="0.2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</row>
    <row r="284" spans="1:26" ht="13.5" customHeight="1" x14ac:dyDescent="0.2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</row>
    <row r="285" spans="1:26" ht="13.5" customHeight="1" x14ac:dyDescent="0.2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</row>
    <row r="286" spans="1:26" ht="13.5" customHeight="1" x14ac:dyDescent="0.2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</row>
    <row r="287" spans="1:26" ht="13.5" customHeight="1" x14ac:dyDescent="0.2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</row>
    <row r="288" spans="1:26" ht="13.5" customHeight="1" x14ac:dyDescent="0.2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</row>
    <row r="289" spans="1:26" ht="13.5" customHeight="1" x14ac:dyDescent="0.2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</row>
    <row r="290" spans="1:26" ht="13.5" customHeight="1" x14ac:dyDescent="0.2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</row>
    <row r="291" spans="1:26" ht="13.5" customHeight="1" x14ac:dyDescent="0.2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</row>
    <row r="292" spans="1:26" ht="13.5" customHeight="1" x14ac:dyDescent="0.2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</row>
    <row r="293" spans="1:26" ht="13.5" customHeight="1" x14ac:dyDescent="0.2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</row>
    <row r="294" spans="1:26" ht="13.5" customHeight="1" x14ac:dyDescent="0.2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</row>
    <row r="295" spans="1:26" ht="13.5" customHeight="1" x14ac:dyDescent="0.2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</row>
    <row r="296" spans="1:26" ht="13.5" customHeight="1" x14ac:dyDescent="0.2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</row>
    <row r="297" spans="1:26" ht="13.5" customHeight="1" x14ac:dyDescent="0.2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</row>
    <row r="298" spans="1:26" ht="13.5" customHeight="1" x14ac:dyDescent="0.2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</row>
    <row r="299" spans="1:26" ht="13.5" customHeight="1" x14ac:dyDescent="0.2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</row>
    <row r="300" spans="1:26" ht="13.5" customHeight="1" x14ac:dyDescent="0.2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</row>
    <row r="301" spans="1:26" ht="13.5" customHeight="1" x14ac:dyDescent="0.2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</row>
    <row r="302" spans="1:26" ht="13.5" customHeight="1" x14ac:dyDescent="0.2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</row>
    <row r="303" spans="1:26" ht="13.5" customHeight="1" x14ac:dyDescent="0.2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</row>
    <row r="304" spans="1:26" ht="13.5" customHeight="1" x14ac:dyDescent="0.2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</row>
    <row r="305" spans="1:26" ht="13.5" customHeight="1" x14ac:dyDescent="0.2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</row>
    <row r="306" spans="1:26" ht="13.5" customHeight="1" x14ac:dyDescent="0.2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</row>
    <row r="307" spans="1:26" ht="13.5" customHeight="1" x14ac:dyDescent="0.2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</row>
    <row r="308" spans="1:26" ht="13.5" customHeight="1" x14ac:dyDescent="0.2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</row>
    <row r="309" spans="1:26" ht="13.5" customHeight="1" x14ac:dyDescent="0.2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</row>
    <row r="310" spans="1:26" ht="13.5" customHeight="1" x14ac:dyDescent="0.2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</row>
    <row r="311" spans="1:26" ht="13.5" customHeight="1" x14ac:dyDescent="0.2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</row>
    <row r="312" spans="1:26" ht="13.5" customHeight="1" x14ac:dyDescent="0.2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</row>
    <row r="313" spans="1:26" ht="13.5" customHeight="1" x14ac:dyDescent="0.2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</row>
    <row r="314" spans="1:26" ht="13.5" customHeight="1" x14ac:dyDescent="0.2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</row>
    <row r="315" spans="1:26" ht="13.5" customHeight="1" x14ac:dyDescent="0.2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</row>
    <row r="316" spans="1:26" ht="13.5" customHeight="1" x14ac:dyDescent="0.2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</row>
    <row r="317" spans="1:26" ht="13.5" customHeight="1" x14ac:dyDescent="0.2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</row>
    <row r="318" spans="1:26" ht="13.5" customHeight="1" x14ac:dyDescent="0.2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</row>
    <row r="319" spans="1:26" ht="13.5" customHeight="1" x14ac:dyDescent="0.2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</row>
    <row r="320" spans="1:26" ht="13.5" customHeight="1" x14ac:dyDescent="0.2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</row>
    <row r="321" spans="1:26" ht="13.5" customHeight="1" x14ac:dyDescent="0.2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</row>
    <row r="322" spans="1:26" ht="13.5" customHeight="1" x14ac:dyDescent="0.2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</row>
    <row r="323" spans="1:26" ht="13.5" customHeight="1" x14ac:dyDescent="0.2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</row>
    <row r="324" spans="1:26" ht="13.5" customHeight="1" x14ac:dyDescent="0.2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</row>
    <row r="325" spans="1:26" ht="13.5" customHeight="1" x14ac:dyDescent="0.2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</row>
    <row r="326" spans="1:26" ht="13.5" customHeight="1" x14ac:dyDescent="0.2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</row>
    <row r="327" spans="1:26" ht="13.5" customHeight="1" x14ac:dyDescent="0.2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</row>
    <row r="328" spans="1:26" ht="13.5" customHeight="1" x14ac:dyDescent="0.2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</row>
    <row r="329" spans="1:26" ht="13.5" customHeight="1" x14ac:dyDescent="0.2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</row>
    <row r="330" spans="1:26" ht="13.5" customHeight="1" x14ac:dyDescent="0.2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</row>
    <row r="331" spans="1:26" ht="13.5" customHeight="1" x14ac:dyDescent="0.2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</row>
    <row r="332" spans="1:26" ht="13.5" customHeight="1" x14ac:dyDescent="0.2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</row>
    <row r="333" spans="1:26" ht="13.5" customHeight="1" x14ac:dyDescent="0.2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</row>
    <row r="334" spans="1:26" ht="13.5" customHeight="1" x14ac:dyDescent="0.2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</row>
    <row r="335" spans="1:26" ht="13.5" customHeight="1" x14ac:dyDescent="0.2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</row>
    <row r="336" spans="1:26" ht="13.5" customHeight="1" x14ac:dyDescent="0.2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</row>
    <row r="337" spans="1:26" ht="13.5" customHeight="1" x14ac:dyDescent="0.2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</row>
    <row r="338" spans="1:26" ht="13.5" customHeight="1" x14ac:dyDescent="0.2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</row>
    <row r="339" spans="1:26" ht="13.5" customHeight="1" x14ac:dyDescent="0.2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</row>
    <row r="340" spans="1:26" ht="13.5" customHeight="1" x14ac:dyDescent="0.2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</row>
    <row r="341" spans="1:26" ht="13.5" customHeight="1" x14ac:dyDescent="0.2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</row>
    <row r="342" spans="1:26" ht="13.5" customHeight="1" x14ac:dyDescent="0.2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</row>
    <row r="343" spans="1:26" ht="13.5" customHeight="1" x14ac:dyDescent="0.2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</row>
    <row r="344" spans="1:26" ht="13.5" customHeight="1" x14ac:dyDescent="0.2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</row>
    <row r="345" spans="1:26" ht="13.5" customHeight="1" x14ac:dyDescent="0.2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</row>
    <row r="346" spans="1:26" ht="13.5" customHeight="1" x14ac:dyDescent="0.2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</row>
    <row r="347" spans="1:26" ht="13.5" customHeight="1" x14ac:dyDescent="0.2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</row>
    <row r="348" spans="1:26" ht="13.5" customHeight="1" x14ac:dyDescent="0.2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</row>
    <row r="349" spans="1:26" ht="13.5" customHeight="1" x14ac:dyDescent="0.2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</row>
    <row r="350" spans="1:26" ht="13.5" customHeight="1" x14ac:dyDescent="0.2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</row>
    <row r="351" spans="1:26" ht="13.5" customHeight="1" x14ac:dyDescent="0.2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</row>
    <row r="352" spans="1:26" ht="13.5" customHeight="1" x14ac:dyDescent="0.2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</row>
    <row r="353" spans="1:26" ht="13.5" customHeight="1" x14ac:dyDescent="0.2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</row>
    <row r="354" spans="1:26" ht="13.5" customHeight="1" x14ac:dyDescent="0.2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</row>
    <row r="355" spans="1:26" ht="13.5" customHeight="1" x14ac:dyDescent="0.2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</row>
    <row r="356" spans="1:26" ht="13.5" customHeight="1" x14ac:dyDescent="0.2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</row>
    <row r="357" spans="1:26" ht="13.5" customHeight="1" x14ac:dyDescent="0.2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</row>
    <row r="358" spans="1:26" ht="13.5" customHeight="1" x14ac:dyDescent="0.2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</row>
    <row r="359" spans="1:26" ht="13.5" customHeight="1" x14ac:dyDescent="0.2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</row>
    <row r="360" spans="1:26" ht="13.5" customHeight="1" x14ac:dyDescent="0.2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</row>
    <row r="361" spans="1:26" ht="13.5" customHeight="1" x14ac:dyDescent="0.2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</row>
    <row r="362" spans="1:26" ht="13.5" customHeight="1" x14ac:dyDescent="0.2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</row>
    <row r="363" spans="1:26" ht="13.5" customHeight="1" x14ac:dyDescent="0.2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</row>
    <row r="364" spans="1:26" ht="13.5" customHeight="1" x14ac:dyDescent="0.2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</row>
    <row r="365" spans="1:26" ht="13.5" customHeight="1" x14ac:dyDescent="0.2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</row>
    <row r="366" spans="1:26" ht="13.5" customHeight="1" x14ac:dyDescent="0.2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</row>
    <row r="367" spans="1:26" ht="13.5" customHeight="1" x14ac:dyDescent="0.2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</row>
    <row r="368" spans="1:26" ht="13.5" customHeight="1" x14ac:dyDescent="0.2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</row>
    <row r="369" spans="1:26" ht="13.5" customHeight="1" x14ac:dyDescent="0.2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</row>
    <row r="370" spans="1:26" ht="13.5" customHeight="1" x14ac:dyDescent="0.2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</row>
    <row r="371" spans="1:26" ht="13.5" customHeight="1" x14ac:dyDescent="0.2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</row>
    <row r="372" spans="1:26" ht="13.5" customHeight="1" x14ac:dyDescent="0.2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</row>
    <row r="373" spans="1:26" ht="13.5" customHeight="1" x14ac:dyDescent="0.2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</row>
    <row r="374" spans="1:26" ht="13.5" customHeight="1" x14ac:dyDescent="0.2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</row>
    <row r="375" spans="1:26" ht="13.5" customHeight="1" x14ac:dyDescent="0.2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</row>
    <row r="376" spans="1:26" ht="13.5" customHeight="1" x14ac:dyDescent="0.2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</row>
    <row r="377" spans="1:26" ht="13.5" customHeight="1" x14ac:dyDescent="0.2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</row>
    <row r="378" spans="1:26" ht="13.5" customHeight="1" x14ac:dyDescent="0.2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</row>
    <row r="379" spans="1:26" ht="13.5" customHeight="1" x14ac:dyDescent="0.2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</row>
    <row r="380" spans="1:26" ht="13.5" customHeight="1" x14ac:dyDescent="0.2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</row>
    <row r="381" spans="1:26" ht="13.5" customHeight="1" x14ac:dyDescent="0.2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</row>
    <row r="382" spans="1:26" ht="13.5" customHeight="1" x14ac:dyDescent="0.2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</row>
    <row r="383" spans="1:26" ht="13.5" customHeight="1" x14ac:dyDescent="0.2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</row>
    <row r="384" spans="1:26" ht="13.5" customHeight="1" x14ac:dyDescent="0.2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</row>
    <row r="385" spans="1:26" ht="13.5" customHeight="1" x14ac:dyDescent="0.2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</row>
    <row r="386" spans="1:26" ht="13.5" customHeight="1" x14ac:dyDescent="0.2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</row>
    <row r="387" spans="1:26" ht="13.5" customHeight="1" x14ac:dyDescent="0.2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</row>
    <row r="388" spans="1:26" ht="13.5" customHeight="1" x14ac:dyDescent="0.2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</row>
    <row r="389" spans="1:26" ht="13.5" customHeight="1" x14ac:dyDescent="0.2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</row>
    <row r="390" spans="1:26" ht="13.5" customHeight="1" x14ac:dyDescent="0.2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</row>
    <row r="391" spans="1:26" ht="13.5" customHeight="1" x14ac:dyDescent="0.2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</row>
    <row r="392" spans="1:26" ht="13.5" customHeight="1" x14ac:dyDescent="0.2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</row>
    <row r="393" spans="1:26" ht="13.5" customHeight="1" x14ac:dyDescent="0.2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</row>
    <row r="394" spans="1:26" ht="13.5" customHeight="1" x14ac:dyDescent="0.2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</row>
    <row r="395" spans="1:26" ht="13.5" customHeight="1" x14ac:dyDescent="0.2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</row>
    <row r="396" spans="1:26" ht="13.5" customHeight="1" x14ac:dyDescent="0.2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</row>
    <row r="397" spans="1:26" ht="13.5" customHeight="1" x14ac:dyDescent="0.2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</row>
    <row r="398" spans="1:26" ht="13.5" customHeight="1" x14ac:dyDescent="0.2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</row>
    <row r="399" spans="1:26" ht="13.5" customHeight="1" x14ac:dyDescent="0.2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</row>
    <row r="400" spans="1:26" ht="13.5" customHeight="1" x14ac:dyDescent="0.2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</row>
    <row r="401" spans="1:26" ht="13.5" customHeight="1" x14ac:dyDescent="0.2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</row>
    <row r="402" spans="1:26" ht="13.5" customHeight="1" x14ac:dyDescent="0.2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</row>
    <row r="403" spans="1:26" ht="13.5" customHeight="1" x14ac:dyDescent="0.2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</row>
    <row r="404" spans="1:26" ht="13.5" customHeight="1" x14ac:dyDescent="0.2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</row>
    <row r="405" spans="1:26" ht="13.5" customHeight="1" x14ac:dyDescent="0.2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</row>
    <row r="406" spans="1:26" ht="13.5" customHeight="1" x14ac:dyDescent="0.2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</row>
    <row r="407" spans="1:26" ht="13.5" customHeight="1" x14ac:dyDescent="0.2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</row>
    <row r="408" spans="1:26" ht="13.5" customHeight="1" x14ac:dyDescent="0.2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</row>
    <row r="409" spans="1:26" ht="13.5" customHeight="1" x14ac:dyDescent="0.2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</row>
    <row r="410" spans="1:26" ht="13.5" customHeight="1" x14ac:dyDescent="0.2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</row>
    <row r="411" spans="1:26" ht="13.5" customHeight="1" x14ac:dyDescent="0.2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</row>
    <row r="412" spans="1:26" ht="13.5" customHeight="1" x14ac:dyDescent="0.2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</row>
    <row r="413" spans="1:26" ht="13.5" customHeight="1" x14ac:dyDescent="0.2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</row>
    <row r="414" spans="1:26" ht="13.5" customHeight="1" x14ac:dyDescent="0.2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</row>
    <row r="415" spans="1:26" ht="13.5" customHeight="1" x14ac:dyDescent="0.2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</row>
    <row r="416" spans="1:26" ht="13.5" customHeight="1" x14ac:dyDescent="0.2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</row>
    <row r="417" spans="1:26" ht="13.5" customHeight="1" x14ac:dyDescent="0.2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</row>
    <row r="418" spans="1:26" ht="13.5" customHeight="1" x14ac:dyDescent="0.2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</row>
    <row r="419" spans="1:26" ht="13.5" customHeight="1" x14ac:dyDescent="0.2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</row>
    <row r="420" spans="1:26" ht="13.5" customHeight="1" x14ac:dyDescent="0.2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</row>
    <row r="421" spans="1:26" ht="13.5" customHeight="1" x14ac:dyDescent="0.2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</row>
    <row r="422" spans="1:26" ht="13.5" customHeight="1" x14ac:dyDescent="0.2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</row>
    <row r="423" spans="1:26" ht="13.5" customHeight="1" x14ac:dyDescent="0.2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</row>
    <row r="424" spans="1:26" ht="13.5" customHeight="1" x14ac:dyDescent="0.2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</row>
    <row r="425" spans="1:26" ht="13.5" customHeight="1" x14ac:dyDescent="0.2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</row>
    <row r="426" spans="1:26" ht="13.5" customHeight="1" x14ac:dyDescent="0.2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</row>
    <row r="427" spans="1:26" ht="13.5" customHeight="1" x14ac:dyDescent="0.2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</row>
    <row r="428" spans="1:26" ht="13.5" customHeight="1" x14ac:dyDescent="0.2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</row>
    <row r="429" spans="1:26" ht="13.5" customHeight="1" x14ac:dyDescent="0.2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</row>
    <row r="430" spans="1:26" ht="13.5" customHeight="1" x14ac:dyDescent="0.2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</row>
    <row r="431" spans="1:26" ht="13.5" customHeight="1" x14ac:dyDescent="0.2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</row>
    <row r="432" spans="1:26" ht="13.5" customHeight="1" x14ac:dyDescent="0.2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</row>
    <row r="433" spans="1:26" ht="13.5" customHeight="1" x14ac:dyDescent="0.2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</row>
    <row r="434" spans="1:26" ht="13.5" customHeight="1" x14ac:dyDescent="0.2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</row>
    <row r="435" spans="1:26" ht="13.5" customHeight="1" x14ac:dyDescent="0.2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</row>
    <row r="436" spans="1:26" ht="13.5" customHeight="1" x14ac:dyDescent="0.2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</row>
    <row r="437" spans="1:26" ht="13.5" customHeight="1" x14ac:dyDescent="0.2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</row>
    <row r="438" spans="1:26" ht="13.5" customHeight="1" x14ac:dyDescent="0.2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</row>
    <row r="439" spans="1:26" ht="13.5" customHeight="1" x14ac:dyDescent="0.2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</row>
    <row r="440" spans="1:26" ht="13.5" customHeight="1" x14ac:dyDescent="0.2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</row>
    <row r="441" spans="1:26" ht="13.5" customHeight="1" x14ac:dyDescent="0.2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</row>
    <row r="442" spans="1:26" ht="13.5" customHeight="1" x14ac:dyDescent="0.2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</row>
    <row r="443" spans="1:26" ht="13.5" customHeight="1" x14ac:dyDescent="0.2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</row>
    <row r="444" spans="1:26" ht="13.5" customHeight="1" x14ac:dyDescent="0.2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</row>
    <row r="445" spans="1:26" ht="13.5" customHeight="1" x14ac:dyDescent="0.2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</row>
    <row r="446" spans="1:26" ht="13.5" customHeight="1" x14ac:dyDescent="0.2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</row>
    <row r="447" spans="1:26" ht="13.5" customHeight="1" x14ac:dyDescent="0.2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</row>
    <row r="448" spans="1:26" ht="13.5" customHeight="1" x14ac:dyDescent="0.2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</row>
    <row r="449" spans="1:26" ht="13.5" customHeight="1" x14ac:dyDescent="0.2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</row>
    <row r="450" spans="1:26" ht="13.5" customHeight="1" x14ac:dyDescent="0.2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</row>
    <row r="451" spans="1:26" ht="13.5" customHeight="1" x14ac:dyDescent="0.2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</row>
    <row r="452" spans="1:26" ht="13.5" customHeight="1" x14ac:dyDescent="0.2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</row>
    <row r="453" spans="1:26" ht="13.5" customHeight="1" x14ac:dyDescent="0.2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</row>
    <row r="454" spans="1:26" ht="13.5" customHeight="1" x14ac:dyDescent="0.2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</row>
    <row r="455" spans="1:26" ht="13.5" customHeight="1" x14ac:dyDescent="0.2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</row>
    <row r="456" spans="1:26" ht="13.5" customHeight="1" x14ac:dyDescent="0.2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</row>
    <row r="457" spans="1:26" ht="13.5" customHeight="1" x14ac:dyDescent="0.2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</row>
    <row r="458" spans="1:26" ht="13.5" customHeight="1" x14ac:dyDescent="0.2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</row>
    <row r="459" spans="1:26" ht="13.5" customHeight="1" x14ac:dyDescent="0.2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</row>
    <row r="460" spans="1:26" ht="13.5" customHeight="1" x14ac:dyDescent="0.2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</row>
    <row r="461" spans="1:26" ht="13.5" customHeight="1" x14ac:dyDescent="0.2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</row>
    <row r="462" spans="1:26" ht="13.5" customHeight="1" x14ac:dyDescent="0.2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</row>
    <row r="463" spans="1:26" ht="13.5" customHeight="1" x14ac:dyDescent="0.2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</row>
    <row r="464" spans="1:26" ht="13.5" customHeight="1" x14ac:dyDescent="0.2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</row>
    <row r="465" spans="1:26" ht="13.5" customHeight="1" x14ac:dyDescent="0.2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</row>
    <row r="466" spans="1:26" ht="13.5" customHeight="1" x14ac:dyDescent="0.2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</row>
    <row r="467" spans="1:26" ht="13.5" customHeight="1" x14ac:dyDescent="0.2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</row>
    <row r="468" spans="1:26" ht="13.5" customHeight="1" x14ac:dyDescent="0.2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</row>
    <row r="469" spans="1:26" ht="13.5" customHeight="1" x14ac:dyDescent="0.2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</row>
    <row r="470" spans="1:26" ht="13.5" customHeight="1" x14ac:dyDescent="0.2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</row>
    <row r="471" spans="1:26" ht="13.5" customHeight="1" x14ac:dyDescent="0.2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</row>
    <row r="472" spans="1:26" ht="13.5" customHeight="1" x14ac:dyDescent="0.2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</row>
    <row r="473" spans="1:26" ht="13.5" customHeight="1" x14ac:dyDescent="0.2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</row>
    <row r="474" spans="1:26" ht="13.5" customHeight="1" x14ac:dyDescent="0.2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</row>
    <row r="475" spans="1:26" ht="13.5" customHeight="1" x14ac:dyDescent="0.2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</row>
    <row r="476" spans="1:26" ht="13.5" customHeight="1" x14ac:dyDescent="0.2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</row>
    <row r="477" spans="1:26" ht="13.5" customHeight="1" x14ac:dyDescent="0.2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</row>
    <row r="478" spans="1:26" ht="13.5" customHeight="1" x14ac:dyDescent="0.2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</row>
    <row r="479" spans="1:26" ht="13.5" customHeight="1" x14ac:dyDescent="0.2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</row>
    <row r="480" spans="1:26" ht="13.5" customHeight="1" x14ac:dyDescent="0.2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</row>
    <row r="481" spans="1:26" ht="13.5" customHeight="1" x14ac:dyDescent="0.2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</row>
    <row r="482" spans="1:26" ht="13.5" customHeight="1" x14ac:dyDescent="0.2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</row>
    <row r="483" spans="1:26" ht="13.5" customHeight="1" x14ac:dyDescent="0.2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</row>
    <row r="484" spans="1:26" ht="13.5" customHeight="1" x14ac:dyDescent="0.2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</row>
    <row r="485" spans="1:26" ht="13.5" customHeight="1" x14ac:dyDescent="0.2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</row>
    <row r="486" spans="1:26" ht="13.5" customHeight="1" x14ac:dyDescent="0.2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</row>
    <row r="487" spans="1:26" ht="13.5" customHeight="1" x14ac:dyDescent="0.2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</row>
    <row r="488" spans="1:26" ht="13.5" customHeight="1" x14ac:dyDescent="0.2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</row>
    <row r="489" spans="1:26" ht="13.5" customHeight="1" x14ac:dyDescent="0.2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</row>
    <row r="490" spans="1:26" ht="13.5" customHeight="1" x14ac:dyDescent="0.2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</row>
    <row r="491" spans="1:26" ht="13.5" customHeight="1" x14ac:dyDescent="0.2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</row>
    <row r="492" spans="1:26" ht="13.5" customHeight="1" x14ac:dyDescent="0.2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</row>
    <row r="493" spans="1:26" ht="13.5" customHeight="1" x14ac:dyDescent="0.2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</row>
    <row r="494" spans="1:26" ht="13.5" customHeight="1" x14ac:dyDescent="0.2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</row>
    <row r="495" spans="1:26" ht="13.5" customHeight="1" x14ac:dyDescent="0.2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</row>
    <row r="496" spans="1:26" ht="13.5" customHeight="1" x14ac:dyDescent="0.2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</row>
    <row r="497" spans="1:26" ht="13.5" customHeight="1" x14ac:dyDescent="0.2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</row>
    <row r="498" spans="1:26" ht="13.5" customHeight="1" x14ac:dyDescent="0.2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</row>
    <row r="499" spans="1:26" ht="13.5" customHeight="1" x14ac:dyDescent="0.2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</row>
    <row r="500" spans="1:26" ht="13.5" customHeight="1" x14ac:dyDescent="0.2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</row>
    <row r="501" spans="1:26" ht="13.5" customHeight="1" x14ac:dyDescent="0.2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</row>
    <row r="502" spans="1:26" ht="13.5" customHeight="1" x14ac:dyDescent="0.2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</row>
    <row r="503" spans="1:26" ht="13.5" customHeight="1" x14ac:dyDescent="0.2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</row>
    <row r="504" spans="1:26" ht="13.5" customHeight="1" x14ac:dyDescent="0.2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</row>
    <row r="505" spans="1:26" ht="13.5" customHeight="1" x14ac:dyDescent="0.2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</row>
    <row r="506" spans="1:26" ht="13.5" customHeight="1" x14ac:dyDescent="0.2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</row>
    <row r="507" spans="1:26" ht="13.5" customHeight="1" x14ac:dyDescent="0.2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</row>
    <row r="508" spans="1:26" ht="13.5" customHeight="1" x14ac:dyDescent="0.2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</row>
    <row r="509" spans="1:26" ht="13.5" customHeight="1" x14ac:dyDescent="0.2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</row>
    <row r="510" spans="1:26" ht="13.5" customHeight="1" x14ac:dyDescent="0.2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</row>
    <row r="511" spans="1:26" ht="13.5" customHeight="1" x14ac:dyDescent="0.2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</row>
    <row r="512" spans="1:26" ht="13.5" customHeight="1" x14ac:dyDescent="0.2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</row>
    <row r="513" spans="1:26" ht="13.5" customHeight="1" x14ac:dyDescent="0.2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</row>
    <row r="514" spans="1:26" ht="13.5" customHeight="1" x14ac:dyDescent="0.2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</row>
    <row r="515" spans="1:26" ht="13.5" customHeight="1" x14ac:dyDescent="0.2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</row>
    <row r="516" spans="1:26" ht="13.5" customHeight="1" x14ac:dyDescent="0.2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</row>
    <row r="517" spans="1:26" ht="13.5" customHeight="1" x14ac:dyDescent="0.2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</row>
    <row r="518" spans="1:26" ht="13.5" customHeight="1" x14ac:dyDescent="0.2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</row>
    <row r="519" spans="1:26" ht="13.5" customHeight="1" x14ac:dyDescent="0.2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</row>
    <row r="520" spans="1:26" ht="13.5" customHeight="1" x14ac:dyDescent="0.2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</row>
    <row r="521" spans="1:26" ht="13.5" customHeight="1" x14ac:dyDescent="0.2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</row>
    <row r="522" spans="1:26" ht="13.5" customHeight="1" x14ac:dyDescent="0.2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</row>
    <row r="523" spans="1:26" ht="13.5" customHeight="1" x14ac:dyDescent="0.2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</row>
    <row r="524" spans="1:26" ht="13.5" customHeight="1" x14ac:dyDescent="0.2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</row>
    <row r="525" spans="1:26" ht="13.5" customHeight="1" x14ac:dyDescent="0.2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</row>
    <row r="526" spans="1:26" ht="13.5" customHeight="1" x14ac:dyDescent="0.2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</row>
    <row r="527" spans="1:26" ht="13.5" customHeight="1" x14ac:dyDescent="0.2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</row>
    <row r="528" spans="1:26" ht="13.5" customHeight="1" x14ac:dyDescent="0.2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</row>
    <row r="529" spans="1:26" ht="13.5" customHeight="1" x14ac:dyDescent="0.2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</row>
    <row r="530" spans="1:26" ht="13.5" customHeight="1" x14ac:dyDescent="0.2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</row>
    <row r="531" spans="1:26" ht="13.5" customHeight="1" x14ac:dyDescent="0.2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</row>
    <row r="532" spans="1:26" ht="13.5" customHeight="1" x14ac:dyDescent="0.2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</row>
    <row r="533" spans="1:26" ht="13.5" customHeight="1" x14ac:dyDescent="0.2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</row>
    <row r="534" spans="1:26" ht="13.5" customHeight="1" x14ac:dyDescent="0.2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</row>
    <row r="535" spans="1:26" ht="13.5" customHeight="1" x14ac:dyDescent="0.2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</row>
    <row r="536" spans="1:26" ht="13.5" customHeight="1" x14ac:dyDescent="0.2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</row>
    <row r="537" spans="1:26" ht="13.5" customHeight="1" x14ac:dyDescent="0.2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</row>
    <row r="538" spans="1:26" ht="13.5" customHeight="1" x14ac:dyDescent="0.2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</row>
    <row r="539" spans="1:26" ht="13.5" customHeight="1" x14ac:dyDescent="0.2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</row>
    <row r="540" spans="1:26" ht="13.5" customHeight="1" x14ac:dyDescent="0.2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</row>
    <row r="541" spans="1:26" ht="13.5" customHeight="1" x14ac:dyDescent="0.2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</row>
    <row r="542" spans="1:26" ht="13.5" customHeight="1" x14ac:dyDescent="0.2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</row>
    <row r="543" spans="1:26" ht="13.5" customHeight="1" x14ac:dyDescent="0.2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</row>
    <row r="544" spans="1:26" ht="13.5" customHeight="1" x14ac:dyDescent="0.2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</row>
    <row r="545" spans="1:26" ht="13.5" customHeight="1" x14ac:dyDescent="0.2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</row>
    <row r="546" spans="1:26" ht="13.5" customHeight="1" x14ac:dyDescent="0.2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</row>
    <row r="547" spans="1:26" ht="13.5" customHeight="1" x14ac:dyDescent="0.2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</row>
    <row r="548" spans="1:26" ht="13.5" customHeight="1" x14ac:dyDescent="0.2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</row>
    <row r="549" spans="1:26" ht="13.5" customHeight="1" x14ac:dyDescent="0.2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</row>
    <row r="550" spans="1:26" ht="13.5" customHeight="1" x14ac:dyDescent="0.2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</row>
    <row r="551" spans="1:26" ht="13.5" customHeight="1" x14ac:dyDescent="0.2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</row>
    <row r="552" spans="1:26" ht="13.5" customHeight="1" x14ac:dyDescent="0.2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</row>
    <row r="553" spans="1:26" ht="13.5" customHeight="1" x14ac:dyDescent="0.2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</row>
    <row r="554" spans="1:26" ht="13.5" customHeight="1" x14ac:dyDescent="0.2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</row>
    <row r="555" spans="1:26" ht="13.5" customHeight="1" x14ac:dyDescent="0.2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</row>
    <row r="556" spans="1:26" ht="13.5" customHeight="1" x14ac:dyDescent="0.2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</row>
    <row r="557" spans="1:26" ht="13.5" customHeight="1" x14ac:dyDescent="0.2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</row>
    <row r="558" spans="1:26" ht="13.5" customHeight="1" x14ac:dyDescent="0.2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</row>
    <row r="559" spans="1:26" ht="13.5" customHeight="1" x14ac:dyDescent="0.2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</row>
    <row r="560" spans="1:26" ht="13.5" customHeight="1" x14ac:dyDescent="0.2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</row>
    <row r="561" spans="1:26" ht="13.5" customHeight="1" x14ac:dyDescent="0.2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</row>
    <row r="562" spans="1:26" ht="13.5" customHeight="1" x14ac:dyDescent="0.2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spans="1:26" ht="13.5" customHeight="1" x14ac:dyDescent="0.2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spans="1:26" ht="13.5" customHeight="1" x14ac:dyDescent="0.2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</row>
    <row r="565" spans="1:26" ht="13.5" customHeight="1" x14ac:dyDescent="0.2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</row>
    <row r="566" spans="1:26" ht="13.5" customHeight="1" x14ac:dyDescent="0.2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</row>
    <row r="567" spans="1:26" ht="13.5" customHeight="1" x14ac:dyDescent="0.2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</row>
    <row r="568" spans="1:26" ht="13.5" customHeight="1" x14ac:dyDescent="0.2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</row>
    <row r="569" spans="1:26" ht="13.5" customHeight="1" x14ac:dyDescent="0.2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</row>
    <row r="570" spans="1:26" ht="13.5" customHeight="1" x14ac:dyDescent="0.2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</row>
    <row r="571" spans="1:26" ht="13.5" customHeight="1" x14ac:dyDescent="0.2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</row>
    <row r="572" spans="1:26" ht="13.5" customHeight="1" x14ac:dyDescent="0.2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</row>
    <row r="573" spans="1:26" ht="13.5" customHeight="1" x14ac:dyDescent="0.2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</row>
    <row r="574" spans="1:26" ht="13.5" customHeight="1" x14ac:dyDescent="0.2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</row>
    <row r="575" spans="1:26" ht="13.5" customHeight="1" x14ac:dyDescent="0.2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</row>
    <row r="576" spans="1:26" ht="13.5" customHeight="1" x14ac:dyDescent="0.2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</row>
    <row r="577" spans="1:26" ht="13.5" customHeight="1" x14ac:dyDescent="0.2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</row>
    <row r="578" spans="1:26" ht="13.5" customHeight="1" x14ac:dyDescent="0.2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</row>
    <row r="579" spans="1:26" ht="13.5" customHeight="1" x14ac:dyDescent="0.2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</row>
    <row r="580" spans="1:26" ht="13.5" customHeight="1" x14ac:dyDescent="0.2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</row>
    <row r="581" spans="1:26" ht="13.5" customHeight="1" x14ac:dyDescent="0.2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</row>
    <row r="582" spans="1:26" ht="13.5" customHeight="1" x14ac:dyDescent="0.2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</row>
    <row r="583" spans="1:26" ht="13.5" customHeight="1" x14ac:dyDescent="0.2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</row>
    <row r="584" spans="1:26" ht="13.5" customHeight="1" x14ac:dyDescent="0.2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</row>
    <row r="585" spans="1:26" ht="13.5" customHeight="1" x14ac:dyDescent="0.2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</row>
    <row r="586" spans="1:26" ht="13.5" customHeight="1" x14ac:dyDescent="0.2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</row>
    <row r="587" spans="1:26" ht="13.5" customHeight="1" x14ac:dyDescent="0.2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</row>
    <row r="588" spans="1:26" ht="13.5" customHeight="1" x14ac:dyDescent="0.2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</row>
    <row r="589" spans="1:26" ht="13.5" customHeight="1" x14ac:dyDescent="0.2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</row>
    <row r="590" spans="1:26" ht="13.5" customHeight="1" x14ac:dyDescent="0.2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</row>
    <row r="591" spans="1:26" ht="13.5" customHeight="1" x14ac:dyDescent="0.2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</row>
    <row r="592" spans="1:26" ht="13.5" customHeight="1" x14ac:dyDescent="0.2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</row>
    <row r="593" spans="1:26" ht="13.5" customHeight="1" x14ac:dyDescent="0.2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</row>
    <row r="594" spans="1:26" ht="13.5" customHeight="1" x14ac:dyDescent="0.2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</row>
    <row r="595" spans="1:26" ht="13.5" customHeight="1" x14ac:dyDescent="0.2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</row>
    <row r="596" spans="1:26" ht="13.5" customHeight="1" x14ac:dyDescent="0.2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</row>
    <row r="597" spans="1:26" ht="13.5" customHeight="1" x14ac:dyDescent="0.2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</row>
    <row r="598" spans="1:26" ht="13.5" customHeight="1" x14ac:dyDescent="0.2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</row>
    <row r="599" spans="1:26" ht="13.5" customHeight="1" x14ac:dyDescent="0.2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</row>
    <row r="600" spans="1:26" ht="13.5" customHeight="1" x14ac:dyDescent="0.2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</row>
    <row r="601" spans="1:26" ht="13.5" customHeight="1" x14ac:dyDescent="0.2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</row>
    <row r="602" spans="1:26" ht="13.5" customHeight="1" x14ac:dyDescent="0.2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</row>
    <row r="603" spans="1:26" ht="13.5" customHeight="1" x14ac:dyDescent="0.2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</row>
    <row r="604" spans="1:26" ht="13.5" customHeight="1" x14ac:dyDescent="0.2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</row>
    <row r="605" spans="1:26" ht="13.5" customHeight="1" x14ac:dyDescent="0.2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</row>
    <row r="606" spans="1:26" ht="13.5" customHeight="1" x14ac:dyDescent="0.2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</row>
    <row r="607" spans="1:26" ht="13.5" customHeight="1" x14ac:dyDescent="0.2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</row>
    <row r="608" spans="1:26" ht="13.5" customHeight="1" x14ac:dyDescent="0.2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</row>
    <row r="609" spans="1:26" ht="13.5" customHeight="1" x14ac:dyDescent="0.2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</row>
    <row r="610" spans="1:26" ht="13.5" customHeight="1" x14ac:dyDescent="0.2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</row>
    <row r="611" spans="1:26" ht="13.5" customHeight="1" x14ac:dyDescent="0.2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</row>
    <row r="612" spans="1:26" ht="13.5" customHeight="1" x14ac:dyDescent="0.2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</row>
    <row r="613" spans="1:26" ht="13.5" customHeight="1" x14ac:dyDescent="0.2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</row>
    <row r="614" spans="1:26" ht="13.5" customHeight="1" x14ac:dyDescent="0.2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</row>
    <row r="615" spans="1:26" ht="13.5" customHeight="1" x14ac:dyDescent="0.2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</row>
    <row r="616" spans="1:26" ht="13.5" customHeight="1" x14ac:dyDescent="0.2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</row>
    <row r="617" spans="1:26" ht="13.5" customHeight="1" x14ac:dyDescent="0.2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</row>
    <row r="618" spans="1:26" ht="13.5" customHeight="1" x14ac:dyDescent="0.2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</row>
    <row r="619" spans="1:26" ht="13.5" customHeight="1" x14ac:dyDescent="0.2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</row>
    <row r="620" spans="1:26" ht="13.5" customHeight="1" x14ac:dyDescent="0.2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</row>
    <row r="621" spans="1:26" ht="13.5" customHeight="1" x14ac:dyDescent="0.2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</row>
    <row r="622" spans="1:26" ht="13.5" customHeight="1" x14ac:dyDescent="0.2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</row>
    <row r="623" spans="1:26" ht="13.5" customHeight="1" x14ac:dyDescent="0.2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</row>
    <row r="624" spans="1:26" ht="13.5" customHeight="1" x14ac:dyDescent="0.2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</row>
    <row r="625" spans="1:26" ht="13.5" customHeight="1" x14ac:dyDescent="0.2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</row>
    <row r="626" spans="1:26" ht="13.5" customHeight="1" x14ac:dyDescent="0.2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</row>
    <row r="627" spans="1:26" ht="13.5" customHeight="1" x14ac:dyDescent="0.2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</row>
    <row r="628" spans="1:26" ht="13.5" customHeight="1" x14ac:dyDescent="0.2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</row>
    <row r="629" spans="1:26" ht="13.5" customHeight="1" x14ac:dyDescent="0.2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</row>
    <row r="630" spans="1:26" ht="13.5" customHeight="1" x14ac:dyDescent="0.2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</row>
    <row r="631" spans="1:26" ht="13.5" customHeight="1" x14ac:dyDescent="0.2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</row>
    <row r="632" spans="1:26" ht="13.5" customHeight="1" x14ac:dyDescent="0.2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</row>
    <row r="633" spans="1:26" ht="13.5" customHeight="1" x14ac:dyDescent="0.2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</row>
    <row r="634" spans="1:26" ht="13.5" customHeight="1" x14ac:dyDescent="0.2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</row>
    <row r="635" spans="1:26" ht="13.5" customHeight="1" x14ac:dyDescent="0.2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</row>
    <row r="636" spans="1:26" ht="13.5" customHeight="1" x14ac:dyDescent="0.2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</row>
    <row r="637" spans="1:26" ht="13.5" customHeight="1" x14ac:dyDescent="0.2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</row>
    <row r="638" spans="1:26" ht="13.5" customHeight="1" x14ac:dyDescent="0.2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</row>
    <row r="639" spans="1:26" ht="13.5" customHeight="1" x14ac:dyDescent="0.2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</row>
    <row r="640" spans="1:26" ht="13.5" customHeight="1" x14ac:dyDescent="0.2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</row>
    <row r="641" spans="1:26" ht="13.5" customHeight="1" x14ac:dyDescent="0.2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</row>
    <row r="642" spans="1:26" ht="13.5" customHeight="1" x14ac:dyDescent="0.2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</row>
    <row r="643" spans="1:26" ht="13.5" customHeight="1" x14ac:dyDescent="0.2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</row>
    <row r="644" spans="1:26" ht="13.5" customHeight="1" x14ac:dyDescent="0.2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</row>
    <row r="645" spans="1:26" ht="13.5" customHeight="1" x14ac:dyDescent="0.2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</row>
    <row r="646" spans="1:26" ht="13.5" customHeight="1" x14ac:dyDescent="0.2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</row>
    <row r="647" spans="1:26" ht="13.5" customHeight="1" x14ac:dyDescent="0.2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</row>
    <row r="648" spans="1:26" ht="13.5" customHeight="1" x14ac:dyDescent="0.2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</row>
    <row r="649" spans="1:26" ht="13.5" customHeight="1" x14ac:dyDescent="0.2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</row>
    <row r="650" spans="1:26" ht="13.5" customHeight="1" x14ac:dyDescent="0.2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</row>
    <row r="651" spans="1:26" ht="13.5" customHeight="1" x14ac:dyDescent="0.2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</row>
    <row r="652" spans="1:26" ht="13.5" customHeight="1" x14ac:dyDescent="0.2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</row>
    <row r="653" spans="1:26" ht="13.5" customHeight="1" x14ac:dyDescent="0.2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</row>
    <row r="654" spans="1:26" ht="13.5" customHeight="1" x14ac:dyDescent="0.2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</row>
    <row r="655" spans="1:26" ht="13.5" customHeight="1" x14ac:dyDescent="0.2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</row>
    <row r="656" spans="1:26" ht="13.5" customHeight="1" x14ac:dyDescent="0.2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</row>
    <row r="657" spans="1:26" ht="13.5" customHeight="1" x14ac:dyDescent="0.2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</row>
    <row r="658" spans="1:26" ht="13.5" customHeight="1" x14ac:dyDescent="0.2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</row>
    <row r="659" spans="1:26" ht="13.5" customHeight="1" x14ac:dyDescent="0.2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</row>
    <row r="660" spans="1:26" ht="13.5" customHeight="1" x14ac:dyDescent="0.2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</row>
    <row r="661" spans="1:26" ht="13.5" customHeight="1" x14ac:dyDescent="0.2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</row>
    <row r="662" spans="1:26" ht="13.5" customHeight="1" x14ac:dyDescent="0.2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</row>
    <row r="663" spans="1:26" ht="13.5" customHeight="1" x14ac:dyDescent="0.2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</row>
    <row r="664" spans="1:26" ht="13.5" customHeight="1" x14ac:dyDescent="0.2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</row>
    <row r="665" spans="1:26" ht="13.5" customHeight="1" x14ac:dyDescent="0.2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</row>
    <row r="666" spans="1:26" ht="13.5" customHeight="1" x14ac:dyDescent="0.2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</row>
    <row r="667" spans="1:26" ht="13.5" customHeight="1" x14ac:dyDescent="0.2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</row>
    <row r="668" spans="1:26" ht="13.5" customHeight="1" x14ac:dyDescent="0.2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</row>
    <row r="669" spans="1:26" ht="13.5" customHeight="1" x14ac:dyDescent="0.2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</row>
    <row r="670" spans="1:26" ht="13.5" customHeight="1" x14ac:dyDescent="0.2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</row>
    <row r="671" spans="1:26" ht="13.5" customHeight="1" x14ac:dyDescent="0.2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</row>
    <row r="672" spans="1:26" ht="13.5" customHeight="1" x14ac:dyDescent="0.2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</row>
    <row r="673" spans="1:26" ht="13.5" customHeight="1" x14ac:dyDescent="0.2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</row>
    <row r="674" spans="1:26" ht="13.5" customHeight="1" x14ac:dyDescent="0.2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</row>
    <row r="675" spans="1:26" ht="13.5" customHeight="1" x14ac:dyDescent="0.2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</row>
    <row r="676" spans="1:26" ht="13.5" customHeight="1" x14ac:dyDescent="0.2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</row>
    <row r="677" spans="1:26" ht="13.5" customHeight="1" x14ac:dyDescent="0.2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</row>
    <row r="678" spans="1:26" ht="13.5" customHeight="1" x14ac:dyDescent="0.2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</row>
    <row r="679" spans="1:26" ht="13.5" customHeight="1" x14ac:dyDescent="0.2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</row>
    <row r="680" spans="1:26" ht="13.5" customHeight="1" x14ac:dyDescent="0.2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</row>
    <row r="681" spans="1:26" ht="13.5" customHeight="1" x14ac:dyDescent="0.2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</row>
    <row r="682" spans="1:26" ht="13.5" customHeight="1" x14ac:dyDescent="0.2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</row>
    <row r="683" spans="1:26" ht="13.5" customHeight="1" x14ac:dyDescent="0.2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</row>
    <row r="684" spans="1:26" ht="13.5" customHeight="1" x14ac:dyDescent="0.2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</row>
    <row r="685" spans="1:26" ht="13.5" customHeight="1" x14ac:dyDescent="0.2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</row>
    <row r="686" spans="1:26" ht="13.5" customHeight="1" x14ac:dyDescent="0.2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</row>
    <row r="687" spans="1:26" ht="13.5" customHeight="1" x14ac:dyDescent="0.2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</row>
    <row r="688" spans="1:26" ht="13.5" customHeight="1" x14ac:dyDescent="0.2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</row>
    <row r="689" spans="1:26" ht="13.5" customHeight="1" x14ac:dyDescent="0.2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</row>
    <row r="690" spans="1:26" ht="13.5" customHeight="1" x14ac:dyDescent="0.2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</row>
    <row r="691" spans="1:26" ht="13.5" customHeight="1" x14ac:dyDescent="0.2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</row>
    <row r="692" spans="1:26" ht="13.5" customHeight="1" x14ac:dyDescent="0.2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</row>
    <row r="693" spans="1:26" ht="13.5" customHeight="1" x14ac:dyDescent="0.2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</row>
    <row r="694" spans="1:26" ht="13.5" customHeight="1" x14ac:dyDescent="0.2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</row>
    <row r="695" spans="1:26" ht="13.5" customHeight="1" x14ac:dyDescent="0.2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</row>
    <row r="696" spans="1:26" ht="13.5" customHeight="1" x14ac:dyDescent="0.2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</row>
    <row r="697" spans="1:26" ht="13.5" customHeight="1" x14ac:dyDescent="0.2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</row>
    <row r="698" spans="1:26" ht="13.5" customHeight="1" x14ac:dyDescent="0.2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</row>
    <row r="699" spans="1:26" ht="13.5" customHeight="1" x14ac:dyDescent="0.2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</row>
    <row r="700" spans="1:26" ht="13.5" customHeight="1" x14ac:dyDescent="0.2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</row>
    <row r="701" spans="1:26" ht="13.5" customHeight="1" x14ac:dyDescent="0.2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</row>
    <row r="702" spans="1:26" ht="13.5" customHeight="1" x14ac:dyDescent="0.2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</row>
    <row r="703" spans="1:26" ht="13.5" customHeight="1" x14ac:dyDescent="0.2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</row>
    <row r="704" spans="1:26" ht="13.5" customHeight="1" x14ac:dyDescent="0.2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</row>
    <row r="705" spans="1:26" ht="13.5" customHeight="1" x14ac:dyDescent="0.2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</row>
    <row r="706" spans="1:26" ht="13.5" customHeight="1" x14ac:dyDescent="0.2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</row>
    <row r="707" spans="1:26" ht="13.5" customHeight="1" x14ac:dyDescent="0.2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</row>
    <row r="708" spans="1:26" ht="13.5" customHeight="1" x14ac:dyDescent="0.2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</row>
    <row r="709" spans="1:26" ht="13.5" customHeight="1" x14ac:dyDescent="0.2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</row>
    <row r="710" spans="1:26" ht="13.5" customHeight="1" x14ac:dyDescent="0.2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</row>
    <row r="711" spans="1:26" ht="13.5" customHeight="1" x14ac:dyDescent="0.2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</row>
    <row r="712" spans="1:26" ht="13.5" customHeight="1" x14ac:dyDescent="0.2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</row>
    <row r="713" spans="1:26" ht="13.5" customHeight="1" x14ac:dyDescent="0.2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</row>
    <row r="714" spans="1:26" ht="13.5" customHeight="1" x14ac:dyDescent="0.2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</row>
    <row r="715" spans="1:26" ht="13.5" customHeight="1" x14ac:dyDescent="0.2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</row>
    <row r="716" spans="1:26" ht="13.5" customHeight="1" x14ac:dyDescent="0.2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</row>
    <row r="717" spans="1:26" ht="13.5" customHeight="1" x14ac:dyDescent="0.2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</row>
    <row r="718" spans="1:26" ht="13.5" customHeight="1" x14ac:dyDescent="0.2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</row>
    <row r="719" spans="1:26" ht="13.5" customHeight="1" x14ac:dyDescent="0.2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</row>
    <row r="720" spans="1:26" ht="13.5" customHeight="1" x14ac:dyDescent="0.2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</row>
    <row r="721" spans="1:26" ht="13.5" customHeight="1" x14ac:dyDescent="0.2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</row>
    <row r="722" spans="1:26" ht="13.5" customHeight="1" x14ac:dyDescent="0.2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</row>
    <row r="723" spans="1:26" ht="13.5" customHeight="1" x14ac:dyDescent="0.2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</row>
    <row r="724" spans="1:26" ht="13.5" customHeight="1" x14ac:dyDescent="0.2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</row>
    <row r="725" spans="1:26" ht="13.5" customHeight="1" x14ac:dyDescent="0.2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</row>
    <row r="726" spans="1:26" ht="13.5" customHeight="1" x14ac:dyDescent="0.2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</row>
    <row r="727" spans="1:26" ht="13.5" customHeight="1" x14ac:dyDescent="0.2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</row>
    <row r="728" spans="1:26" ht="13.5" customHeight="1" x14ac:dyDescent="0.2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</row>
    <row r="729" spans="1:26" ht="13.5" customHeight="1" x14ac:dyDescent="0.2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</row>
    <row r="730" spans="1:26" ht="13.5" customHeight="1" x14ac:dyDescent="0.2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</row>
    <row r="731" spans="1:26" ht="13.5" customHeight="1" x14ac:dyDescent="0.2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</row>
    <row r="732" spans="1:26" ht="13.5" customHeight="1" x14ac:dyDescent="0.2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</row>
    <row r="733" spans="1:26" ht="13.5" customHeight="1" x14ac:dyDescent="0.2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</row>
    <row r="734" spans="1:26" ht="13.5" customHeight="1" x14ac:dyDescent="0.2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</row>
    <row r="735" spans="1:26" ht="13.5" customHeight="1" x14ac:dyDescent="0.2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</row>
    <row r="736" spans="1:26" ht="13.5" customHeight="1" x14ac:dyDescent="0.2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</row>
    <row r="737" spans="1:26" ht="13.5" customHeight="1" x14ac:dyDescent="0.2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</row>
    <row r="738" spans="1:26" ht="13.5" customHeight="1" x14ac:dyDescent="0.2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</row>
    <row r="739" spans="1:26" ht="13.5" customHeight="1" x14ac:dyDescent="0.2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</row>
    <row r="740" spans="1:26" ht="13.5" customHeight="1" x14ac:dyDescent="0.2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</row>
    <row r="741" spans="1:26" ht="13.5" customHeight="1" x14ac:dyDescent="0.2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</row>
    <row r="742" spans="1:26" ht="13.5" customHeight="1" x14ac:dyDescent="0.2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</row>
    <row r="743" spans="1:26" ht="13.5" customHeight="1" x14ac:dyDescent="0.2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</row>
    <row r="744" spans="1:26" ht="13.5" customHeight="1" x14ac:dyDescent="0.2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</row>
    <row r="745" spans="1:26" ht="13.5" customHeight="1" x14ac:dyDescent="0.2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</row>
    <row r="746" spans="1:26" ht="13.5" customHeight="1" x14ac:dyDescent="0.2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</row>
    <row r="747" spans="1:26" ht="13.5" customHeight="1" x14ac:dyDescent="0.2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</row>
    <row r="748" spans="1:26" ht="13.5" customHeight="1" x14ac:dyDescent="0.2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</row>
    <row r="749" spans="1:26" ht="13.5" customHeight="1" x14ac:dyDescent="0.2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</row>
    <row r="750" spans="1:26" ht="13.5" customHeight="1" x14ac:dyDescent="0.2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</row>
    <row r="751" spans="1:26" ht="13.5" customHeight="1" x14ac:dyDescent="0.2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</row>
    <row r="752" spans="1:26" ht="13.5" customHeight="1" x14ac:dyDescent="0.2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</row>
    <row r="753" spans="1:26" ht="13.5" customHeight="1" x14ac:dyDescent="0.2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</row>
    <row r="754" spans="1:26" ht="13.5" customHeight="1" x14ac:dyDescent="0.2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</row>
    <row r="755" spans="1:26" ht="13.5" customHeight="1" x14ac:dyDescent="0.2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</row>
    <row r="756" spans="1:26" ht="13.5" customHeight="1" x14ac:dyDescent="0.2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</row>
    <row r="757" spans="1:26" ht="13.5" customHeight="1" x14ac:dyDescent="0.2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</row>
    <row r="758" spans="1:26" ht="13.5" customHeight="1" x14ac:dyDescent="0.2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</row>
    <row r="759" spans="1:26" ht="13.5" customHeight="1" x14ac:dyDescent="0.2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</row>
    <row r="760" spans="1:26" ht="13.5" customHeight="1" x14ac:dyDescent="0.2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</row>
    <row r="761" spans="1:26" ht="13.5" customHeight="1" x14ac:dyDescent="0.2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</row>
    <row r="762" spans="1:26" ht="13.5" customHeight="1" x14ac:dyDescent="0.2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</row>
    <row r="763" spans="1:26" ht="13.5" customHeight="1" x14ac:dyDescent="0.2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</row>
    <row r="764" spans="1:26" ht="13.5" customHeight="1" x14ac:dyDescent="0.2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</row>
    <row r="765" spans="1:26" ht="13.5" customHeight="1" x14ac:dyDescent="0.2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</row>
    <row r="766" spans="1:26" ht="13.5" customHeight="1" x14ac:dyDescent="0.2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</row>
    <row r="767" spans="1:26" ht="13.5" customHeight="1" x14ac:dyDescent="0.2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</row>
    <row r="768" spans="1:26" ht="13.5" customHeight="1" x14ac:dyDescent="0.2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</row>
    <row r="769" spans="1:26" ht="13.5" customHeight="1" x14ac:dyDescent="0.2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</row>
    <row r="770" spans="1:26" ht="13.5" customHeight="1" x14ac:dyDescent="0.2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</row>
    <row r="771" spans="1:26" ht="13.5" customHeight="1" x14ac:dyDescent="0.2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</row>
    <row r="772" spans="1:26" ht="13.5" customHeight="1" x14ac:dyDescent="0.2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</row>
    <row r="773" spans="1:26" ht="13.5" customHeight="1" x14ac:dyDescent="0.2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</row>
    <row r="774" spans="1:26" ht="13.5" customHeight="1" x14ac:dyDescent="0.2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</row>
    <row r="775" spans="1:26" ht="13.5" customHeight="1" x14ac:dyDescent="0.2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</row>
    <row r="776" spans="1:26" ht="13.5" customHeight="1" x14ac:dyDescent="0.2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</row>
    <row r="777" spans="1:26" ht="13.5" customHeight="1" x14ac:dyDescent="0.2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</row>
    <row r="778" spans="1:26" ht="13.5" customHeight="1" x14ac:dyDescent="0.2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</row>
    <row r="779" spans="1:26" ht="13.5" customHeight="1" x14ac:dyDescent="0.2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</row>
    <row r="780" spans="1:26" ht="13.5" customHeight="1" x14ac:dyDescent="0.2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</row>
    <row r="781" spans="1:26" ht="13.5" customHeight="1" x14ac:dyDescent="0.2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</row>
    <row r="782" spans="1:26" ht="13.5" customHeight="1" x14ac:dyDescent="0.2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</row>
    <row r="783" spans="1:26" ht="13.5" customHeight="1" x14ac:dyDescent="0.2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</row>
    <row r="784" spans="1:26" ht="13.5" customHeight="1" x14ac:dyDescent="0.2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</row>
    <row r="785" spans="1:26" ht="13.5" customHeight="1" x14ac:dyDescent="0.2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</row>
    <row r="786" spans="1:26" ht="13.5" customHeight="1" x14ac:dyDescent="0.2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</row>
    <row r="787" spans="1:26" ht="13.5" customHeight="1" x14ac:dyDescent="0.2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</row>
    <row r="788" spans="1:26" ht="13.5" customHeight="1" x14ac:dyDescent="0.2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</row>
    <row r="789" spans="1:26" ht="13.5" customHeight="1" x14ac:dyDescent="0.2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</row>
    <row r="790" spans="1:26" ht="13.5" customHeight="1" x14ac:dyDescent="0.2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</row>
    <row r="791" spans="1:26" ht="13.5" customHeight="1" x14ac:dyDescent="0.2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</row>
    <row r="792" spans="1:26" ht="13.5" customHeight="1" x14ac:dyDescent="0.2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</row>
    <row r="793" spans="1:26" ht="13.5" customHeight="1" x14ac:dyDescent="0.2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</row>
    <row r="794" spans="1:26" ht="13.5" customHeight="1" x14ac:dyDescent="0.2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</row>
    <row r="795" spans="1:26" ht="13.5" customHeight="1" x14ac:dyDescent="0.2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</row>
    <row r="796" spans="1:26" ht="13.5" customHeight="1" x14ac:dyDescent="0.2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</row>
    <row r="797" spans="1:26" ht="13.5" customHeight="1" x14ac:dyDescent="0.2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</row>
    <row r="798" spans="1:26" ht="13.5" customHeight="1" x14ac:dyDescent="0.2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</row>
    <row r="799" spans="1:26" ht="13.5" customHeight="1" x14ac:dyDescent="0.2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</row>
    <row r="800" spans="1:26" ht="13.5" customHeight="1" x14ac:dyDescent="0.2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</row>
    <row r="801" spans="1:26" ht="13.5" customHeight="1" x14ac:dyDescent="0.2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</row>
    <row r="802" spans="1:26" ht="13.5" customHeight="1" x14ac:dyDescent="0.2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</row>
    <row r="803" spans="1:26" ht="13.5" customHeight="1" x14ac:dyDescent="0.2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</row>
    <row r="804" spans="1:26" ht="13.5" customHeight="1" x14ac:dyDescent="0.2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</row>
    <row r="805" spans="1:26" ht="13.5" customHeight="1" x14ac:dyDescent="0.2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</row>
    <row r="806" spans="1:26" ht="13.5" customHeight="1" x14ac:dyDescent="0.2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</row>
    <row r="807" spans="1:26" ht="13.5" customHeight="1" x14ac:dyDescent="0.2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</row>
    <row r="808" spans="1:26" ht="13.5" customHeight="1" x14ac:dyDescent="0.2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</row>
    <row r="809" spans="1:26" ht="13.5" customHeight="1" x14ac:dyDescent="0.2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</row>
    <row r="810" spans="1:26" ht="13.5" customHeight="1" x14ac:dyDescent="0.2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</row>
    <row r="811" spans="1:26" ht="13.5" customHeight="1" x14ac:dyDescent="0.2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</row>
    <row r="812" spans="1:26" ht="13.5" customHeight="1" x14ac:dyDescent="0.2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</row>
    <row r="813" spans="1:26" ht="13.5" customHeight="1" x14ac:dyDescent="0.2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</row>
    <row r="814" spans="1:26" ht="13.5" customHeight="1" x14ac:dyDescent="0.2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</row>
    <row r="815" spans="1:26" ht="13.5" customHeight="1" x14ac:dyDescent="0.2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</row>
    <row r="816" spans="1:26" ht="13.5" customHeight="1" x14ac:dyDescent="0.2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</row>
    <row r="817" spans="1:26" ht="13.5" customHeight="1" x14ac:dyDescent="0.2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</row>
    <row r="818" spans="1:26" ht="13.5" customHeight="1" x14ac:dyDescent="0.2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</row>
    <row r="819" spans="1:26" ht="13.5" customHeight="1" x14ac:dyDescent="0.2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</row>
    <row r="820" spans="1:26" ht="13.5" customHeight="1" x14ac:dyDescent="0.2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</row>
    <row r="821" spans="1:26" ht="13.5" customHeight="1" x14ac:dyDescent="0.2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</row>
    <row r="822" spans="1:26" ht="13.5" customHeight="1" x14ac:dyDescent="0.2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</row>
    <row r="823" spans="1:26" ht="13.5" customHeight="1" x14ac:dyDescent="0.2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</row>
    <row r="824" spans="1:26" ht="13.5" customHeight="1" x14ac:dyDescent="0.2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</row>
    <row r="825" spans="1:26" ht="13.5" customHeight="1" x14ac:dyDescent="0.2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</row>
    <row r="826" spans="1:26" ht="13.5" customHeight="1" x14ac:dyDescent="0.2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</row>
    <row r="827" spans="1:26" ht="13.5" customHeight="1" x14ac:dyDescent="0.2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</row>
    <row r="828" spans="1:26" ht="13.5" customHeight="1" x14ac:dyDescent="0.2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</row>
    <row r="829" spans="1:26" ht="13.5" customHeight="1" x14ac:dyDescent="0.2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</row>
    <row r="830" spans="1:26" ht="13.5" customHeight="1" x14ac:dyDescent="0.2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</row>
    <row r="831" spans="1:26" ht="13.5" customHeight="1" x14ac:dyDescent="0.2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</row>
    <row r="832" spans="1:26" ht="13.5" customHeight="1" x14ac:dyDescent="0.2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</row>
    <row r="833" spans="1:26" ht="13.5" customHeight="1" x14ac:dyDescent="0.2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</row>
    <row r="834" spans="1:26" ht="13.5" customHeight="1" x14ac:dyDescent="0.2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</row>
    <row r="835" spans="1:26" ht="13.5" customHeight="1" x14ac:dyDescent="0.2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</row>
    <row r="836" spans="1:26" ht="13.5" customHeight="1" x14ac:dyDescent="0.2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</row>
    <row r="837" spans="1:26" ht="13.5" customHeight="1" x14ac:dyDescent="0.2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</row>
    <row r="838" spans="1:26" ht="13.5" customHeight="1" x14ac:dyDescent="0.2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</row>
    <row r="839" spans="1:26" ht="13.5" customHeight="1" x14ac:dyDescent="0.2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</row>
    <row r="840" spans="1:26" ht="13.5" customHeight="1" x14ac:dyDescent="0.2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</row>
    <row r="841" spans="1:26" ht="13.5" customHeight="1" x14ac:dyDescent="0.2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</row>
    <row r="842" spans="1:26" ht="13.5" customHeight="1" x14ac:dyDescent="0.2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</row>
    <row r="843" spans="1:26" ht="13.5" customHeight="1" x14ac:dyDescent="0.2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</row>
    <row r="844" spans="1:26" ht="13.5" customHeight="1" x14ac:dyDescent="0.2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</row>
    <row r="845" spans="1:26" ht="13.5" customHeight="1" x14ac:dyDescent="0.2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</row>
    <row r="846" spans="1:26" ht="13.5" customHeight="1" x14ac:dyDescent="0.2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</row>
    <row r="847" spans="1:26" ht="13.5" customHeight="1" x14ac:dyDescent="0.2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</row>
    <row r="848" spans="1:26" ht="13.5" customHeight="1" x14ac:dyDescent="0.2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</row>
    <row r="849" spans="1:26" ht="13.5" customHeight="1" x14ac:dyDescent="0.2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</row>
    <row r="850" spans="1:26" ht="13.5" customHeight="1" x14ac:dyDescent="0.2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</row>
    <row r="851" spans="1:26" ht="13.5" customHeight="1" x14ac:dyDescent="0.2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</row>
    <row r="852" spans="1:26" ht="13.5" customHeight="1" x14ac:dyDescent="0.2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</row>
    <row r="853" spans="1:26" ht="13.5" customHeight="1" x14ac:dyDescent="0.2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</row>
    <row r="854" spans="1:26" ht="13.5" customHeight="1" x14ac:dyDescent="0.2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</row>
    <row r="855" spans="1:26" ht="13.5" customHeight="1" x14ac:dyDescent="0.2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</row>
    <row r="856" spans="1:26" ht="13.5" customHeight="1" x14ac:dyDescent="0.2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</row>
    <row r="857" spans="1:26" ht="13.5" customHeight="1" x14ac:dyDescent="0.2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</row>
    <row r="858" spans="1:26" ht="13.5" customHeight="1" x14ac:dyDescent="0.2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</row>
    <row r="859" spans="1:26" ht="13.5" customHeight="1" x14ac:dyDescent="0.2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</row>
    <row r="860" spans="1:26" ht="13.5" customHeight="1" x14ac:dyDescent="0.2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</row>
    <row r="861" spans="1:26" ht="13.5" customHeight="1" x14ac:dyDescent="0.2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</row>
    <row r="862" spans="1:26" ht="13.5" customHeight="1" x14ac:dyDescent="0.2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</row>
    <row r="863" spans="1:26" ht="13.5" customHeight="1" x14ac:dyDescent="0.2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</row>
    <row r="864" spans="1:26" ht="13.5" customHeight="1" x14ac:dyDescent="0.2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</row>
    <row r="865" spans="1:26" ht="13.5" customHeight="1" x14ac:dyDescent="0.2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</row>
    <row r="866" spans="1:26" ht="13.5" customHeight="1" x14ac:dyDescent="0.2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</row>
    <row r="867" spans="1:26" ht="13.5" customHeight="1" x14ac:dyDescent="0.2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</row>
    <row r="868" spans="1:26" ht="13.5" customHeight="1" x14ac:dyDescent="0.2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</row>
    <row r="869" spans="1:26" ht="13.5" customHeight="1" x14ac:dyDescent="0.2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</row>
    <row r="870" spans="1:26" ht="13.5" customHeight="1" x14ac:dyDescent="0.2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</row>
    <row r="871" spans="1:26" ht="13.5" customHeight="1" x14ac:dyDescent="0.2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</row>
    <row r="872" spans="1:26" ht="13.5" customHeight="1" x14ac:dyDescent="0.2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</row>
    <row r="873" spans="1:26" ht="13.5" customHeight="1" x14ac:dyDescent="0.2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</row>
    <row r="874" spans="1:26" ht="13.5" customHeight="1" x14ac:dyDescent="0.2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</row>
    <row r="875" spans="1:26" ht="13.5" customHeight="1" x14ac:dyDescent="0.2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</row>
    <row r="876" spans="1:26" ht="13.5" customHeight="1" x14ac:dyDescent="0.2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</row>
    <row r="877" spans="1:26" ht="13.5" customHeight="1" x14ac:dyDescent="0.2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</row>
    <row r="878" spans="1:26" ht="13.5" customHeight="1" x14ac:dyDescent="0.2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</row>
    <row r="879" spans="1:26" ht="13.5" customHeight="1" x14ac:dyDescent="0.2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</row>
    <row r="880" spans="1:26" ht="13.5" customHeight="1" x14ac:dyDescent="0.2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</row>
    <row r="881" spans="1:26" ht="13.5" customHeight="1" x14ac:dyDescent="0.2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</row>
    <row r="882" spans="1:26" ht="13.5" customHeight="1" x14ac:dyDescent="0.2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</row>
    <row r="883" spans="1:26" ht="13.5" customHeight="1" x14ac:dyDescent="0.2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</row>
    <row r="884" spans="1:26" ht="13.5" customHeight="1" x14ac:dyDescent="0.2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</row>
    <row r="885" spans="1:26" ht="13.5" customHeight="1" x14ac:dyDescent="0.2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</row>
    <row r="886" spans="1:26" ht="13.5" customHeight="1" x14ac:dyDescent="0.2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</row>
    <row r="887" spans="1:26" ht="13.5" customHeight="1" x14ac:dyDescent="0.2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</row>
    <row r="888" spans="1:26" ht="13.5" customHeight="1" x14ac:dyDescent="0.2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</row>
    <row r="889" spans="1:26" ht="13.5" customHeight="1" x14ac:dyDescent="0.2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</row>
    <row r="890" spans="1:26" ht="13.5" customHeight="1" x14ac:dyDescent="0.2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</row>
    <row r="891" spans="1:26" ht="13.5" customHeight="1" x14ac:dyDescent="0.2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</row>
    <row r="892" spans="1:26" ht="13.5" customHeight="1" x14ac:dyDescent="0.2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</row>
    <row r="893" spans="1:26" ht="13.5" customHeight="1" x14ac:dyDescent="0.2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</row>
    <row r="894" spans="1:26" ht="13.5" customHeight="1" x14ac:dyDescent="0.2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</row>
    <row r="895" spans="1:26" ht="13.5" customHeight="1" x14ac:dyDescent="0.2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</row>
    <row r="896" spans="1:26" ht="13.5" customHeight="1" x14ac:dyDescent="0.2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</row>
    <row r="897" spans="1:26" ht="13.5" customHeight="1" x14ac:dyDescent="0.2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</row>
    <row r="898" spans="1:26" ht="13.5" customHeight="1" x14ac:dyDescent="0.2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</row>
    <row r="899" spans="1:26" ht="13.5" customHeight="1" x14ac:dyDescent="0.2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</row>
    <row r="900" spans="1:26" ht="13.5" customHeight="1" x14ac:dyDescent="0.2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</row>
    <row r="901" spans="1:26" ht="13.5" customHeight="1" x14ac:dyDescent="0.2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</row>
    <row r="902" spans="1:26" ht="13.5" customHeight="1" x14ac:dyDescent="0.2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</row>
    <row r="903" spans="1:26" ht="13.5" customHeight="1" x14ac:dyDescent="0.2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</row>
    <row r="904" spans="1:26" ht="13.5" customHeight="1" x14ac:dyDescent="0.2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</row>
    <row r="905" spans="1:26" ht="13.5" customHeight="1" x14ac:dyDescent="0.2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</row>
    <row r="906" spans="1:26" ht="13.5" customHeight="1" x14ac:dyDescent="0.2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</row>
    <row r="907" spans="1:26" ht="13.5" customHeight="1" x14ac:dyDescent="0.2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</row>
    <row r="908" spans="1:26" ht="13.5" customHeight="1" x14ac:dyDescent="0.2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</row>
    <row r="909" spans="1:26" ht="13.5" customHeight="1" x14ac:dyDescent="0.2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</row>
    <row r="910" spans="1:26" ht="13.5" customHeight="1" x14ac:dyDescent="0.2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</row>
    <row r="911" spans="1:26" ht="13.5" customHeight="1" x14ac:dyDescent="0.2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</row>
    <row r="912" spans="1:26" ht="13.5" customHeight="1" x14ac:dyDescent="0.2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</row>
    <row r="913" spans="1:26" ht="13.5" customHeight="1" x14ac:dyDescent="0.2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</row>
    <row r="914" spans="1:26" ht="13.5" customHeight="1" x14ac:dyDescent="0.2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</row>
    <row r="915" spans="1:26" ht="13.5" customHeight="1" x14ac:dyDescent="0.2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</row>
    <row r="916" spans="1:26" ht="13.5" customHeight="1" x14ac:dyDescent="0.2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</row>
    <row r="917" spans="1:26" ht="13.5" customHeight="1" x14ac:dyDescent="0.2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</row>
    <row r="918" spans="1:26" ht="13.5" customHeight="1" x14ac:dyDescent="0.2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</row>
    <row r="919" spans="1:26" ht="13.5" customHeight="1" x14ac:dyDescent="0.2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</row>
    <row r="920" spans="1:26" ht="13.5" customHeight="1" x14ac:dyDescent="0.2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</row>
    <row r="921" spans="1:26" ht="13.5" customHeight="1" x14ac:dyDescent="0.2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</row>
    <row r="922" spans="1:26" ht="13.5" customHeight="1" x14ac:dyDescent="0.2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</row>
    <row r="923" spans="1:26" ht="13.5" customHeight="1" x14ac:dyDescent="0.2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</row>
    <row r="924" spans="1:26" ht="13.5" customHeight="1" x14ac:dyDescent="0.2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</row>
    <row r="925" spans="1:26" ht="13.5" customHeight="1" x14ac:dyDescent="0.2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</row>
    <row r="926" spans="1:26" ht="13.5" customHeight="1" x14ac:dyDescent="0.2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</row>
    <row r="927" spans="1:26" ht="13.5" customHeight="1" x14ac:dyDescent="0.2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</row>
    <row r="928" spans="1:26" ht="13.5" customHeight="1" x14ac:dyDescent="0.2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</row>
    <row r="929" spans="1:26" ht="13.5" customHeight="1" x14ac:dyDescent="0.2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</row>
    <row r="930" spans="1:26" ht="13.5" customHeight="1" x14ac:dyDescent="0.2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</row>
    <row r="931" spans="1:26" ht="13.5" customHeight="1" x14ac:dyDescent="0.2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</row>
    <row r="932" spans="1:26" ht="13.5" customHeight="1" x14ac:dyDescent="0.2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</row>
    <row r="933" spans="1:26" ht="13.5" customHeight="1" x14ac:dyDescent="0.2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</row>
    <row r="934" spans="1:26" ht="13.5" customHeight="1" x14ac:dyDescent="0.2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</row>
    <row r="935" spans="1:26" ht="13.5" customHeight="1" x14ac:dyDescent="0.2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</row>
    <row r="936" spans="1:26" ht="13.5" customHeight="1" x14ac:dyDescent="0.2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</row>
    <row r="937" spans="1:26" ht="13.5" customHeight="1" x14ac:dyDescent="0.2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</row>
    <row r="938" spans="1:26" ht="13.5" customHeight="1" x14ac:dyDescent="0.2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</row>
    <row r="939" spans="1:26" ht="13.5" customHeight="1" x14ac:dyDescent="0.2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</row>
    <row r="940" spans="1:26" ht="13.5" customHeight="1" x14ac:dyDescent="0.2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</row>
    <row r="941" spans="1:26" ht="13.5" customHeight="1" x14ac:dyDescent="0.2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</row>
    <row r="942" spans="1:26" ht="13.5" customHeight="1" x14ac:dyDescent="0.2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</row>
    <row r="943" spans="1:26" ht="13.5" customHeight="1" x14ac:dyDescent="0.2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</row>
    <row r="944" spans="1:26" ht="13.5" customHeight="1" x14ac:dyDescent="0.2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</row>
    <row r="945" spans="1:26" ht="13.5" customHeight="1" x14ac:dyDescent="0.2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</row>
    <row r="946" spans="1:26" ht="13.5" customHeight="1" x14ac:dyDescent="0.2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</row>
    <row r="947" spans="1:26" ht="13.5" customHeight="1" x14ac:dyDescent="0.2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</row>
    <row r="948" spans="1:26" ht="13.5" customHeight="1" x14ac:dyDescent="0.2">
      <c r="A948" s="176"/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</row>
    <row r="949" spans="1:26" ht="13.5" customHeight="1" x14ac:dyDescent="0.2">
      <c r="A949" s="176"/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</row>
    <row r="950" spans="1:26" ht="13.5" customHeight="1" x14ac:dyDescent="0.2">
      <c r="A950" s="176"/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</row>
    <row r="951" spans="1:26" ht="13.5" customHeight="1" x14ac:dyDescent="0.2">
      <c r="A951" s="176"/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</row>
    <row r="952" spans="1:26" ht="13.5" customHeight="1" x14ac:dyDescent="0.2">
      <c r="A952" s="176"/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</row>
    <row r="953" spans="1:26" ht="13.5" customHeight="1" x14ac:dyDescent="0.2">
      <c r="A953" s="176"/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</row>
    <row r="954" spans="1:26" ht="13.5" customHeight="1" x14ac:dyDescent="0.2">
      <c r="A954" s="176"/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</row>
    <row r="955" spans="1:26" ht="13.5" customHeight="1" x14ac:dyDescent="0.2">
      <c r="A955" s="176"/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</row>
    <row r="956" spans="1:26" ht="13.5" customHeight="1" x14ac:dyDescent="0.2">
      <c r="A956" s="176"/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</row>
    <row r="957" spans="1:26" ht="13.5" customHeight="1" x14ac:dyDescent="0.2">
      <c r="A957" s="176"/>
      <c r="B957" s="176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</row>
    <row r="958" spans="1:26" ht="13.5" customHeight="1" x14ac:dyDescent="0.2">
      <c r="A958" s="176"/>
      <c r="B958" s="176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</row>
    <row r="959" spans="1:26" ht="13.5" customHeight="1" x14ac:dyDescent="0.2">
      <c r="A959" s="176"/>
      <c r="B959" s="176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</row>
    <row r="960" spans="1:26" ht="13.5" customHeight="1" x14ac:dyDescent="0.2">
      <c r="A960" s="176"/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</row>
    <row r="961" spans="1:26" ht="13.5" customHeight="1" x14ac:dyDescent="0.2">
      <c r="A961" s="176"/>
      <c r="B961" s="176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</row>
    <row r="962" spans="1:26" ht="13.5" customHeight="1" x14ac:dyDescent="0.2">
      <c r="A962" s="176"/>
      <c r="B962" s="176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</row>
    <row r="963" spans="1:26" ht="13.5" customHeight="1" x14ac:dyDescent="0.2">
      <c r="A963" s="176"/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</row>
    <row r="964" spans="1:26" ht="13.5" customHeight="1" x14ac:dyDescent="0.2">
      <c r="A964" s="176"/>
      <c r="B964" s="176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</row>
    <row r="965" spans="1:26" ht="13.5" customHeight="1" x14ac:dyDescent="0.2">
      <c r="A965" s="176"/>
      <c r="B965" s="176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</row>
    <row r="966" spans="1:26" ht="13.5" customHeight="1" x14ac:dyDescent="0.2">
      <c r="A966" s="176"/>
      <c r="B966" s="176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</row>
    <row r="967" spans="1:26" ht="13.5" customHeight="1" x14ac:dyDescent="0.2">
      <c r="A967" s="176"/>
      <c r="B967" s="176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</row>
    <row r="968" spans="1:26" ht="13.5" customHeight="1" x14ac:dyDescent="0.2">
      <c r="A968" s="176"/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</row>
    <row r="969" spans="1:26" ht="13.5" customHeight="1" x14ac:dyDescent="0.2">
      <c r="A969" s="176"/>
      <c r="B969" s="176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</row>
    <row r="970" spans="1:26" ht="13.5" customHeight="1" x14ac:dyDescent="0.2">
      <c r="A970" s="176"/>
      <c r="B970" s="176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</row>
    <row r="971" spans="1:26" ht="13.5" customHeight="1" x14ac:dyDescent="0.2">
      <c r="A971" s="176"/>
      <c r="B971" s="176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</row>
    <row r="972" spans="1:26" ht="13.5" customHeight="1" x14ac:dyDescent="0.2">
      <c r="A972" s="176"/>
      <c r="B972" s="176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</row>
    <row r="973" spans="1:26" ht="13.5" customHeight="1" x14ac:dyDescent="0.2">
      <c r="A973" s="176"/>
      <c r="B973" s="176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</row>
    <row r="974" spans="1:26" ht="13.5" customHeight="1" x14ac:dyDescent="0.2">
      <c r="A974" s="176"/>
      <c r="B974" s="176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</row>
    <row r="975" spans="1:26" ht="13.5" customHeight="1" x14ac:dyDescent="0.2">
      <c r="A975" s="176"/>
      <c r="B975" s="176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</row>
    <row r="976" spans="1:26" ht="13.5" customHeight="1" x14ac:dyDescent="0.2">
      <c r="A976" s="176"/>
      <c r="B976" s="176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</row>
    <row r="977" spans="1:26" ht="13.5" customHeight="1" x14ac:dyDescent="0.2">
      <c r="A977" s="176"/>
      <c r="B977" s="176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</row>
    <row r="978" spans="1:26" ht="13.5" customHeight="1" x14ac:dyDescent="0.2">
      <c r="A978" s="176"/>
      <c r="B978" s="176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</row>
    <row r="979" spans="1:26" ht="13.5" customHeight="1" x14ac:dyDescent="0.2">
      <c r="A979" s="176"/>
      <c r="B979" s="176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</row>
    <row r="980" spans="1:26" ht="13.5" customHeight="1" x14ac:dyDescent="0.2">
      <c r="A980" s="176"/>
      <c r="B980" s="176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</row>
    <row r="981" spans="1:26" ht="13.5" customHeight="1" x14ac:dyDescent="0.2">
      <c r="A981" s="176"/>
      <c r="B981" s="176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</row>
    <row r="982" spans="1:26" ht="13.5" customHeight="1" x14ac:dyDescent="0.2">
      <c r="A982" s="176"/>
      <c r="B982" s="176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</row>
    <row r="983" spans="1:26" ht="13.5" customHeight="1" x14ac:dyDescent="0.2">
      <c r="A983" s="176"/>
      <c r="B983" s="176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</row>
    <row r="984" spans="1:26" ht="13.5" customHeight="1" x14ac:dyDescent="0.2">
      <c r="A984" s="176"/>
      <c r="B984" s="176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</row>
    <row r="985" spans="1:26" ht="13.5" customHeight="1" x14ac:dyDescent="0.2">
      <c r="A985" s="176"/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</row>
    <row r="986" spans="1:26" ht="13.5" customHeight="1" x14ac:dyDescent="0.2">
      <c r="A986" s="176"/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</row>
    <row r="987" spans="1:26" ht="13.5" customHeight="1" x14ac:dyDescent="0.2">
      <c r="A987" s="176"/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</row>
    <row r="988" spans="1:26" ht="13.5" customHeight="1" x14ac:dyDescent="0.2">
      <c r="A988" s="176"/>
      <c r="B988" s="176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</row>
    <row r="989" spans="1:26" ht="13.5" customHeight="1" x14ac:dyDescent="0.2">
      <c r="A989" s="176"/>
      <c r="B989" s="176"/>
      <c r="C989" s="176"/>
      <c r="D989" s="176"/>
      <c r="E989" s="176"/>
      <c r="F989" s="176"/>
      <c r="G989" s="176"/>
      <c r="H989" s="176"/>
      <c r="I989" s="176"/>
      <c r="J989" s="176"/>
      <c r="K989" s="176"/>
      <c r="L989" s="176"/>
      <c r="M989" s="176"/>
      <c r="N989" s="176"/>
      <c r="O989" s="176"/>
      <c r="P989" s="176"/>
      <c r="Q989" s="176"/>
      <c r="R989" s="176"/>
      <c r="S989" s="176"/>
      <c r="T989" s="176"/>
      <c r="U989" s="176"/>
      <c r="V989" s="176"/>
      <c r="W989" s="176"/>
      <c r="X989" s="176"/>
      <c r="Y989" s="176"/>
      <c r="Z989" s="176"/>
    </row>
    <row r="990" spans="1:26" ht="13.5" customHeight="1" x14ac:dyDescent="0.2">
      <c r="A990" s="176"/>
      <c r="B990" s="176"/>
      <c r="C990" s="176"/>
      <c r="D990" s="176"/>
      <c r="E990" s="176"/>
      <c r="F990" s="176"/>
      <c r="G990" s="176"/>
      <c r="H990" s="176"/>
      <c r="I990" s="176"/>
      <c r="J990" s="176"/>
      <c r="K990" s="176"/>
      <c r="L990" s="176"/>
      <c r="M990" s="176"/>
      <c r="N990" s="176"/>
      <c r="O990" s="176"/>
      <c r="P990" s="176"/>
      <c r="Q990" s="176"/>
      <c r="R990" s="176"/>
      <c r="S990" s="176"/>
      <c r="T990" s="176"/>
      <c r="U990" s="176"/>
      <c r="V990" s="176"/>
      <c r="W990" s="176"/>
      <c r="X990" s="176"/>
      <c r="Y990" s="176"/>
      <c r="Z990" s="176"/>
    </row>
    <row r="991" spans="1:26" ht="13.5" customHeight="1" x14ac:dyDescent="0.2">
      <c r="A991" s="176"/>
      <c r="B991" s="176"/>
      <c r="C991" s="176"/>
      <c r="D991" s="176"/>
      <c r="E991" s="176"/>
      <c r="F991" s="176"/>
      <c r="G991" s="176"/>
      <c r="H991" s="176"/>
      <c r="I991" s="176"/>
      <c r="J991" s="176"/>
      <c r="K991" s="176"/>
      <c r="L991" s="176"/>
      <c r="M991" s="176"/>
      <c r="N991" s="176"/>
      <c r="O991" s="176"/>
      <c r="P991" s="176"/>
      <c r="Q991" s="176"/>
      <c r="R991" s="176"/>
      <c r="S991" s="176"/>
      <c r="T991" s="176"/>
      <c r="U991" s="176"/>
      <c r="V991" s="176"/>
      <c r="W991" s="176"/>
      <c r="X991" s="176"/>
      <c r="Y991" s="176"/>
      <c r="Z991" s="176"/>
    </row>
    <row r="992" spans="1:26" ht="13.5" customHeight="1" x14ac:dyDescent="0.2">
      <c r="A992" s="176"/>
      <c r="B992" s="176"/>
      <c r="C992" s="176"/>
      <c r="D992" s="176"/>
      <c r="E992" s="176"/>
      <c r="F992" s="176"/>
      <c r="G992" s="176"/>
      <c r="H992" s="176"/>
      <c r="I992" s="176"/>
      <c r="J992" s="176"/>
      <c r="K992" s="176"/>
      <c r="L992" s="176"/>
      <c r="M992" s="176"/>
      <c r="N992" s="176"/>
      <c r="O992" s="176"/>
      <c r="P992" s="176"/>
      <c r="Q992" s="176"/>
      <c r="R992" s="176"/>
      <c r="S992" s="176"/>
      <c r="T992" s="176"/>
      <c r="U992" s="176"/>
      <c r="V992" s="176"/>
      <c r="W992" s="176"/>
      <c r="X992" s="176"/>
      <c r="Y992" s="176"/>
      <c r="Z992" s="176"/>
    </row>
    <row r="993" spans="1:26" ht="13.5" customHeight="1" x14ac:dyDescent="0.2">
      <c r="A993" s="176"/>
      <c r="B993" s="176"/>
      <c r="C993" s="176"/>
      <c r="D993" s="176"/>
      <c r="E993" s="176"/>
      <c r="F993" s="176"/>
      <c r="G993" s="176"/>
      <c r="H993" s="176"/>
      <c r="I993" s="176"/>
      <c r="J993" s="176"/>
      <c r="K993" s="176"/>
      <c r="L993" s="176"/>
      <c r="M993" s="176"/>
      <c r="N993" s="176"/>
      <c r="O993" s="176"/>
      <c r="P993" s="176"/>
      <c r="Q993" s="176"/>
      <c r="R993" s="176"/>
      <c r="S993" s="176"/>
      <c r="T993" s="176"/>
      <c r="U993" s="176"/>
      <c r="V993" s="176"/>
      <c r="W993" s="176"/>
      <c r="X993" s="176"/>
      <c r="Y993" s="176"/>
      <c r="Z993" s="176"/>
    </row>
    <row r="994" spans="1:26" ht="13.5" customHeight="1" x14ac:dyDescent="0.2">
      <c r="A994" s="176"/>
      <c r="B994" s="176"/>
      <c r="C994" s="176"/>
      <c r="D994" s="176"/>
      <c r="E994" s="176"/>
      <c r="F994" s="176"/>
      <c r="G994" s="176"/>
      <c r="H994" s="176"/>
      <c r="I994" s="176"/>
      <c r="J994" s="176"/>
      <c r="K994" s="176"/>
      <c r="L994" s="176"/>
      <c r="M994" s="176"/>
      <c r="N994" s="176"/>
      <c r="O994" s="176"/>
      <c r="P994" s="176"/>
      <c r="Q994" s="176"/>
      <c r="R994" s="176"/>
      <c r="S994" s="176"/>
      <c r="T994" s="176"/>
      <c r="U994" s="176"/>
      <c r="V994" s="176"/>
      <c r="W994" s="176"/>
      <c r="X994" s="176"/>
      <c r="Y994" s="176"/>
      <c r="Z994" s="176"/>
    </row>
    <row r="995" spans="1:26" ht="13.5" customHeight="1" x14ac:dyDescent="0.2">
      <c r="A995" s="176"/>
      <c r="B995" s="176"/>
      <c r="C995" s="176"/>
      <c r="D995" s="176"/>
      <c r="E995" s="176"/>
      <c r="F995" s="176"/>
      <c r="G995" s="176"/>
      <c r="H995" s="176"/>
      <c r="I995" s="176"/>
      <c r="J995" s="176"/>
      <c r="K995" s="176"/>
      <c r="L995" s="176"/>
      <c r="M995" s="176"/>
      <c r="N995" s="176"/>
      <c r="O995" s="176"/>
      <c r="P995" s="176"/>
      <c r="Q995" s="176"/>
      <c r="R995" s="176"/>
      <c r="S995" s="176"/>
      <c r="T995" s="176"/>
      <c r="U995" s="176"/>
      <c r="V995" s="176"/>
      <c r="W995" s="176"/>
      <c r="X995" s="176"/>
      <c r="Y995" s="176"/>
      <c r="Z995" s="176"/>
    </row>
    <row r="996" spans="1:26" ht="13.5" customHeight="1" x14ac:dyDescent="0.2">
      <c r="A996" s="176"/>
      <c r="B996" s="176"/>
      <c r="C996" s="176"/>
      <c r="D996" s="176"/>
      <c r="E996" s="176"/>
      <c r="F996" s="176"/>
      <c r="G996" s="176"/>
      <c r="H996" s="176"/>
      <c r="I996" s="176"/>
      <c r="J996" s="176"/>
      <c r="K996" s="176"/>
      <c r="L996" s="176"/>
      <c r="M996" s="176"/>
      <c r="N996" s="176"/>
      <c r="O996" s="176"/>
      <c r="P996" s="176"/>
      <c r="Q996" s="176"/>
      <c r="R996" s="176"/>
      <c r="S996" s="176"/>
      <c r="T996" s="176"/>
      <c r="U996" s="176"/>
      <c r="V996" s="176"/>
      <c r="W996" s="176"/>
      <c r="X996" s="176"/>
      <c r="Y996" s="176"/>
      <c r="Z996" s="176"/>
    </row>
    <row r="997" spans="1:26" ht="13.5" customHeight="1" x14ac:dyDescent="0.2">
      <c r="A997" s="176"/>
      <c r="B997" s="176"/>
      <c r="C997" s="176"/>
      <c r="D997" s="176"/>
      <c r="E997" s="176"/>
      <c r="F997" s="176"/>
      <c r="G997" s="176"/>
      <c r="H997" s="176"/>
      <c r="I997" s="176"/>
      <c r="J997" s="176"/>
      <c r="K997" s="176"/>
      <c r="L997" s="176"/>
      <c r="M997" s="176"/>
      <c r="N997" s="176"/>
      <c r="O997" s="176"/>
      <c r="P997" s="176"/>
      <c r="Q997" s="176"/>
      <c r="R997" s="176"/>
      <c r="S997" s="176"/>
      <c r="T997" s="176"/>
      <c r="U997" s="176"/>
      <c r="V997" s="176"/>
      <c r="W997" s="176"/>
      <c r="X997" s="176"/>
      <c r="Y997" s="176"/>
      <c r="Z997" s="176"/>
    </row>
    <row r="998" spans="1:26" ht="13.5" customHeight="1" x14ac:dyDescent="0.2">
      <c r="D998" s="176"/>
      <c r="E998" s="176"/>
      <c r="F998" s="176"/>
      <c r="G998" s="176"/>
      <c r="H998" s="176"/>
      <c r="I998" s="176"/>
      <c r="J998" s="176"/>
      <c r="K998" s="176"/>
      <c r="L998" s="176"/>
      <c r="M998" s="176"/>
      <c r="N998" s="176"/>
      <c r="O998" s="176"/>
      <c r="P998" s="176"/>
      <c r="Q998" s="176"/>
      <c r="R998" s="176"/>
      <c r="S998" s="176"/>
      <c r="T998" s="176"/>
      <c r="U998" s="176"/>
      <c r="V998" s="176"/>
      <c r="W998" s="176"/>
      <c r="X998" s="176"/>
      <c r="Y998" s="176"/>
      <c r="Z998" s="176"/>
    </row>
    <row r="999" spans="1:26" ht="13.5" customHeight="1" x14ac:dyDescent="0.2">
      <c r="D999" s="176"/>
      <c r="E999" s="176"/>
      <c r="F999" s="176"/>
      <c r="G999" s="176"/>
      <c r="H999" s="176"/>
      <c r="I999" s="176"/>
      <c r="J999" s="176"/>
      <c r="K999" s="176"/>
      <c r="L999" s="176"/>
      <c r="M999" s="176"/>
      <c r="N999" s="176"/>
      <c r="O999" s="176"/>
      <c r="P999" s="176"/>
      <c r="Q999" s="176"/>
      <c r="R999" s="176"/>
      <c r="S999" s="176"/>
      <c r="T999" s="176"/>
      <c r="U999" s="176"/>
      <c r="V999" s="176"/>
      <c r="W999" s="176"/>
      <c r="X999" s="176"/>
      <c r="Y999" s="176"/>
      <c r="Z999" s="176"/>
    </row>
    <row r="1000" spans="1:26" ht="13.5" customHeight="1" x14ac:dyDescent="0.2">
      <c r="D1000" s="176"/>
      <c r="E1000" s="176"/>
      <c r="F1000" s="176"/>
      <c r="G1000" s="176"/>
      <c r="H1000" s="176"/>
      <c r="I1000" s="176"/>
      <c r="J1000" s="176"/>
      <c r="K1000" s="176"/>
      <c r="L1000" s="176"/>
      <c r="M1000" s="176"/>
      <c r="N1000" s="176"/>
      <c r="O1000" s="176"/>
      <c r="P1000" s="176"/>
      <c r="Q1000" s="176"/>
      <c r="R1000" s="176"/>
      <c r="S1000" s="176"/>
      <c r="T1000" s="176"/>
      <c r="U1000" s="176"/>
      <c r="V1000" s="176"/>
      <c r="W1000" s="176"/>
      <c r="X1000" s="176"/>
      <c r="Y1000" s="176"/>
      <c r="Z1000" s="176"/>
    </row>
  </sheetData>
  <autoFilter ref="C34:C44" xr:uid="{00000000-0009-0000-0000-00000E000000}">
    <sortState xmlns:xlrd2="http://schemas.microsoft.com/office/spreadsheetml/2017/richdata2" ref="C34:C44">
      <sortCondition ref="C34:C44"/>
    </sortState>
  </autoFilter>
  <mergeCells count="21">
    <mergeCell ref="C21:D21"/>
    <mergeCell ref="C22:D22"/>
    <mergeCell ref="C23:D23"/>
    <mergeCell ref="C24:D24"/>
    <mergeCell ref="C9:D9"/>
    <mergeCell ref="B11:D11"/>
    <mergeCell ref="C12:D12"/>
    <mergeCell ref="C13:D13"/>
    <mergeCell ref="C14:D14"/>
    <mergeCell ref="C15:D15"/>
    <mergeCell ref="C16:D16"/>
    <mergeCell ref="C7:D7"/>
    <mergeCell ref="C8:D8"/>
    <mergeCell ref="B18:D18"/>
    <mergeCell ref="C19:D19"/>
    <mergeCell ref="C20:D20"/>
    <mergeCell ref="B2:D2"/>
    <mergeCell ref="C3:D3"/>
    <mergeCell ref="C4:D4"/>
    <mergeCell ref="C5:D5"/>
    <mergeCell ref="C6:D6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List</vt:lpstr>
      <vt:lpstr>INV</vt:lpstr>
      <vt:lpstr>Dec22</vt:lpstr>
      <vt:lpstr>Nov22</vt:lpstr>
      <vt:lpstr>Oct22</vt:lpstr>
      <vt:lpstr>Look Up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Meanwhile Creative</cp:lastModifiedBy>
  <dcterms:created xsi:type="dcterms:W3CDTF">2023-04-25T09:23:46Z</dcterms:created>
  <dcterms:modified xsi:type="dcterms:W3CDTF">2023-05-24T09:46:41Z</dcterms:modified>
</cp:coreProperties>
</file>