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6868C522-5669-C149-93AA-F6808B312FFB}" xr6:coauthVersionLast="47" xr6:coauthVersionMax="47" xr10:uidLastSave="{00000000-0000-0000-0000-000000000000}"/>
  <bookViews>
    <workbookView xWindow="7320" yWindow="500" windowWidth="20680" windowHeight="13600" xr2:uid="{00000000-000D-0000-FFFF-FFFF00000000}"/>
  </bookViews>
  <sheets>
    <sheet name="Account Overview" sheetId="4" r:id="rId1"/>
    <sheet name="Inventory List 2017" sheetId="11" r:id="rId2"/>
    <sheet name="Dec'17" sheetId="22" r:id="rId3"/>
    <sheet name="Nov'17" sheetId="20" r:id="rId4"/>
    <sheet name="Sheet2" sheetId="7" r:id="rId5"/>
  </sheets>
  <externalReferences>
    <externalReference r:id="rId6"/>
  </externalReferences>
  <definedNames>
    <definedName name="AccountLookup" localSheetId="2">#REF!</definedName>
    <definedName name="AccountLookup" localSheetId="3">#REF!</definedName>
    <definedName name="AccountLookup">#REF!</definedName>
    <definedName name="MileageRate" localSheetId="2">#REF!</definedName>
    <definedName name="MileageRate" localSheetId="3">#REF!</definedName>
    <definedName name="MileageRate">#REF!</definedName>
  </definedNames>
  <calcPr calcId="191029"/>
  <webPublishing codePage="1252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4" l="1"/>
  <c r="T26" i="4"/>
  <c r="T25" i="4"/>
  <c r="T24" i="4"/>
  <c r="T23" i="4"/>
  <c r="T22" i="4"/>
  <c r="T21" i="4"/>
  <c r="T20" i="4"/>
  <c r="G27" i="4"/>
  <c r="G26" i="4"/>
  <c r="G25" i="4"/>
  <c r="G24" i="4"/>
  <c r="G23" i="4"/>
  <c r="G22" i="4"/>
  <c r="G21" i="4"/>
  <c r="G20" i="4"/>
  <c r="A66" i="11"/>
  <c r="A67" i="11" s="1"/>
  <c r="A68" i="11" s="1"/>
  <c r="A69" i="11" s="1"/>
  <c r="F40" i="20"/>
  <c r="F39" i="20"/>
  <c r="F38" i="20"/>
  <c r="F37" i="20"/>
  <c r="F36" i="20"/>
  <c r="F35" i="20"/>
  <c r="F34" i="20"/>
  <c r="F33" i="20"/>
  <c r="F40" i="22"/>
  <c r="F39" i="22"/>
  <c r="F38" i="22"/>
  <c r="F37" i="22"/>
  <c r="F36" i="22"/>
  <c r="F35" i="22"/>
  <c r="F34" i="22"/>
  <c r="F33" i="22"/>
  <c r="H70" i="11"/>
  <c r="H55" i="11"/>
  <c r="C56" i="11" s="1"/>
  <c r="H56" i="11" s="1"/>
  <c r="C57" i="11" s="1"/>
  <c r="H57" i="11" s="1"/>
  <c r="C58" i="11" s="1"/>
  <c r="H58" i="11" s="1"/>
  <c r="C59" i="11" s="1"/>
  <c r="H59" i="11" s="1"/>
  <c r="C60" i="11" s="1"/>
  <c r="H60" i="11" s="1"/>
  <c r="C61" i="11" s="1"/>
  <c r="H61" i="11" s="1"/>
  <c r="C62" i="11" s="1"/>
  <c r="H62" i="11" s="1"/>
  <c r="C63" i="11" s="1"/>
  <c r="H63" i="11" s="1"/>
  <c r="C64" i="11" s="1"/>
  <c r="H64" i="11" s="1"/>
  <c r="C65" i="11" s="1"/>
  <c r="H65" i="11" s="1"/>
  <c r="H67" i="11"/>
  <c r="H14" i="11"/>
  <c r="C15" i="11" s="1"/>
  <c r="H15" i="11" s="1"/>
  <c r="C16" i="11" s="1"/>
  <c r="H16" i="11" s="1"/>
  <c r="C17" i="11" s="1"/>
  <c r="H17" i="11" s="1"/>
  <c r="C18" i="11" s="1"/>
  <c r="H18" i="11" s="1"/>
  <c r="C19" i="11" s="1"/>
  <c r="H19" i="11" s="1"/>
  <c r="C20" i="11" s="1"/>
  <c r="H20" i="11" s="1"/>
  <c r="C21" i="11" s="1"/>
  <c r="H21" i="11" s="1"/>
  <c r="C22" i="11" s="1"/>
  <c r="H22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H69" i="11"/>
  <c r="H66" i="11"/>
  <c r="H68" i="11"/>
  <c r="A56" i="11"/>
  <c r="A57" i="11"/>
  <c r="A58" i="11" s="1"/>
  <c r="A59" i="11" s="1"/>
  <c r="A60" i="11" s="1"/>
  <c r="A61" i="11" s="1"/>
  <c r="A62" i="11" s="1"/>
  <c r="A63" i="11" s="1"/>
  <c r="A64" i="11" s="1"/>
  <c r="A65" i="11" s="1"/>
  <c r="S40" i="22"/>
  <c r="S39" i="22"/>
  <c r="S38" i="22"/>
  <c r="S37" i="22"/>
  <c r="S36" i="22"/>
  <c r="S35" i="22"/>
  <c r="S34" i="22"/>
  <c r="S33" i="22"/>
  <c r="I92" i="11"/>
  <c r="H9" i="11" s="1"/>
  <c r="C92" i="11"/>
  <c r="D92" i="11"/>
  <c r="E9" i="11" s="1"/>
  <c r="F92" i="11"/>
  <c r="F9" i="11" s="1"/>
  <c r="H75" i="11"/>
  <c r="C76" i="11"/>
  <c r="H76" i="11"/>
  <c r="C77" i="11" s="1"/>
  <c r="H77" i="11" s="1"/>
  <c r="C78" i="11" s="1"/>
  <c r="H78" i="11" s="1"/>
  <c r="C79" i="11" s="1"/>
  <c r="H79" i="11" s="1"/>
  <c r="C80" i="11" s="1"/>
  <c r="H80" i="11" s="1"/>
  <c r="C81" i="11" s="1"/>
  <c r="H81" i="11" s="1"/>
  <c r="C82" i="11" s="1"/>
  <c r="H82" i="11" s="1"/>
  <c r="C83" i="11" s="1"/>
  <c r="H83" i="11" s="1"/>
  <c r="C84" i="11" s="1"/>
  <c r="H84" i="11" s="1"/>
  <c r="C85" i="11" s="1"/>
  <c r="H85" i="11" s="1"/>
  <c r="C86" i="11" s="1"/>
  <c r="H86" i="11" s="1"/>
  <c r="H91" i="11"/>
  <c r="A76" i="11"/>
  <c r="A77" i="11"/>
  <c r="A78" i="1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H90" i="11"/>
  <c r="H89" i="11"/>
  <c r="H88" i="11"/>
  <c r="H87" i="11"/>
  <c r="D51" i="11"/>
  <c r="E7" i="11" s="1"/>
  <c r="F51" i="11"/>
  <c r="S40" i="20"/>
  <c r="S39" i="20"/>
  <c r="S38" i="20"/>
  <c r="S37" i="20"/>
  <c r="S36" i="20"/>
  <c r="S35" i="20"/>
  <c r="S34" i="20"/>
  <c r="S33" i="20"/>
  <c r="B21" i="4"/>
  <c r="I51" i="11"/>
  <c r="H7" i="11" s="1"/>
  <c r="I71" i="11"/>
  <c r="H8" i="11"/>
  <c r="C71" i="11"/>
  <c r="D71" i="11"/>
  <c r="E8" i="11" s="1"/>
  <c r="F71" i="11"/>
  <c r="F8" i="11"/>
  <c r="F7" i="11"/>
  <c r="N8" i="4"/>
  <c r="A70" i="11" l="1"/>
  <c r="H92" i="11"/>
  <c r="G9" i="11" s="1"/>
  <c r="H71" i="11"/>
  <c r="G8" i="11" s="1"/>
  <c r="D8" i="11"/>
  <c r="C51" i="11"/>
  <c r="C23" i="11"/>
  <c r="H23" i="11" s="1"/>
  <c r="C24" i="11" s="1"/>
  <c r="H24" i="11" s="1"/>
  <c r="C25" i="11" s="1"/>
  <c r="H25" i="11" s="1"/>
  <c r="C26" i="11" s="1"/>
  <c r="H26" i="11" s="1"/>
  <c r="C27" i="11" s="1"/>
  <c r="H27" i="11" s="1"/>
  <c r="C28" i="11" s="1"/>
  <c r="H28" i="11" s="1"/>
  <c r="C29" i="11" s="1"/>
  <c r="H29" i="11" s="1"/>
  <c r="C30" i="11" s="1"/>
  <c r="H30" i="11" s="1"/>
  <c r="C31" i="11" s="1"/>
  <c r="H31" i="11" s="1"/>
  <c r="C32" i="11" s="1"/>
  <c r="H32" i="11" s="1"/>
  <c r="C33" i="11" s="1"/>
  <c r="H33" i="11" s="1"/>
  <c r="C34" i="11" s="1"/>
  <c r="H34" i="11" s="1"/>
  <c r="C35" i="11" s="1"/>
  <c r="H35" i="11" s="1"/>
  <c r="C36" i="11" s="1"/>
  <c r="H36" i="11" s="1"/>
  <c r="C37" i="11" s="1"/>
  <c r="H37" i="11" s="1"/>
  <c r="C38" i="11" s="1"/>
  <c r="H38" i="11" s="1"/>
  <c r="C39" i="11" s="1"/>
  <c r="H39" i="11" s="1"/>
  <c r="C40" i="11" s="1"/>
  <c r="H40" i="11" s="1"/>
  <c r="C41" i="11" s="1"/>
  <c r="H41" i="11" s="1"/>
  <c r="C42" i="11" s="1"/>
  <c r="H42" i="11" s="1"/>
  <c r="C43" i="11" s="1"/>
  <c r="H43" i="11" s="1"/>
  <c r="C44" i="11" s="1"/>
  <c r="H44" i="11" s="1"/>
  <c r="C45" i="11" s="1"/>
  <c r="H45" i="11" s="1"/>
  <c r="C46" i="11" s="1"/>
  <c r="H46" i="11" s="1"/>
  <c r="C47" i="11" s="1"/>
  <c r="H47" i="11" s="1"/>
  <c r="C48" i="11" s="1"/>
  <c r="H48" i="11" s="1"/>
  <c r="C49" i="11" s="1"/>
  <c r="H49" i="11" s="1"/>
  <c r="C50" i="11" s="1"/>
  <c r="H50" i="11" s="1"/>
  <c r="D9" i="11"/>
  <c r="D7" i="11" l="1"/>
  <c r="H51" i="11"/>
  <c r="G7" i="11" s="1"/>
</calcChain>
</file>

<file path=xl/sharedStrings.xml><?xml version="1.0" encoding="utf-8"?>
<sst xmlns="http://schemas.openxmlformats.org/spreadsheetml/2006/main" count="490" uniqueCount="142">
  <si>
    <t>Date</t>
  </si>
  <si>
    <t>Phone:</t>
  </si>
  <si>
    <t>Account Overview</t>
  </si>
  <si>
    <t>No</t>
  </si>
  <si>
    <t>Age</t>
  </si>
  <si>
    <t>Age at diagnosis of T1DM</t>
  </si>
  <si>
    <t>Province</t>
  </si>
  <si>
    <t>Summary of Patient Recruitment</t>
  </si>
  <si>
    <t>Support received from A4D</t>
  </si>
  <si>
    <t>Insulin Regimen</t>
  </si>
  <si>
    <t>Baseline HbA1c (%)</t>
  </si>
  <si>
    <t>Patient Assistance Programme</t>
  </si>
  <si>
    <t>PATIENT ASSISTANCE PROGRAMME</t>
  </si>
  <si>
    <r>
      <t xml:space="preserve">Total number of T1DM patient recruited: 
</t>
    </r>
    <r>
      <rPr>
        <i/>
        <sz val="12"/>
        <rFont val="Calibri"/>
        <family val="2"/>
      </rPr>
      <t>(including those discontinued</t>
    </r>
    <r>
      <rPr>
        <sz val="12"/>
        <rFont val="Calibri"/>
        <family val="2"/>
      </rPr>
      <t>)</t>
    </r>
  </si>
  <si>
    <t xml:space="preserve">Start date: </t>
  </si>
  <si>
    <t>Report updated:</t>
  </si>
  <si>
    <t>Number of existing T1DM patient 
supported by A4D :</t>
  </si>
  <si>
    <t>Insulin 
Dosage 
(TDD)</t>
  </si>
  <si>
    <t>Estimated Insulin Required per year (vial/box)</t>
  </si>
  <si>
    <t>Gender</t>
  </si>
  <si>
    <t>M</t>
  </si>
  <si>
    <t>Discontinued</t>
  </si>
  <si>
    <t>Status</t>
  </si>
  <si>
    <t>Active</t>
  </si>
  <si>
    <t>Balance (Start)</t>
  </si>
  <si>
    <t>Units Received</t>
  </si>
  <si>
    <t>Received From</t>
  </si>
  <si>
    <t>Units Released</t>
  </si>
  <si>
    <t>Released To</t>
  </si>
  <si>
    <t>Balance (End)</t>
  </si>
  <si>
    <t>Units Returned</t>
  </si>
  <si>
    <t>Returned By</t>
  </si>
  <si>
    <t>Product</t>
  </si>
  <si>
    <t>No.</t>
  </si>
  <si>
    <t>Total Units Received</t>
  </si>
  <si>
    <t>Total Units Released</t>
  </si>
  <si>
    <t>Updated 
HbA1c (%)</t>
  </si>
  <si>
    <t>Primary Contact Person</t>
  </si>
  <si>
    <t>Issue/Problem</t>
  </si>
  <si>
    <t>Supplementary Contact Person</t>
  </si>
  <si>
    <t>MONTHLY TRACKING &amp; UPDATES</t>
  </si>
  <si>
    <t>SMBG</t>
  </si>
  <si>
    <t>Other</t>
  </si>
  <si>
    <t>Suggestion/Feedback</t>
  </si>
  <si>
    <t>F</t>
  </si>
  <si>
    <t>Patient Name</t>
  </si>
  <si>
    <t xml:space="preserve">Estimated testing strips per month </t>
  </si>
  <si>
    <t>Diabetes Family Camp (10 - 12 March)</t>
  </si>
  <si>
    <t xml:space="preserve">Activities in 2017 </t>
  </si>
  <si>
    <t>Activities in 2016</t>
  </si>
  <si>
    <t>COUNTRY:</t>
  </si>
  <si>
    <t>PROVINCE/REGION:</t>
  </si>
  <si>
    <t>HOSPITAL:</t>
  </si>
  <si>
    <t>D.O.B. 
(dd-mmm-yyyy)</t>
  </si>
  <si>
    <t>Nan</t>
  </si>
  <si>
    <t>Lumphang</t>
  </si>
  <si>
    <t>Chiangmai</t>
  </si>
  <si>
    <t>Lumphun</t>
  </si>
  <si>
    <t>NA</t>
  </si>
  <si>
    <t>March 2016</t>
  </si>
  <si>
    <t>Baseline FBG (mg/dL)</t>
  </si>
  <si>
    <t>Updated 
FBG 
(mg/dL)</t>
  </si>
  <si>
    <t>Testing Frequency 
(per day)</t>
  </si>
  <si>
    <t>Accu-Chek Performa Glucometer set</t>
  </si>
  <si>
    <t>Performa Glucose Test Strip (50's/bottle)</t>
  </si>
  <si>
    <t>A4D</t>
  </si>
  <si>
    <t>PERFORMA GLUCOSE TEST STRIP (50's/bottle)</t>
  </si>
  <si>
    <t>Balance  (Start)</t>
  </si>
  <si>
    <t>1 box contains 2 bottles of 50's strips</t>
  </si>
  <si>
    <t>We count and distribute to patients by bottle (50's)</t>
  </si>
  <si>
    <t>Performa Glucose Test Strips (50's/bottle)</t>
  </si>
  <si>
    <t>Softclix Lancets (25's/box)</t>
  </si>
  <si>
    <t>DATE:</t>
  </si>
  <si>
    <t>Profession: Diabetes Nurse</t>
  </si>
  <si>
    <t>Department: Paediatric Dept</t>
  </si>
  <si>
    <t>Profession: Paediatric Endocrinologist</t>
  </si>
  <si>
    <t>Date of recruitment into A4D Programme</t>
  </si>
  <si>
    <t>high</t>
  </si>
  <si>
    <t>300-400</t>
  </si>
  <si>
    <t>At birth</t>
  </si>
  <si>
    <t>8.09(9/8/17)</t>
  </si>
  <si>
    <t>153 (7/6/17)</t>
  </si>
  <si>
    <t>Chiang rai</t>
  </si>
  <si>
    <t>Phayoa</t>
  </si>
  <si>
    <t>255 (19/11/16)</t>
  </si>
  <si>
    <t>24-Jul-2017</t>
  </si>
  <si>
    <t>27-Jul-2017</t>
  </si>
  <si>
    <t>7-Aug-2017</t>
  </si>
  <si>
    <t>9-Aug-2017</t>
  </si>
  <si>
    <t>Released To (select from drop down list)</t>
  </si>
  <si>
    <t>16-Aug-2017</t>
  </si>
  <si>
    <t>21-Aug-2017</t>
  </si>
  <si>
    <t>204 (11/9/17)</t>
  </si>
  <si>
    <t>7.6(6/10/17)</t>
  </si>
  <si>
    <t>8.29 (6/11/17)</t>
  </si>
  <si>
    <t>6.28 (6/11/17)</t>
  </si>
  <si>
    <t>8.27 (9/10/17)</t>
  </si>
  <si>
    <t>15.9(30/10/17)</t>
  </si>
  <si>
    <t>7.88  (18/10/17)</t>
  </si>
  <si>
    <t>11.08 (6/11/17)  (11/9/17)</t>
  </si>
  <si>
    <t>500 (27/10/17)</t>
  </si>
  <si>
    <t>Softclix Lancets (200's/box)</t>
  </si>
  <si>
    <t>Fastclix Lancets (24's/box)</t>
  </si>
  <si>
    <t>Performa Lancet Sofclix (200's)</t>
  </si>
  <si>
    <t>Performa Lancet Fastclix (24's)</t>
  </si>
  <si>
    <t>7.72(13/12/17)</t>
  </si>
  <si>
    <t>ACCU-CHEK PERFORMA LANCET FASTCLIX (24's)</t>
  </si>
  <si>
    <t>ACCU-CHEK PERFORMA LANCET SOFTCLIX (200's)</t>
  </si>
  <si>
    <t>CBG 61-365</t>
  </si>
  <si>
    <t>148 (19/12/2018)</t>
  </si>
  <si>
    <t>CBG 74-HI</t>
  </si>
  <si>
    <t>CBG 160-380</t>
  </si>
  <si>
    <t>9.1 (8/1/2018)</t>
  </si>
  <si>
    <t>7.96 (11/1/2018)</t>
  </si>
  <si>
    <t>9.68 (25/12/2017)</t>
  </si>
  <si>
    <t>11.08 (6/11/17)</t>
  </si>
  <si>
    <t>CLINIC NAME</t>
  </si>
  <si>
    <t>COUNTRY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</si>
  <si>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</si>
  <si>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</si>
  <si>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</si>
  <si>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</si>
  <si>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</si>
  <si>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</si>
  <si>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</si>
  <si>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</si>
  <si>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</si>
  <si>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Name (4), Patient Name (4)</t>
  </si>
  <si>
    <t>Patient Name (2), Patient Name (2)</t>
  </si>
  <si>
    <t>Patient Name (6); Patient Name (4)</t>
  </si>
  <si>
    <t>Patient Name (6), Patient Name (4)</t>
  </si>
  <si>
    <t>Patient Name (2), Patient Name (4)</t>
  </si>
  <si>
    <t xml:space="preserve">Email: </t>
  </si>
  <si>
    <t xml:space="preserve">Department: </t>
  </si>
  <si>
    <t xml:space="preserve">Name: Dr A4D </t>
  </si>
  <si>
    <t>Name: Nurse A4D</t>
  </si>
  <si>
    <t xml:space="preserve">Phone: </t>
  </si>
  <si>
    <t>Website: 
&lt;insert URL&gt;</t>
  </si>
  <si>
    <t xml:space="preserve"> Address: </t>
  </si>
  <si>
    <t>HOSPITAL NAME</t>
  </si>
  <si>
    <t>Jerry Gore's motivational presentation to patients and their families in &lt;Clinic Name&gt; (25 Dec)</t>
  </si>
  <si>
    <t>Patient home visit in north XXX (11 Nov)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</si>
</sst>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409]d\-mmm\-yyyy;@"/>
    <numFmt numFmtId="166" formatCode="[$-409]d\-mmm\-yy;@"/>
    <numFmt numFmtId="167" formatCode="[$-409]mmm\-yy;@"/>
  </numFmts>
  <fonts count="49" x14ac:knownFonts="1">
    <font>
      <sz val="12"/>
      <color theme="1"/>
      <name val="Rockwell"/>
      <family val="2"/>
      <scheme val="minor"/>
    </font>
    <font>
      <b/>
      <sz val="15"/>
      <color theme="3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1"/>
      <color theme="1" tint="0.24994659260841701"/>
      <name val="Rockwell"/>
      <family val="2"/>
      <scheme val="minor"/>
    </font>
    <font>
      <u/>
      <sz val="12"/>
      <color theme="10"/>
      <name val="Rockwell"/>
      <family val="2"/>
      <charset val="136"/>
      <scheme val="minor"/>
    </font>
    <font>
      <u/>
      <sz val="12"/>
      <color theme="11"/>
      <name val="Rockwell"/>
      <family val="2"/>
      <charset val="136"/>
      <scheme val="minor"/>
    </font>
    <font>
      <sz val="12"/>
      <color theme="1"/>
      <name val="Calibri"/>
      <family val="2"/>
    </font>
    <font>
      <b/>
      <sz val="14"/>
      <color theme="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sz val="12"/>
      <color theme="3" tint="0.249977111117893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3" tint="0.249977111117893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 tint="0.24994659260841701"/>
      <name val="Calibri"/>
      <family val="2"/>
    </font>
    <font>
      <sz val="12"/>
      <name val="Calibri"/>
      <family val="2"/>
    </font>
    <font>
      <b/>
      <sz val="14"/>
      <color theme="3" tint="0.249977111117893"/>
      <name val="Calibri"/>
      <family val="2"/>
    </font>
    <font>
      <b/>
      <sz val="14"/>
      <color theme="1"/>
      <name val="Calibri"/>
      <family val="2"/>
    </font>
    <font>
      <i/>
      <sz val="12"/>
      <name val="Calibri"/>
      <family val="2"/>
    </font>
    <font>
      <b/>
      <sz val="16"/>
      <color theme="0"/>
      <name val="Calibri"/>
      <family val="2"/>
    </font>
    <font>
      <b/>
      <sz val="20"/>
      <color theme="5"/>
      <name val="Calibri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</font>
    <font>
      <sz val="12"/>
      <color theme="0"/>
      <name val="Arial"/>
      <family val="2"/>
    </font>
    <font>
      <b/>
      <sz val="12"/>
      <color theme="5"/>
      <name val="Arial"/>
      <family val="2"/>
    </font>
    <font>
      <b/>
      <sz val="14"/>
      <color theme="4" tint="-0.249977111117893"/>
      <name val="Calibri"/>
      <family val="2"/>
    </font>
    <font>
      <sz val="12"/>
      <color theme="0"/>
      <name val="Calibri"/>
      <family val="2"/>
    </font>
    <font>
      <b/>
      <sz val="18"/>
      <color theme="2" tint="-0.249977111117893"/>
      <name val="Calibri"/>
      <family val="2"/>
    </font>
    <font>
      <b/>
      <sz val="14"/>
      <color theme="1" tint="0.249977111117893"/>
      <name val="Calibri"/>
      <family val="2"/>
    </font>
    <font>
      <b/>
      <sz val="16"/>
      <color theme="5"/>
      <name val="Calibri"/>
      <family val="2"/>
    </font>
    <font>
      <sz val="14"/>
      <color theme="1" tint="0.249977111117893"/>
      <name val="Calibri"/>
      <family val="2"/>
    </font>
    <font>
      <b/>
      <sz val="14"/>
      <color theme="1" tint="0.249977111117893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 tint="0.24994659260841701"/>
      <name val="Arial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theme="6" tint="-0.249977111117893"/>
      <name val="Arial"/>
      <family val="2"/>
    </font>
    <font>
      <b/>
      <sz val="11"/>
      <color theme="1"/>
      <name val="Calibri"/>
      <family val="2"/>
    </font>
    <font>
      <b/>
      <sz val="11"/>
      <color theme="1" tint="0.24994659260841701"/>
      <name val="Calibri"/>
      <family val="2"/>
    </font>
    <font>
      <sz val="11"/>
      <color theme="1" tint="0.24994659260841701"/>
      <name val="Arial"/>
      <family val="2"/>
    </font>
    <font>
      <sz val="10"/>
      <color rgb="FF000000"/>
      <name val="Arial"/>
      <family val="2"/>
    </font>
    <font>
      <sz val="8"/>
      <name val="Rockwel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2F3FC"/>
        <bgColor rgb="FF000000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double">
        <color theme="0"/>
      </left>
      <right/>
      <top/>
      <bottom/>
      <diagonal/>
    </border>
    <border>
      <left style="double">
        <color theme="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double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double">
        <color theme="0"/>
      </top>
      <bottom style="thin">
        <color theme="0" tint="-0.14999847407452621"/>
      </bottom>
      <diagonal/>
    </border>
    <border>
      <left style="medium">
        <color theme="0"/>
      </left>
      <right/>
      <top/>
      <bottom/>
      <diagonal/>
    </border>
    <border>
      <left/>
      <right/>
      <top style="double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double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double">
        <color theme="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double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theme="0" tint="-0.249977111117893"/>
      </top>
      <bottom/>
      <diagonal/>
    </border>
  </borders>
  <cellStyleXfs count="43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6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7" fillId="12" borderId="0" xfId="0" applyFont="1" applyFill="1" applyAlignment="1">
      <alignment horizontal="left" vertical="center"/>
    </xf>
    <xf numFmtId="0" fontId="6" fillId="14" borderId="0" xfId="0" applyFont="1" applyFill="1"/>
    <xf numFmtId="0" fontId="10" fillId="14" borderId="0" xfId="0" applyFont="1" applyFill="1" applyBorder="1" applyAlignment="1">
      <alignment horizontal="left" vertical="top"/>
    </xf>
    <xf numFmtId="0" fontId="10" fillId="14" borderId="0" xfId="0" applyFont="1" applyFill="1" applyBorder="1" applyAlignment="1">
      <alignment horizontal="left"/>
    </xf>
    <xf numFmtId="0" fontId="6" fillId="0" borderId="0" xfId="0" applyFont="1" applyAlignment="1"/>
    <xf numFmtId="0" fontId="13" fillId="14" borderId="0" xfId="0" applyFont="1" applyFill="1" applyBorder="1" applyAlignment="1">
      <alignment horizontal="left" vertical="top"/>
    </xf>
    <xf numFmtId="0" fontId="6" fillId="11" borderId="0" xfId="0" applyFont="1" applyFill="1" applyAlignment="1">
      <alignment horizontal="left"/>
    </xf>
    <xf numFmtId="0" fontId="12" fillId="14" borderId="0" xfId="0" applyFont="1" applyFill="1" applyBorder="1" applyAlignment="1">
      <alignment horizontal="left" vertical="top"/>
    </xf>
    <xf numFmtId="0" fontId="6" fillId="14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16" fillId="14" borderId="0" xfId="3" applyFont="1" applyFill="1" applyBorder="1" applyAlignment="1">
      <alignment horizontal="left" wrapText="1"/>
    </xf>
    <xf numFmtId="0" fontId="15" fillId="14" borderId="0" xfId="0" applyFont="1" applyFill="1" applyBorder="1" applyAlignment="1">
      <alignment horizontal="center"/>
    </xf>
    <xf numFmtId="0" fontId="17" fillId="11" borderId="0" xfId="0" applyFont="1" applyFill="1" applyAlignment="1">
      <alignment horizontal="left" vertical="center"/>
    </xf>
    <xf numFmtId="0" fontId="17" fillId="11" borderId="0" xfId="0" applyFont="1" applyFill="1" applyBorder="1" applyAlignment="1">
      <alignment horizontal="left" vertical="top"/>
    </xf>
    <xf numFmtId="0" fontId="17" fillId="11" borderId="0" xfId="0" applyFont="1" applyFill="1" applyAlignment="1">
      <alignment horizontal="left" vertical="center"/>
    </xf>
    <xf numFmtId="0" fontId="17" fillId="11" borderId="0" xfId="3" applyFont="1" applyFill="1" applyBorder="1" applyAlignment="1">
      <alignment horizontal="left" wrapText="1"/>
    </xf>
    <xf numFmtId="0" fontId="17" fillId="11" borderId="0" xfId="3" applyFont="1" applyFill="1" applyBorder="1" applyAlignment="1">
      <alignment horizontal="center" wrapText="1"/>
    </xf>
    <xf numFmtId="0" fontId="18" fillId="14" borderId="0" xfId="0" applyFont="1" applyFill="1" applyBorder="1" applyAlignment="1">
      <alignment horizontal="left" vertical="top"/>
    </xf>
    <xf numFmtId="0" fontId="7" fillId="12" borderId="0" xfId="0" applyFont="1" applyFill="1" applyBorder="1" applyAlignment="1">
      <alignment horizontal="left" vertical="center"/>
    </xf>
    <xf numFmtId="0" fontId="19" fillId="0" borderId="0" xfId="0" applyFont="1"/>
    <xf numFmtId="0" fontId="9" fillId="12" borderId="0" xfId="0" applyFont="1" applyFill="1" applyBorder="1" applyAlignment="1">
      <alignment horizontal="left" vertical="top"/>
    </xf>
    <xf numFmtId="0" fontId="17" fillId="11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left" vertical="center"/>
    </xf>
    <xf numFmtId="0" fontId="17" fillId="11" borderId="0" xfId="3" applyFont="1" applyFill="1" applyBorder="1" applyAlignment="1">
      <alignment horizontal="left" wrapText="1"/>
    </xf>
    <xf numFmtId="0" fontId="17" fillId="11" borderId="0" xfId="3" applyFont="1" applyFill="1" applyBorder="1" applyAlignment="1">
      <alignment horizontal="center" wrapText="1"/>
    </xf>
    <xf numFmtId="0" fontId="18" fillId="14" borderId="0" xfId="0" applyFont="1" applyFill="1" applyBorder="1" applyAlignment="1">
      <alignment horizontal="left" vertical="top"/>
    </xf>
    <xf numFmtId="0" fontId="21" fillId="12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6" fillId="14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14" borderId="0" xfId="0" applyFont="1" applyFill="1" applyBorder="1"/>
    <xf numFmtId="0" fontId="24" fillId="14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top" wrapText="1"/>
    </xf>
    <xf numFmtId="0" fontId="25" fillId="16" borderId="10" xfId="0" applyFont="1" applyFill="1" applyBorder="1" applyAlignment="1">
      <alignment horizontal="center" vertical="top" wrapText="1"/>
    </xf>
    <xf numFmtId="0" fontId="25" fillId="16" borderId="11" xfId="0" applyFont="1" applyFill="1" applyBorder="1" applyAlignment="1">
      <alignment horizontal="center" vertical="top" wrapText="1"/>
    </xf>
    <xf numFmtId="0" fontId="25" fillId="16" borderId="12" xfId="0" applyFont="1" applyFill="1" applyBorder="1" applyAlignment="1">
      <alignment horizontal="center" vertical="top" wrapText="1"/>
    </xf>
    <xf numFmtId="0" fontId="23" fillId="0" borderId="13" xfId="0" applyFont="1" applyBorder="1" applyAlignment="1">
      <alignment horizontal="center" vertical="top" wrapText="1"/>
    </xf>
    <xf numFmtId="0" fontId="23" fillId="0" borderId="14" xfId="0" applyFont="1" applyFill="1" applyBorder="1" applyAlignment="1">
      <alignment horizontal="center" vertical="top" wrapText="1"/>
    </xf>
    <xf numFmtId="0" fontId="23" fillId="0" borderId="0" xfId="0" applyFont="1" applyBorder="1" applyAlignment="1">
      <alignment vertical="top" wrapText="1"/>
    </xf>
    <xf numFmtId="49" fontId="17" fillId="11" borderId="0" xfId="0" applyNumberFormat="1" applyFont="1" applyFill="1" applyBorder="1" applyAlignment="1">
      <alignment horizontal="left" vertical="top" indent="1"/>
    </xf>
    <xf numFmtId="0" fontId="17" fillId="11" borderId="0" xfId="0" applyFont="1" applyFill="1" applyBorder="1" applyAlignment="1">
      <alignment horizontal="left" vertical="top" indent="1"/>
    </xf>
    <xf numFmtId="0" fontId="23" fillId="0" borderId="15" xfId="0" applyFont="1" applyBorder="1" applyAlignment="1">
      <alignment horizontal="center" vertical="top" wrapText="1"/>
    </xf>
    <xf numFmtId="0" fontId="23" fillId="0" borderId="16" xfId="0" applyFont="1" applyFill="1" applyBorder="1" applyAlignment="1">
      <alignment horizontal="center" vertical="top" wrapText="1"/>
    </xf>
    <xf numFmtId="0" fontId="23" fillId="0" borderId="17" xfId="0" applyFont="1" applyFill="1" applyBorder="1" applyAlignment="1">
      <alignment horizontal="center" vertical="top" wrapText="1"/>
    </xf>
    <xf numFmtId="0" fontId="17" fillId="11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vertical="center"/>
    </xf>
    <xf numFmtId="0" fontId="7" fillId="13" borderId="0" xfId="0" applyFont="1" applyFill="1" applyBorder="1" applyAlignment="1">
      <alignment vertical="center"/>
    </xf>
    <xf numFmtId="0" fontId="6" fillId="14" borderId="0" xfId="0" applyFont="1" applyFill="1" applyAlignment="1">
      <alignment horizontal="left" vertical="center"/>
    </xf>
    <xf numFmtId="0" fontId="19" fillId="14" borderId="0" xfId="0" applyFont="1" applyFill="1"/>
    <xf numFmtId="0" fontId="6" fillId="14" borderId="0" xfId="0" applyFont="1" applyFill="1" applyAlignment="1"/>
    <xf numFmtId="0" fontId="7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top" wrapText="1"/>
    </xf>
    <xf numFmtId="0" fontId="17" fillId="14" borderId="3" xfId="0" applyFont="1" applyFill="1" applyBorder="1" applyAlignment="1">
      <alignment vertical="top"/>
    </xf>
    <xf numFmtId="165" fontId="17" fillId="11" borderId="0" xfId="0" applyNumberFormat="1" applyFont="1" applyFill="1" applyBorder="1" applyAlignment="1">
      <alignment horizontal="left" vertical="top" indent="1"/>
    </xf>
    <xf numFmtId="0" fontId="16" fillId="0" borderId="0" xfId="3" applyFont="1" applyFill="1" applyBorder="1" applyAlignment="1">
      <alignment horizontal="left" wrapText="1"/>
    </xf>
    <xf numFmtId="164" fontId="15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15" fillId="0" borderId="0" xfId="0" applyNumberFormat="1" applyFont="1" applyFill="1" applyAlignment="1">
      <alignment horizontal="left"/>
    </xf>
    <xf numFmtId="0" fontId="35" fillId="11" borderId="4" xfId="0" applyFont="1" applyFill="1" applyBorder="1" applyAlignment="1">
      <alignment horizontal="center" vertical="center" wrapText="1"/>
    </xf>
    <xf numFmtId="0" fontId="35" fillId="11" borderId="5" xfId="0" applyFont="1" applyFill="1" applyBorder="1" applyAlignment="1">
      <alignment horizontal="center" vertical="center" wrapText="1"/>
    </xf>
    <xf numFmtId="0" fontId="35" fillId="11" borderId="5" xfId="0" applyFont="1" applyFill="1" applyBorder="1" applyAlignment="1">
      <alignment horizontal="left" vertical="center" wrapText="1"/>
    </xf>
    <xf numFmtId="0" fontId="36" fillId="11" borderId="6" xfId="0" applyFont="1" applyFill="1" applyBorder="1" applyAlignment="1">
      <alignment horizontal="center" vertical="center" wrapText="1"/>
    </xf>
    <xf numFmtId="0" fontId="35" fillId="11" borderId="9" xfId="0" applyFont="1" applyFill="1" applyBorder="1" applyAlignment="1">
      <alignment horizontal="center" vertical="center" wrapText="1"/>
    </xf>
    <xf numFmtId="0" fontId="35" fillId="11" borderId="6" xfId="0" applyFont="1" applyFill="1" applyBorder="1" applyAlignment="1">
      <alignment horizontal="left" vertical="center" wrapText="1"/>
    </xf>
    <xf numFmtId="165" fontId="35" fillId="11" borderId="5" xfId="0" applyNumberFormat="1" applyFont="1" applyFill="1" applyBorder="1" applyAlignment="1">
      <alignment horizontal="left" vertical="center" wrapText="1"/>
    </xf>
    <xf numFmtId="49" fontId="35" fillId="11" borderId="5" xfId="0" applyNumberFormat="1" applyFont="1" applyFill="1" applyBorder="1" applyAlignment="1">
      <alignment horizontal="left" vertical="center" wrapText="1"/>
    </xf>
    <xf numFmtId="0" fontId="37" fillId="15" borderId="0" xfId="0" applyFont="1" applyFill="1" applyAlignment="1">
      <alignment horizontal="center" vertical="center" wrapText="1"/>
    </xf>
    <xf numFmtId="0" fontId="37" fillId="15" borderId="0" xfId="0" applyFont="1" applyFill="1" applyAlignment="1">
      <alignment horizontal="left" vertical="center" wrapText="1"/>
    </xf>
    <xf numFmtId="0" fontId="38" fillId="15" borderId="0" xfId="0" applyFont="1" applyFill="1" applyAlignment="1">
      <alignment horizontal="center" vertical="center" wrapText="1"/>
    </xf>
    <xf numFmtId="0" fontId="37" fillId="15" borderId="7" xfId="0" applyFont="1" applyFill="1" applyBorder="1" applyAlignment="1">
      <alignment horizontal="left" vertical="center" wrapText="1"/>
    </xf>
    <xf numFmtId="0" fontId="38" fillId="15" borderId="7" xfId="0" applyFont="1" applyFill="1" applyBorder="1" applyAlignment="1">
      <alignment horizontal="center" vertical="center" wrapText="1"/>
    </xf>
    <xf numFmtId="0" fontId="38" fillId="15" borderId="8" xfId="0" applyFont="1" applyFill="1" applyBorder="1" applyAlignment="1">
      <alignment horizontal="center" vertical="center" wrapText="1"/>
    </xf>
    <xf numFmtId="0" fontId="35" fillId="11" borderId="5" xfId="0" applyFont="1" applyFill="1" applyBorder="1" applyAlignment="1">
      <alignment horizontal="left" vertical="center"/>
    </xf>
    <xf numFmtId="0" fontId="39" fillId="11" borderId="5" xfId="3" applyFont="1" applyFill="1" applyBorder="1" applyAlignment="1">
      <alignment horizontal="left" vertical="center"/>
    </xf>
    <xf numFmtId="0" fontId="37" fillId="15" borderId="8" xfId="0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40" fillId="0" borderId="0" xfId="0" applyFont="1"/>
    <xf numFmtId="0" fontId="41" fillId="0" borderId="0" xfId="0" applyFont="1"/>
    <xf numFmtId="0" fontId="23" fillId="0" borderId="0" xfId="0" applyFont="1"/>
    <xf numFmtId="0" fontId="29" fillId="14" borderId="0" xfId="1" applyFont="1" applyFill="1" applyBorder="1" applyAlignment="1" applyProtection="1">
      <alignment horizontal="left" wrapText="1"/>
      <protection locked="0"/>
    </xf>
    <xf numFmtId="0" fontId="8" fillId="0" borderId="0" xfId="0" applyFont="1" applyProtection="1">
      <protection locked="0"/>
    </xf>
    <xf numFmtId="0" fontId="31" fillId="14" borderId="18" xfId="0" applyFont="1" applyFill="1" applyBorder="1" applyProtection="1">
      <protection locked="0"/>
    </xf>
    <xf numFmtId="0" fontId="6" fillId="14" borderId="18" xfId="0" applyFont="1" applyFill="1" applyBorder="1" applyProtection="1">
      <protection locked="0"/>
    </xf>
    <xf numFmtId="0" fontId="6" fillId="14" borderId="18" xfId="0" applyFont="1" applyFill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6" fillId="14" borderId="0" xfId="0" applyFont="1" applyFill="1" applyProtection="1">
      <protection locked="0"/>
    </xf>
    <xf numFmtId="0" fontId="6" fillId="14" borderId="0" xfId="0" applyFont="1" applyFill="1" applyAlignment="1" applyProtection="1">
      <alignment horizontal="left"/>
      <protection locked="0"/>
    </xf>
    <xf numFmtId="0" fontId="30" fillId="14" borderId="0" xfId="0" applyFont="1" applyFill="1" applyAlignment="1" applyProtection="1">
      <alignment vertical="center"/>
      <protection locked="0"/>
    </xf>
    <xf numFmtId="0" fontId="32" fillId="14" borderId="0" xfId="0" applyFont="1" applyFill="1" applyAlignment="1" applyProtection="1">
      <alignment vertical="center"/>
      <protection locked="0"/>
    </xf>
    <xf numFmtId="0" fontId="30" fillId="14" borderId="0" xfId="0" applyFont="1" applyFill="1" applyAlignment="1" applyProtection="1">
      <alignment horizontal="right" vertical="center"/>
      <protection locked="0"/>
    </xf>
    <xf numFmtId="15" fontId="30" fillId="14" borderId="0" xfId="0" applyNumberFormat="1" applyFont="1" applyFill="1" applyAlignment="1" applyProtection="1">
      <alignment horizontal="right" vertical="center"/>
      <protection locked="0"/>
    </xf>
    <xf numFmtId="15" fontId="33" fillId="14" borderId="0" xfId="0" applyNumberFormat="1" applyFont="1" applyFill="1" applyAlignment="1" applyProtection="1">
      <alignment horizontal="right"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12" borderId="0" xfId="0" applyFont="1" applyFill="1" applyAlignment="1" applyProtection="1">
      <alignment vertical="center"/>
      <protection locked="0"/>
    </xf>
    <xf numFmtId="0" fontId="8" fillId="12" borderId="0" xfId="0" applyFont="1" applyFill="1" applyAlignment="1" applyProtection="1">
      <alignment vertical="center"/>
      <protection locked="0"/>
    </xf>
    <xf numFmtId="0" fontId="6" fillId="12" borderId="0" xfId="0" applyFont="1" applyFill="1" applyProtection="1">
      <protection locked="0"/>
    </xf>
    <xf numFmtId="0" fontId="6" fillId="0" borderId="0" xfId="0" applyFont="1" applyAlignment="1" applyProtection="1">
      <alignment vertical="top"/>
      <protection locked="0"/>
    </xf>
    <xf numFmtId="0" fontId="32" fillId="14" borderId="0" xfId="0" applyFont="1" applyFill="1" applyAlignment="1" applyProtection="1">
      <alignment horizontal="right" vertical="center"/>
      <protection locked="0"/>
    </xf>
    <xf numFmtId="165" fontId="32" fillId="14" borderId="0" xfId="0" applyNumberFormat="1" applyFont="1" applyFill="1" applyAlignment="1" applyProtection="1">
      <alignment horizontal="left" vertical="center"/>
      <protection locked="0"/>
    </xf>
    <xf numFmtId="165" fontId="42" fillId="11" borderId="5" xfId="0" applyNumberFormat="1" applyFont="1" applyFill="1" applyBorder="1" applyAlignment="1">
      <alignment horizontal="left" vertical="center" wrapText="1"/>
    </xf>
    <xf numFmtId="0" fontId="42" fillId="11" borderId="5" xfId="0" applyFont="1" applyFill="1" applyBorder="1" applyAlignment="1">
      <alignment horizontal="center" vertical="center" wrapText="1"/>
    </xf>
    <xf numFmtId="0" fontId="16" fillId="14" borderId="0" xfId="3" applyFont="1" applyFill="1" applyBorder="1" applyAlignment="1">
      <alignment horizontal="center" wrapText="1"/>
    </xf>
    <xf numFmtId="0" fontId="43" fillId="11" borderId="6" xfId="0" applyFont="1" applyFill="1" applyBorder="1" applyAlignment="1">
      <alignment horizontal="center" vertical="center" wrapText="1"/>
    </xf>
    <xf numFmtId="0" fontId="28" fillId="12" borderId="21" xfId="0" applyFont="1" applyFill="1" applyBorder="1" applyAlignment="1" applyProtection="1">
      <alignment wrapText="1"/>
      <protection locked="0"/>
    </xf>
    <xf numFmtId="165" fontId="6" fillId="11" borderId="27" xfId="0" applyNumberFormat="1" applyFont="1" applyFill="1" applyBorder="1" applyAlignment="1" applyProtection="1">
      <alignment horizontal="left"/>
      <protection locked="0"/>
    </xf>
    <xf numFmtId="0" fontId="40" fillId="14" borderId="0" xfId="0" applyFont="1" applyFill="1"/>
    <xf numFmtId="0" fontId="44" fillId="11" borderId="0" xfId="0" applyFont="1" applyFill="1" applyAlignment="1">
      <alignment horizontal="left"/>
    </xf>
    <xf numFmtId="0" fontId="44" fillId="11" borderId="0" xfId="0" applyFont="1" applyFill="1" applyAlignment="1">
      <alignment horizontal="left" wrapText="1"/>
    </xf>
    <xf numFmtId="0" fontId="12" fillId="0" borderId="0" xfId="0" applyNumberFormat="1" applyFont="1" applyFill="1" applyAlignment="1">
      <alignment horizontal="left"/>
    </xf>
    <xf numFmtId="0" fontId="12" fillId="0" borderId="0" xfId="3" applyNumberFormat="1" applyFont="1" applyFill="1" applyBorder="1" applyAlignment="1">
      <alignment horizontal="left" wrapText="1"/>
    </xf>
    <xf numFmtId="0" fontId="17" fillId="0" borderId="0" xfId="0" applyNumberFormat="1" applyFont="1" applyFill="1" applyAlignment="1">
      <alignment horizontal="left"/>
    </xf>
    <xf numFmtId="2" fontId="16" fillId="0" borderId="0" xfId="3" applyNumberFormat="1" applyFont="1" applyFill="1" applyBorder="1" applyAlignment="1">
      <alignment horizontal="left" wrapText="1"/>
    </xf>
    <xf numFmtId="0" fontId="15" fillId="0" borderId="0" xfId="0" applyFont="1" applyFill="1" applyAlignment="1"/>
    <xf numFmtId="0" fontId="35" fillId="11" borderId="5" xfId="3" applyFont="1" applyFill="1" applyBorder="1" applyAlignment="1">
      <alignment horizontal="left" vertical="center"/>
    </xf>
    <xf numFmtId="0" fontId="46" fillId="0" borderId="0" xfId="3" applyFont="1" applyFill="1" applyBorder="1" applyAlignment="1">
      <alignment horizontal="left" wrapText="1"/>
    </xf>
    <xf numFmtId="164" fontId="15" fillId="0" borderId="0" xfId="0" applyNumberFormat="1" applyFont="1" applyFill="1" applyAlignment="1">
      <alignment horizontal="center"/>
    </xf>
    <xf numFmtId="164" fontId="15" fillId="17" borderId="33" xfId="0" applyNumberFormat="1" applyFont="1" applyFill="1" applyBorder="1" applyAlignment="1">
      <alignment horizontal="left"/>
    </xf>
    <xf numFmtId="0" fontId="15" fillId="17" borderId="33" xfId="0" applyFont="1" applyFill="1" applyBorder="1" applyAlignment="1">
      <alignment horizontal="left"/>
    </xf>
    <xf numFmtId="17" fontId="15" fillId="17" borderId="33" xfId="0" applyNumberFormat="1" applyFont="1" applyFill="1" applyBorder="1" applyAlignment="1">
      <alignment horizontal="left"/>
    </xf>
    <xf numFmtId="0" fontId="15" fillId="17" borderId="33" xfId="0" applyFont="1" applyFill="1" applyBorder="1" applyAlignment="1"/>
    <xf numFmtId="49" fontId="15" fillId="0" borderId="33" xfId="0" applyNumberFormat="1" applyFont="1" applyFill="1" applyBorder="1" applyAlignment="1">
      <alignment horizontal="center"/>
    </xf>
    <xf numFmtId="0" fontId="40" fillId="0" borderId="0" xfId="0" applyFont="1" applyProtection="1">
      <protection locked="0"/>
    </xf>
    <xf numFmtId="0" fontId="8" fillId="14" borderId="0" xfId="0" applyFont="1" applyFill="1" applyProtection="1">
      <protection locked="0"/>
    </xf>
    <xf numFmtId="0" fontId="45" fillId="11" borderId="0" xfId="3" applyFont="1" applyFill="1" applyBorder="1" applyAlignment="1">
      <alignment horizontal="left" wrapText="1"/>
    </xf>
    <xf numFmtId="166" fontId="45" fillId="11" borderId="0" xfId="3" applyNumberFormat="1" applyFont="1" applyFill="1" applyBorder="1" applyAlignment="1">
      <alignment horizontal="left" wrapText="1"/>
    </xf>
    <xf numFmtId="167" fontId="15" fillId="0" borderId="0" xfId="0" applyNumberFormat="1" applyFont="1" applyFill="1" applyAlignment="1">
      <alignment horizontal="left"/>
    </xf>
    <xf numFmtId="0" fontId="6" fillId="17" borderId="33" xfId="0" applyFont="1" applyFill="1" applyBorder="1" applyProtection="1">
      <protection locked="0"/>
    </xf>
    <xf numFmtId="165" fontId="6" fillId="11" borderId="26" xfId="0" applyNumberFormat="1" applyFont="1" applyFill="1" applyBorder="1" applyAlignment="1" applyProtection="1">
      <alignment horizontal="left"/>
      <protection locked="0"/>
    </xf>
    <xf numFmtId="0" fontId="15" fillId="0" borderId="0" xfId="3" applyFont="1" applyFill="1" applyBorder="1" applyAlignment="1">
      <alignment horizontal="left" wrapText="1"/>
    </xf>
    <xf numFmtId="0" fontId="45" fillId="11" borderId="0" xfId="3" applyFont="1" applyFill="1" applyBorder="1" applyAlignment="1">
      <alignment horizontal="left" wrapText="1"/>
    </xf>
    <xf numFmtId="0" fontId="32" fillId="14" borderId="0" xfId="0" applyFont="1" applyFill="1" applyAlignment="1" applyProtection="1">
      <alignment horizontal="left" vertical="center"/>
      <protection locked="0"/>
    </xf>
    <xf numFmtId="0" fontId="28" fillId="12" borderId="21" xfId="0" applyFont="1" applyFill="1" applyBorder="1" applyAlignment="1" applyProtection="1">
      <alignment horizontal="left" wrapText="1"/>
      <protection locked="0"/>
    </xf>
    <xf numFmtId="0" fontId="40" fillId="11" borderId="20" xfId="0" applyFont="1" applyFill="1" applyBorder="1" applyAlignment="1" applyProtection="1">
      <alignment horizontal="left"/>
      <protection locked="0"/>
    </xf>
    <xf numFmtId="0" fontId="6" fillId="11" borderId="20" xfId="0" applyFont="1" applyFill="1" applyBorder="1" applyAlignment="1" applyProtection="1">
      <alignment horizontal="left"/>
      <protection locked="0"/>
    </xf>
    <xf numFmtId="0" fontId="6" fillId="11" borderId="30" xfId="0" applyFont="1" applyFill="1" applyBorder="1" applyAlignment="1" applyProtection="1">
      <alignment horizontal="left"/>
      <protection locked="0"/>
    </xf>
    <xf numFmtId="0" fontId="6" fillId="11" borderId="31" xfId="0" applyFont="1" applyFill="1" applyBorder="1" applyAlignment="1" applyProtection="1">
      <alignment horizontal="left"/>
      <protection locked="0"/>
    </xf>
    <xf numFmtId="15" fontId="6" fillId="11" borderId="20" xfId="0" applyNumberFormat="1" applyFont="1" applyFill="1" applyBorder="1" applyAlignment="1" applyProtection="1">
      <alignment horizontal="left"/>
      <protection locked="0"/>
    </xf>
    <xf numFmtId="15" fontId="6" fillId="11" borderId="30" xfId="0" applyNumberFormat="1" applyFont="1" applyFill="1" applyBorder="1" applyAlignment="1" applyProtection="1">
      <alignment horizontal="left"/>
      <protection locked="0"/>
    </xf>
    <xf numFmtId="15" fontId="6" fillId="11" borderId="31" xfId="0" applyNumberFormat="1" applyFont="1" applyFill="1" applyBorder="1" applyAlignment="1" applyProtection="1">
      <alignment horizontal="left"/>
      <protection locked="0"/>
    </xf>
    <xf numFmtId="15" fontId="6" fillId="11" borderId="30" xfId="0" applyNumberFormat="1" applyFont="1" applyFill="1" applyBorder="1" applyAlignment="1" applyProtection="1">
      <alignment horizontal="left"/>
      <protection locked="0"/>
    </xf>
    <xf numFmtId="15" fontId="6" fillId="11" borderId="20" xfId="0" applyNumberFormat="1" applyFont="1" applyFill="1" applyBorder="1" applyAlignment="1" applyProtection="1">
      <alignment horizontal="left"/>
      <protection locked="0"/>
    </xf>
    <xf numFmtId="15" fontId="6" fillId="11" borderId="31" xfId="0" applyNumberFormat="1" applyFont="1" applyFill="1" applyBorder="1" applyAlignment="1" applyProtection="1">
      <alignment horizontal="left"/>
      <protection locked="0"/>
    </xf>
    <xf numFmtId="0" fontId="6" fillId="11" borderId="20" xfId="0" applyFont="1" applyFill="1" applyBorder="1" applyAlignment="1" applyProtection="1">
      <alignment horizontal="left"/>
      <protection locked="0"/>
    </xf>
    <xf numFmtId="0" fontId="6" fillId="11" borderId="30" xfId="0" applyFont="1" applyFill="1" applyBorder="1" applyAlignment="1" applyProtection="1">
      <alignment horizontal="left"/>
      <protection locked="0"/>
    </xf>
    <xf numFmtId="0" fontId="6" fillId="11" borderId="31" xfId="0" applyFont="1" applyFill="1" applyBorder="1" applyAlignment="1" applyProtection="1">
      <alignment horizontal="left"/>
      <protection locked="0"/>
    </xf>
    <xf numFmtId="0" fontId="45" fillId="11" borderId="0" xfId="3" applyFont="1" applyFill="1" applyBorder="1" applyAlignment="1">
      <alignment horizontal="left" wrapText="1"/>
    </xf>
    <xf numFmtId="0" fontId="32" fillId="14" borderId="0" xfId="0" applyFont="1" applyFill="1" applyAlignment="1" applyProtection="1">
      <alignment horizontal="left" vertical="center"/>
      <protection locked="0"/>
    </xf>
    <xf numFmtId="0" fontId="28" fillId="12" borderId="21" xfId="0" applyFont="1" applyFill="1" applyBorder="1" applyAlignment="1" applyProtection="1">
      <alignment horizontal="left" wrapText="1"/>
      <protection locked="0"/>
    </xf>
    <xf numFmtId="0" fontId="40" fillId="11" borderId="20" xfId="0" applyFont="1" applyFill="1" applyBorder="1" applyAlignment="1" applyProtection="1">
      <alignment horizontal="left"/>
      <protection locked="0"/>
    </xf>
    <xf numFmtId="0" fontId="6" fillId="11" borderId="20" xfId="0" applyFont="1" applyFill="1" applyBorder="1" applyAlignment="1" applyProtection="1">
      <alignment horizontal="left"/>
      <protection locked="0"/>
    </xf>
    <xf numFmtId="0" fontId="6" fillId="11" borderId="30" xfId="0" applyFont="1" applyFill="1" applyBorder="1" applyAlignment="1" applyProtection="1">
      <alignment horizontal="left"/>
      <protection locked="0"/>
    </xf>
    <xf numFmtId="0" fontId="6" fillId="11" borderId="31" xfId="0" applyFont="1" applyFill="1" applyBorder="1" applyAlignment="1" applyProtection="1">
      <alignment horizontal="left"/>
      <protection locked="0"/>
    </xf>
    <xf numFmtId="15" fontId="6" fillId="11" borderId="20" xfId="0" applyNumberFormat="1" applyFont="1" applyFill="1" applyBorder="1" applyAlignment="1" applyProtection="1">
      <alignment horizontal="left"/>
      <protection locked="0"/>
    </xf>
    <xf numFmtId="15" fontId="6" fillId="11" borderId="30" xfId="0" applyNumberFormat="1" applyFont="1" applyFill="1" applyBorder="1" applyAlignment="1" applyProtection="1">
      <alignment horizontal="left"/>
      <protection locked="0"/>
    </xf>
    <xf numFmtId="15" fontId="6" fillId="11" borderId="31" xfId="0" applyNumberFormat="1" applyFont="1" applyFill="1" applyBorder="1" applyAlignment="1" applyProtection="1">
      <alignment horizontal="left"/>
      <protection locked="0"/>
    </xf>
    <xf numFmtId="0" fontId="17" fillId="11" borderId="0" xfId="3" applyFont="1" applyFill="1" applyBorder="1" applyAlignment="1">
      <alignment horizontal="center" wrapText="1"/>
    </xf>
    <xf numFmtId="0" fontId="10" fillId="14" borderId="0" xfId="0" applyFont="1" applyFill="1" applyBorder="1" applyAlignment="1">
      <alignment horizontal="center" vertical="top"/>
    </xf>
    <xf numFmtId="0" fontId="7" fillId="12" borderId="0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top"/>
    </xf>
    <xf numFmtId="0" fontId="9" fillId="12" borderId="0" xfId="0" applyFont="1" applyFill="1" applyBorder="1" applyAlignment="1">
      <alignment horizontal="center" vertical="top"/>
    </xf>
    <xf numFmtId="0" fontId="7" fillId="12" borderId="0" xfId="0" applyFont="1" applyFill="1" applyAlignment="1">
      <alignment horizontal="center" vertical="center"/>
    </xf>
    <xf numFmtId="0" fontId="17" fillId="11" borderId="0" xfId="0" applyFont="1" applyFill="1" applyBorder="1" applyAlignment="1">
      <alignment horizontal="center" vertical="top"/>
    </xf>
    <xf numFmtId="0" fontId="17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/>
    </xf>
    <xf numFmtId="0" fontId="12" fillId="14" borderId="0" xfId="0" applyFont="1" applyFill="1" applyBorder="1" applyAlignment="1">
      <alignment horizontal="center" vertical="top"/>
    </xf>
    <xf numFmtId="0" fontId="15" fillId="12" borderId="0" xfId="0" applyFont="1" applyFill="1" applyAlignment="1">
      <alignment horizontal="center" vertical="center"/>
    </xf>
    <xf numFmtId="0" fontId="45" fillId="11" borderId="0" xfId="3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/>
    </xf>
    <xf numFmtId="164" fontId="15" fillId="17" borderId="35" xfId="0" applyNumberFormat="1" applyFont="1" applyFill="1" applyBorder="1" applyAlignment="1">
      <alignment horizontal="left"/>
    </xf>
    <xf numFmtId="49" fontId="15" fillId="0" borderId="35" xfId="0" applyNumberFormat="1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17" borderId="35" xfId="0" applyFont="1" applyFill="1" applyBorder="1" applyAlignment="1"/>
    <xf numFmtId="0" fontId="15" fillId="0" borderId="0" xfId="0" applyNumberFormat="1" applyFont="1" applyFill="1" applyAlignment="1">
      <alignment horizontal="left"/>
    </xf>
    <xf numFmtId="2" fontId="15" fillId="0" borderId="0" xfId="3" applyNumberFormat="1" applyFont="1" applyFill="1" applyBorder="1" applyAlignment="1">
      <alignment horizontal="left" wrapText="1"/>
    </xf>
    <xf numFmtId="0" fontId="15" fillId="0" borderId="0" xfId="3" applyNumberFormat="1" applyFont="1" applyFill="1" applyBorder="1" applyAlignment="1">
      <alignment horizontal="left" wrapText="1"/>
    </xf>
    <xf numFmtId="0" fontId="6" fillId="0" borderId="0" xfId="0" applyNumberFormat="1" applyFont="1" applyFill="1" applyAlignment="1">
      <alignment horizontal="left"/>
    </xf>
    <xf numFmtId="0" fontId="47" fillId="18" borderId="34" xfId="0" applyFont="1" applyFill="1" applyBorder="1" applyAlignment="1">
      <alignment horizontal="left" vertical="center" wrapText="1"/>
    </xf>
    <xf numFmtId="0" fontId="17" fillId="11" borderId="0" xfId="0" applyFont="1" applyFill="1" applyBorder="1" applyAlignment="1">
      <alignment horizontal="center" vertical="top" wrapText="1"/>
    </xf>
    <xf numFmtId="0" fontId="17" fillId="11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left" vertical="center"/>
    </xf>
    <xf numFmtId="0" fontId="30" fillId="14" borderId="0" xfId="0" applyFont="1" applyFill="1" applyBorder="1" applyAlignment="1">
      <alignment horizontal="left" vertical="top"/>
    </xf>
    <xf numFmtId="0" fontId="22" fillId="0" borderId="1" xfId="1" applyFont="1" applyBorder="1" applyAlignment="1">
      <alignment horizontal="left" wrapText="1"/>
    </xf>
    <xf numFmtId="0" fontId="17" fillId="11" borderId="0" xfId="0" applyFont="1" applyFill="1" applyBorder="1" applyAlignment="1">
      <alignment horizontal="left" vertical="top" wrapText="1"/>
    </xf>
    <xf numFmtId="0" fontId="17" fillId="11" borderId="0" xfId="0" applyFont="1" applyFill="1" applyBorder="1" applyAlignment="1">
      <alignment horizontal="left" vertical="top"/>
    </xf>
    <xf numFmtId="0" fontId="17" fillId="11" borderId="0" xfId="3" applyFont="1" applyFill="1" applyBorder="1" applyAlignment="1">
      <alignment horizontal="left" wrapText="1"/>
    </xf>
    <xf numFmtId="0" fontId="17" fillId="11" borderId="0" xfId="3" applyFont="1" applyFill="1" applyBorder="1" applyAlignment="1">
      <alignment horizontal="center" wrapText="1"/>
    </xf>
    <xf numFmtId="0" fontId="45" fillId="11" borderId="0" xfId="3" applyFont="1" applyFill="1" applyBorder="1" applyAlignment="1">
      <alignment horizontal="left" wrapText="1"/>
    </xf>
    <xf numFmtId="0" fontId="17" fillId="11" borderId="3" xfId="0" applyFont="1" applyFill="1" applyBorder="1" applyAlignment="1">
      <alignment horizontal="left" vertical="top" wrapText="1"/>
    </xf>
    <xf numFmtId="0" fontId="17" fillId="10" borderId="22" xfId="0" applyFont="1" applyFill="1" applyBorder="1" applyAlignment="1">
      <alignment horizontal="left" vertical="top" wrapText="1"/>
    </xf>
    <xf numFmtId="0" fontId="17" fillId="10" borderId="0" xfId="0" applyFont="1" applyFill="1" applyBorder="1" applyAlignment="1">
      <alignment horizontal="left" vertical="top" wrapText="1"/>
    </xf>
    <xf numFmtId="0" fontId="17" fillId="10" borderId="22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left" vertical="top"/>
    </xf>
    <xf numFmtId="0" fontId="7" fillId="12" borderId="0" xfId="0" applyFont="1" applyFill="1" applyBorder="1" applyAlignment="1">
      <alignment horizontal="left" vertical="center"/>
    </xf>
    <xf numFmtId="0" fontId="7" fillId="12" borderId="2" xfId="0" applyFont="1" applyFill="1" applyBorder="1" applyAlignment="1">
      <alignment horizontal="left" vertical="center"/>
    </xf>
    <xf numFmtId="0" fontId="26" fillId="14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top" wrapText="1"/>
    </xf>
    <xf numFmtId="0" fontId="27" fillId="14" borderId="0" xfId="0" applyFont="1" applyFill="1" applyAlignment="1">
      <alignment horizontal="right" vertical="center"/>
    </xf>
    <xf numFmtId="0" fontId="25" fillId="16" borderId="11" xfId="0" applyFont="1" applyFill="1" applyBorder="1" applyAlignment="1">
      <alignment horizontal="left" vertical="top" wrapText="1"/>
    </xf>
    <xf numFmtId="0" fontId="23" fillId="0" borderId="16" xfId="0" applyFont="1" applyBorder="1" applyAlignment="1">
      <alignment horizontal="left" vertical="top" wrapText="1"/>
    </xf>
    <xf numFmtId="0" fontId="7" fillId="12" borderId="0" xfId="0" applyFont="1" applyFill="1" applyAlignment="1" applyProtection="1">
      <alignment horizontal="left" vertical="center"/>
      <protection locked="0"/>
    </xf>
    <xf numFmtId="0" fontId="6" fillId="11" borderId="19" xfId="0" applyFont="1" applyFill="1" applyBorder="1" applyAlignment="1" applyProtection="1">
      <alignment horizontal="left" vertical="top"/>
      <protection locked="0"/>
    </xf>
    <xf numFmtId="0" fontId="6" fillId="11" borderId="32" xfId="0" applyFont="1" applyFill="1" applyBorder="1" applyAlignment="1" applyProtection="1">
      <alignment horizontal="left" vertical="top"/>
      <protection locked="0"/>
    </xf>
    <xf numFmtId="0" fontId="6" fillId="11" borderId="0" xfId="0" applyFont="1" applyFill="1" applyAlignment="1" applyProtection="1">
      <alignment horizontal="left" vertical="top"/>
      <protection locked="0"/>
    </xf>
    <xf numFmtId="0" fontId="6" fillId="11" borderId="0" xfId="3" applyFont="1" applyFill="1" applyBorder="1" applyAlignment="1" applyProtection="1">
      <alignment horizontal="left" vertical="top" wrapText="1"/>
      <protection locked="0"/>
    </xf>
    <xf numFmtId="15" fontId="6" fillId="11" borderId="30" xfId="0" applyNumberFormat="1" applyFont="1" applyFill="1" applyBorder="1" applyAlignment="1" applyProtection="1">
      <alignment horizontal="left"/>
      <protection locked="0"/>
    </xf>
    <xf numFmtId="15" fontId="6" fillId="11" borderId="20" xfId="0" applyNumberFormat="1" applyFont="1" applyFill="1" applyBorder="1" applyAlignment="1" applyProtection="1">
      <alignment horizontal="left"/>
      <protection locked="0"/>
    </xf>
    <xf numFmtId="15" fontId="6" fillId="11" borderId="31" xfId="0" applyNumberFormat="1" applyFont="1" applyFill="1" applyBorder="1" applyAlignment="1" applyProtection="1">
      <alignment horizontal="left"/>
      <protection locked="0"/>
    </xf>
    <xf numFmtId="0" fontId="40" fillId="11" borderId="20" xfId="0" applyFont="1" applyFill="1" applyBorder="1" applyAlignment="1" applyProtection="1">
      <alignment horizontal="left"/>
      <protection locked="0"/>
    </xf>
    <xf numFmtId="0" fontId="6" fillId="11" borderId="20" xfId="0" applyFont="1" applyFill="1" applyBorder="1" applyAlignment="1" applyProtection="1">
      <alignment horizontal="left"/>
      <protection locked="0"/>
    </xf>
    <xf numFmtId="0" fontId="6" fillId="11" borderId="30" xfId="0" applyFont="1" applyFill="1" applyBorder="1" applyAlignment="1" applyProtection="1">
      <alignment horizontal="left"/>
      <protection locked="0"/>
    </xf>
    <xf numFmtId="0" fontId="6" fillId="11" borderId="31" xfId="0" applyFont="1" applyFill="1" applyBorder="1" applyAlignment="1" applyProtection="1">
      <alignment horizontal="left"/>
      <protection locked="0"/>
    </xf>
    <xf numFmtId="0" fontId="34" fillId="11" borderId="20" xfId="0" applyFont="1" applyFill="1" applyBorder="1" applyAlignment="1" applyProtection="1">
      <alignment horizontal="left"/>
      <protection locked="0"/>
    </xf>
    <xf numFmtId="15" fontId="6" fillId="11" borderId="28" xfId="0" applyNumberFormat="1" applyFont="1" applyFill="1" applyBorder="1" applyAlignment="1" applyProtection="1">
      <alignment horizontal="left"/>
      <protection locked="0"/>
    </xf>
    <xf numFmtId="15" fontId="6" fillId="11" borderId="23" xfId="0" applyNumberFormat="1" applyFont="1" applyFill="1" applyBorder="1" applyAlignment="1" applyProtection="1">
      <alignment horizontal="left"/>
      <protection locked="0"/>
    </xf>
    <xf numFmtId="15" fontId="6" fillId="11" borderId="29" xfId="0" applyNumberFormat="1" applyFont="1" applyFill="1" applyBorder="1" applyAlignment="1" applyProtection="1">
      <alignment horizontal="left"/>
      <protection locked="0"/>
    </xf>
    <xf numFmtId="0" fontId="6" fillId="11" borderId="28" xfId="0" applyFont="1" applyFill="1" applyBorder="1" applyAlignment="1" applyProtection="1">
      <alignment horizontal="left"/>
      <protection locked="0"/>
    </xf>
    <xf numFmtId="0" fontId="6" fillId="11" borderId="29" xfId="0" applyFont="1" applyFill="1" applyBorder="1" applyAlignment="1" applyProtection="1">
      <alignment horizontal="left"/>
      <protection locked="0"/>
    </xf>
    <xf numFmtId="0" fontId="6" fillId="11" borderId="23" xfId="0" applyFont="1" applyFill="1" applyBorder="1" applyAlignment="1" applyProtection="1">
      <alignment horizontal="left"/>
      <protection locked="0"/>
    </xf>
    <xf numFmtId="15" fontId="6" fillId="11" borderId="25" xfId="0" applyNumberFormat="1" applyFont="1" applyFill="1" applyBorder="1" applyAlignment="1" applyProtection="1">
      <alignment horizontal="left"/>
      <protection locked="0"/>
    </xf>
    <xf numFmtId="15" fontId="34" fillId="11" borderId="25" xfId="0" applyNumberFormat="1" applyFont="1" applyFill="1" applyBorder="1" applyAlignment="1" applyProtection="1">
      <alignment horizontal="left"/>
      <protection locked="0"/>
    </xf>
    <xf numFmtId="0" fontId="29" fillId="0" borderId="0" xfId="1" applyFont="1" applyBorder="1" applyAlignment="1" applyProtection="1">
      <alignment horizontal="left" wrapText="1"/>
      <protection locked="0"/>
    </xf>
    <xf numFmtId="17" fontId="32" fillId="14" borderId="0" xfId="0" applyNumberFormat="1" applyFont="1" applyFill="1" applyAlignment="1" applyProtection="1">
      <alignment horizontal="left" vertical="center"/>
      <protection locked="0"/>
    </xf>
    <xf numFmtId="0" fontId="32" fillId="14" borderId="0" xfId="0" applyFont="1" applyFill="1" applyAlignment="1" applyProtection="1">
      <alignment horizontal="left" vertical="center"/>
      <protection locked="0"/>
    </xf>
    <xf numFmtId="0" fontId="28" fillId="12" borderId="21" xfId="0" applyFont="1" applyFill="1" applyBorder="1" applyAlignment="1" applyProtection="1">
      <alignment horizontal="left" wrapText="1"/>
      <protection locked="0"/>
    </xf>
  </cellXfs>
  <cellStyles count="436">
    <cellStyle name="60% - Accent1" xfId="3" builtinId="32" customBuiltin="1"/>
    <cellStyle name="60% - Accent2" xfId="5" builtinId="36" customBuiltin="1"/>
    <cellStyle name="60% - Accent3" xfId="7" builtinId="40" customBuiltin="1"/>
    <cellStyle name="Accent1" xfId="2" builtinId="29" customBuiltin="1"/>
    <cellStyle name="Accent2" xfId="4" builtinId="33" customBuiltin="1"/>
    <cellStyle name="Accent3" xfId="6" builtinId="37" customBuiltin="1"/>
    <cellStyle name="Accent4" xfId="8" builtinId="41" customBuiltin="1"/>
    <cellStyle name="Accent5" xfId="9" builtinId="45" customBuilti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Heading 1" xfId="1" builtinId="16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Normal" xfId="0" builtinId="0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 tint="-0.24994659260841701"/>
          <bgColor theme="4" tint="-0.2499465926084170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 tint="-0.24994659260841701"/>
          <bgColor theme="4" tint="-0.24994659260841701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4" tint="0.39994506668294322"/>
          <bgColor theme="4" tint="0.3999450666829432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 tint="-0.24994659260841701"/>
          <bgColor theme="7" tint="-0.2499465926084170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 tint="-0.24994659260841701"/>
          <bgColor theme="7" tint="-0.24994659260841701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7" tint="0.39994506668294322"/>
          <bgColor theme="7" tint="0.3999450666829432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9" defaultPivotStyle="PivotStyleMedium4">
    <tableStyle name="Expense Report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Expense Report 2" pivot="0" count="7" xr9:uid="{00000000-0011-0000-FFFF-FFFF01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97782</xdr:colOff>
      <xdr:row>0</xdr:row>
      <xdr:rowOff>116388</xdr:rowOff>
    </xdr:from>
    <xdr:to>
      <xdr:col>2</xdr:col>
      <xdr:colOff>1270000</xdr:colOff>
      <xdr:row>0</xdr:row>
      <xdr:rowOff>617953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782" y="116388"/>
          <a:ext cx="1654818" cy="501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15</xdr:row>
      <xdr:rowOff>101600</xdr:rowOff>
    </xdr:from>
    <xdr:to>
      <xdr:col>14</xdr:col>
      <xdr:colOff>342900</xdr:colOff>
      <xdr:row>22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l="5161" t="7853" r="3226" b="8620"/>
        <a:stretch/>
      </xdr:blipFill>
      <xdr:spPr>
        <a:xfrm>
          <a:off x="12712700" y="3225800"/>
          <a:ext cx="1803400" cy="14859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356300</xdr:colOff>
      <xdr:row>11</xdr:row>
      <xdr:rowOff>76199</xdr:rowOff>
    </xdr:from>
    <xdr:to>
      <xdr:col>12</xdr:col>
      <xdr:colOff>546099</xdr:colOff>
      <xdr:row>19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9500" y="2324099"/>
          <a:ext cx="2094799" cy="1892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92793</xdr:colOff>
      <xdr:row>0</xdr:row>
      <xdr:rowOff>139700</xdr:rowOff>
    </xdr:from>
    <xdr:to>
      <xdr:col>1</xdr:col>
      <xdr:colOff>1933785</xdr:colOff>
      <xdr:row>0</xdr:row>
      <xdr:rowOff>880364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793" y="139700"/>
          <a:ext cx="2221992" cy="740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92793</xdr:colOff>
      <xdr:row>0</xdr:row>
      <xdr:rowOff>139700</xdr:rowOff>
    </xdr:from>
    <xdr:to>
      <xdr:col>1</xdr:col>
      <xdr:colOff>1933785</xdr:colOff>
      <xdr:row>0</xdr:row>
      <xdr:rowOff>880364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793" y="139700"/>
          <a:ext cx="2221992" cy="7406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intosh/Desktop/From%20Danil-Chiang%20Mai%20Maharaj%20Nakorn%20Hosp_A4D%20Tracker_July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Overview"/>
      <sheetName val="Inventory List 2016"/>
      <sheetName val="Jul'17"/>
      <sheetName val="Jun'17"/>
      <sheetName val="May'17"/>
      <sheetName val="Sheet2"/>
    </sheetNames>
    <sheetDataSet>
      <sheetData sheetId="0"/>
      <sheetData sheetId="1"/>
      <sheetData sheetId="2">
        <row r="34">
          <cell r="G34" t="str">
            <v>At birth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Kilter">
  <a:themeElements>
    <a:clrScheme name="Kilter">
      <a:dk1>
        <a:sysClr val="windowText" lastClr="000000"/>
      </a:dk1>
      <a:lt1>
        <a:sysClr val="window" lastClr="FFFFFF"/>
      </a:lt1>
      <a:dk2>
        <a:srgbClr val="318FC5"/>
      </a:dk2>
      <a:lt2>
        <a:srgbClr val="AEE8FB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83B0D3"/>
      </a:folHlink>
    </a:clrScheme>
    <a:fontScheme name="Kilter">
      <a:majorFont>
        <a:latin typeface="Rockwell"/>
        <a:ea typeface=""/>
        <a:cs typeface=""/>
        <a:font script="Grek" typeface="Cambria"/>
        <a:font script="Cyrl" typeface="Cambria"/>
        <a:font script="Jpan" typeface="ＭＳ 明朝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ＭＳ 明朝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Kilter">
      <a:fillStyleLst>
        <a:solidFill>
          <a:schemeClr val="phClr"/>
        </a:solidFill>
        <a:gradFill rotWithShape="1">
          <a:gsLst>
            <a:gs pos="0">
              <a:schemeClr val="phClr">
                <a:tint val="14000"/>
                <a:satMod val="180000"/>
                <a:lumMod val="100000"/>
              </a:schemeClr>
            </a:gs>
            <a:gs pos="42000">
              <a:schemeClr val="phClr">
                <a:tint val="40000"/>
                <a:satMod val="160000"/>
                <a:lumMod val="94000"/>
              </a:schemeClr>
            </a:gs>
            <a:gs pos="100000">
              <a:schemeClr val="phClr">
                <a:tint val="94000"/>
                <a:satMod val="140000"/>
              </a:schemeClr>
            </a:gs>
          </a:gsLst>
          <a:lin ang="5160000" scaled="1"/>
        </a:gradFill>
        <a:gradFill rotWithShape="1">
          <a:gsLst>
            <a:gs pos="38000">
              <a:schemeClr val="phClr">
                <a:satMod val="120000"/>
              </a:schemeClr>
            </a:gs>
            <a:gs pos="100000">
              <a:schemeClr val="phClr">
                <a:shade val="60000"/>
                <a:satMod val="180000"/>
                <a:lumMod val="70000"/>
              </a:schemeClr>
            </a:gs>
          </a:gsLst>
          <a:lin ang="4680000" scaled="0"/>
        </a:gradFill>
      </a:fillStyleLst>
      <a:lnStyleLst>
        <a:ln w="12700" cap="flat" cmpd="sng" algn="ctr">
          <a:solidFill>
            <a:schemeClr val="phClr">
              <a:shade val="50000"/>
            </a:schemeClr>
          </a:solidFill>
          <a:prstDash val="solid"/>
        </a:ln>
        <a:ln w="2540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20000"/>
              </a:srgbClr>
            </a:outerShdw>
          </a:effectLst>
        </a:effectStyle>
        <a:effectStyle>
          <a:effectLst>
            <a:outerShdw blurRad="76200" dist="25400" dir="5400000" rotWithShape="0">
              <a:srgbClr val="000000">
                <a:alpha val="5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152400" h="63500" prst="softRound"/>
          </a:sp3d>
        </a:effectStyle>
        <a:effectStyle>
          <a:effectLst>
            <a:outerShdw blurRad="107950" dist="12700" dir="5040000" rotWithShape="0">
              <a:srgbClr val="000000">
                <a:alpha val="5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h="63500" prst="softRound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  <a:satMod val="140000"/>
                <a:lumMod val="120000"/>
              </a:schemeClr>
            </a:gs>
            <a:gs pos="100000">
              <a:schemeClr val="phClr">
                <a:tint val="95000"/>
                <a:shade val="70000"/>
                <a:satMod val="180000"/>
                <a:lumMod val="82000"/>
              </a:schemeClr>
            </a:gs>
          </a:gsLst>
          <a:path path="circle">
            <a:fillToRect l="25000" t="25000" r="25000" b="25000"/>
          </a:path>
        </a:gradFill>
        <a:gradFill rotWithShape="1">
          <a:gsLst>
            <a:gs pos="0">
              <a:schemeClr val="phClr">
                <a:tint val="94000"/>
                <a:satMod val="140000"/>
                <a:lumMod val="120000"/>
              </a:schemeClr>
            </a:gs>
            <a:gs pos="100000">
              <a:schemeClr val="phClr">
                <a:tint val="97000"/>
                <a:shade val="70000"/>
                <a:satMod val="190000"/>
                <a:lumMod val="72000"/>
              </a:schemeClr>
            </a:gs>
          </a:gsLst>
          <a:path path="circle">
            <a:fillToRect l="50000" t="50000" r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>
      <selection activeCell="B3" sqref="B3:C3"/>
    </sheetView>
  </sheetViews>
  <sheetFormatPr baseColWidth="10" defaultColWidth="10.7109375" defaultRowHeight="16" x14ac:dyDescent="0.2"/>
  <cols>
    <col min="1" max="1" width="1.85546875" style="1" customWidth="1"/>
    <col min="2" max="2" width="3.5703125" style="1" customWidth="1"/>
    <col min="3" max="3" width="19.85546875" style="1" customWidth="1"/>
    <col min="4" max="4" width="9.28515625" style="1" customWidth="1"/>
    <col min="5" max="5" width="6.5703125" style="1" customWidth="1"/>
    <col min="6" max="6" width="10.42578125" style="1" customWidth="1"/>
    <col min="7" max="7" width="8.7109375" style="1" bestFit="1" customWidth="1"/>
    <col min="8" max="8" width="7.5703125" style="1" customWidth="1"/>
    <col min="9" max="9" width="9.7109375" style="1" customWidth="1"/>
    <col min="10" max="10" width="6.42578125" style="31" customWidth="1"/>
    <col min="11" max="11" width="12.42578125" style="31" customWidth="1"/>
    <col min="12" max="12" width="8.7109375" style="31" customWidth="1"/>
    <col min="13" max="13" width="12.5703125" style="31" bestFit="1" customWidth="1"/>
    <col min="14" max="14" width="11.28515625" style="1" bestFit="1" customWidth="1"/>
    <col min="15" max="15" width="8.42578125" style="1" hidden="1" customWidth="1"/>
    <col min="16" max="16" width="6.85546875" style="1" hidden="1" customWidth="1"/>
    <col min="17" max="17" width="9.140625" style="1" customWidth="1"/>
    <col min="18" max="18" width="4.42578125" style="1" hidden="1" customWidth="1"/>
    <col min="19" max="19" width="22" style="1" hidden="1" customWidth="1"/>
    <col min="20" max="20" width="9.7109375" style="1" customWidth="1"/>
    <col min="21" max="21" width="10.140625" style="1" customWidth="1"/>
    <col min="22" max="22" width="4.140625" style="1" customWidth="1"/>
    <col min="23" max="16384" width="10.7109375" style="1"/>
  </cols>
  <sheetData>
    <row r="1" spans="1:22" ht="77" customHeight="1" thickBot="1" x14ac:dyDescent="0.35">
      <c r="A1" s="193" t="s">
        <v>11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4"/>
    </row>
    <row r="2" spans="1:22" ht="17" thickTop="1" x14ac:dyDescent="0.2">
      <c r="A2" s="5"/>
      <c r="B2" s="5"/>
      <c r="C2" s="5"/>
      <c r="D2" s="5"/>
      <c r="E2" s="5"/>
      <c r="F2" s="5"/>
      <c r="G2" s="5"/>
      <c r="H2" s="5"/>
      <c r="I2" s="5"/>
      <c r="J2" s="168"/>
      <c r="K2" s="33"/>
      <c r="L2" s="33"/>
      <c r="M2" s="33"/>
      <c r="N2" s="4"/>
      <c r="O2" s="4"/>
      <c r="P2" s="4"/>
      <c r="Q2" s="4"/>
      <c r="R2" s="4"/>
      <c r="S2" s="4"/>
      <c r="T2" s="4"/>
      <c r="U2" s="4"/>
      <c r="V2" s="4"/>
    </row>
    <row r="3" spans="1:22" ht="24" customHeight="1" x14ac:dyDescent="0.2">
      <c r="A3" s="5"/>
      <c r="B3" s="192" t="s">
        <v>117</v>
      </c>
      <c r="C3" s="192"/>
      <c r="D3" s="5"/>
      <c r="E3" s="5"/>
      <c r="F3" s="5"/>
      <c r="G3" s="5"/>
      <c r="H3" s="5"/>
      <c r="I3" s="5"/>
      <c r="J3" s="168"/>
      <c r="K3" s="33"/>
      <c r="L3" s="33"/>
      <c r="M3" s="33"/>
      <c r="N3" s="4"/>
      <c r="O3" s="4"/>
      <c r="P3" s="4"/>
      <c r="Q3" s="4"/>
      <c r="R3" s="4"/>
      <c r="S3" s="4"/>
      <c r="T3" s="4"/>
      <c r="U3" s="4"/>
      <c r="V3" s="4"/>
    </row>
    <row r="4" spans="1:22" s="23" customFormat="1" ht="22" customHeight="1" x14ac:dyDescent="0.25">
      <c r="A4" s="21"/>
      <c r="B4" s="22" t="s">
        <v>139</v>
      </c>
      <c r="C4" s="22"/>
      <c r="D4" s="22"/>
      <c r="E4" s="22"/>
      <c r="F4" s="51"/>
      <c r="G4" s="22"/>
      <c r="H4" s="22"/>
      <c r="I4" s="22"/>
      <c r="J4" s="169"/>
      <c r="K4" s="169" t="s">
        <v>2</v>
      </c>
      <c r="L4" s="169"/>
      <c r="M4" s="169"/>
      <c r="N4" s="22"/>
      <c r="O4" s="22"/>
      <c r="P4" s="22"/>
      <c r="Q4" s="22"/>
      <c r="R4" s="22"/>
      <c r="S4" s="22"/>
      <c r="T4" s="22"/>
      <c r="U4" s="22"/>
      <c r="V4" s="55"/>
    </row>
    <row r="5" spans="1:22" s="7" customFormat="1" ht="24" customHeight="1" x14ac:dyDescent="0.2">
      <c r="A5" s="6"/>
      <c r="B5" s="194" t="s">
        <v>138</v>
      </c>
      <c r="C5" s="194"/>
      <c r="D5" s="194"/>
      <c r="E5" s="194"/>
      <c r="F5" s="194"/>
      <c r="G5" s="194"/>
      <c r="H5" s="194"/>
      <c r="I5" s="194"/>
      <c r="J5" s="189" t="s">
        <v>14</v>
      </c>
      <c r="K5" s="189"/>
      <c r="L5" s="189"/>
      <c r="M5" s="189"/>
      <c r="N5" s="44" t="s">
        <v>59</v>
      </c>
      <c r="O5" s="44"/>
      <c r="P5" s="17"/>
      <c r="Q5" s="17"/>
      <c r="R5" s="17"/>
      <c r="S5" s="17"/>
      <c r="T5" s="17"/>
      <c r="U5" s="17"/>
      <c r="V5" s="56"/>
    </row>
    <row r="6" spans="1:22" s="7" customFormat="1" ht="37" customHeight="1" x14ac:dyDescent="0.2">
      <c r="A6" s="6"/>
      <c r="B6" s="194"/>
      <c r="C6" s="194"/>
      <c r="D6" s="194"/>
      <c r="E6" s="194"/>
      <c r="F6" s="194"/>
      <c r="G6" s="194"/>
      <c r="H6" s="194"/>
      <c r="I6" s="194"/>
      <c r="J6" s="189" t="s">
        <v>13</v>
      </c>
      <c r="K6" s="189"/>
      <c r="L6" s="189"/>
      <c r="M6" s="189"/>
      <c r="N6" s="45">
        <v>8</v>
      </c>
      <c r="O6" s="45"/>
      <c r="P6" s="17"/>
      <c r="Q6" s="17"/>
      <c r="R6" s="17"/>
      <c r="S6" s="17"/>
      <c r="T6" s="17"/>
      <c r="U6" s="17"/>
      <c r="V6" s="56"/>
    </row>
    <row r="7" spans="1:22" s="7" customFormat="1" ht="37" customHeight="1" x14ac:dyDescent="0.2">
      <c r="A7" s="6"/>
      <c r="B7" s="194" t="s">
        <v>137</v>
      </c>
      <c r="C7" s="195"/>
      <c r="D7" s="195"/>
      <c r="E7" s="195"/>
      <c r="F7" s="195"/>
      <c r="G7" s="195"/>
      <c r="H7" s="195"/>
      <c r="I7" s="195"/>
      <c r="J7" s="189" t="s">
        <v>16</v>
      </c>
      <c r="K7" s="189"/>
      <c r="L7" s="189"/>
      <c r="M7" s="189"/>
      <c r="N7" s="45">
        <v>8</v>
      </c>
      <c r="O7" s="45"/>
      <c r="P7" s="17"/>
      <c r="Q7" s="17"/>
      <c r="R7" s="17"/>
      <c r="S7" s="17"/>
      <c r="T7" s="17"/>
      <c r="U7" s="17"/>
      <c r="V7" s="56"/>
    </row>
    <row r="8" spans="1:22" s="7" customFormat="1" ht="33" customHeight="1" x14ac:dyDescent="0.2">
      <c r="A8" s="6"/>
      <c r="B8" s="17"/>
      <c r="C8" s="17"/>
      <c r="D8" s="17"/>
      <c r="E8" s="17"/>
      <c r="F8" s="17"/>
      <c r="G8" s="17"/>
      <c r="H8" s="17"/>
      <c r="I8" s="17"/>
      <c r="J8" s="189" t="s">
        <v>15</v>
      </c>
      <c r="K8" s="189"/>
      <c r="L8" s="189"/>
      <c r="M8" s="189"/>
      <c r="N8" s="60">
        <f ca="1">TODAY()</f>
        <v>44384</v>
      </c>
      <c r="O8" s="44"/>
      <c r="P8" s="17"/>
      <c r="Q8" s="17"/>
      <c r="R8" s="17"/>
      <c r="S8" s="17"/>
      <c r="T8" s="17"/>
      <c r="U8" s="17"/>
      <c r="V8" s="56"/>
    </row>
    <row r="9" spans="1:22" x14ac:dyDescent="0.2">
      <c r="A9" s="5"/>
      <c r="B9" s="8"/>
      <c r="C9" s="8"/>
      <c r="D9" s="8"/>
      <c r="E9" s="8"/>
      <c r="F9" s="8"/>
      <c r="G9" s="8"/>
      <c r="H9" s="8"/>
      <c r="I9" s="8"/>
      <c r="J9" s="170"/>
      <c r="K9" s="33"/>
      <c r="M9" s="33"/>
      <c r="N9" s="4"/>
      <c r="O9" s="4"/>
      <c r="P9" s="4"/>
      <c r="Q9" s="4"/>
      <c r="R9" s="4"/>
      <c r="S9" s="4"/>
      <c r="T9" s="4"/>
      <c r="U9" s="4"/>
      <c r="V9" s="4"/>
    </row>
    <row r="10" spans="1:22" s="23" customFormat="1" ht="22" customHeight="1" x14ac:dyDescent="0.25">
      <c r="A10" s="21"/>
      <c r="B10" s="3" t="s">
        <v>37</v>
      </c>
      <c r="C10" s="3"/>
      <c r="D10" s="3"/>
      <c r="E10" s="3"/>
      <c r="F10" s="3"/>
      <c r="G10" s="24"/>
      <c r="H10" s="24"/>
      <c r="I10" s="24"/>
      <c r="J10" s="171"/>
      <c r="K10" s="172" t="s">
        <v>39</v>
      </c>
      <c r="L10" s="172"/>
      <c r="M10" s="172"/>
      <c r="N10" s="24"/>
      <c r="O10" s="24"/>
      <c r="P10" s="24"/>
      <c r="Q10" s="24"/>
      <c r="R10" s="24"/>
      <c r="S10" s="24"/>
      <c r="T10" s="24"/>
      <c r="U10" s="24"/>
      <c r="V10" s="55"/>
    </row>
    <row r="11" spans="1:22" x14ac:dyDescent="0.2">
      <c r="A11" s="5"/>
      <c r="B11" s="16" t="s">
        <v>134</v>
      </c>
      <c r="C11" s="16"/>
      <c r="D11" s="16"/>
      <c r="E11" s="25"/>
      <c r="F11" s="49"/>
      <c r="G11" s="17"/>
      <c r="H11" s="17"/>
      <c r="I11" s="17"/>
      <c r="J11" s="173"/>
      <c r="K11" s="190" t="s">
        <v>135</v>
      </c>
      <c r="L11" s="190"/>
      <c r="M11" s="174"/>
      <c r="N11" s="17"/>
      <c r="O11" s="17"/>
      <c r="P11" s="17"/>
      <c r="Q11" s="17"/>
      <c r="R11" s="17"/>
      <c r="S11" s="17"/>
      <c r="T11" s="17"/>
      <c r="U11" s="17"/>
      <c r="V11" s="4"/>
    </row>
    <row r="12" spans="1:22" ht="15" customHeight="1" x14ac:dyDescent="0.2">
      <c r="A12" s="4"/>
      <c r="B12" s="9" t="s">
        <v>75</v>
      </c>
      <c r="C12" s="9"/>
      <c r="D12" s="9"/>
      <c r="E12" s="9"/>
      <c r="F12" s="9"/>
      <c r="G12" s="196"/>
      <c r="H12" s="196"/>
      <c r="I12" s="196"/>
      <c r="J12" s="196"/>
      <c r="K12" s="175" t="s">
        <v>73</v>
      </c>
      <c r="L12" s="175"/>
      <c r="M12" s="175"/>
      <c r="N12" s="19"/>
      <c r="O12" s="19"/>
      <c r="P12" s="19"/>
      <c r="Q12" s="19"/>
      <c r="R12" s="19"/>
      <c r="S12" s="19"/>
      <c r="T12" s="27"/>
      <c r="U12" s="19"/>
      <c r="V12" s="4"/>
    </row>
    <row r="13" spans="1:22" x14ac:dyDescent="0.2">
      <c r="A13" s="4"/>
      <c r="B13" s="16" t="s">
        <v>133</v>
      </c>
      <c r="C13" s="16"/>
      <c r="D13" s="16"/>
      <c r="E13" s="25"/>
      <c r="F13" s="49"/>
      <c r="G13" s="19"/>
      <c r="H13" s="197"/>
      <c r="I13" s="197"/>
      <c r="J13" s="197"/>
      <c r="K13" s="174" t="s">
        <v>74</v>
      </c>
      <c r="L13" s="174"/>
      <c r="M13" s="174"/>
      <c r="N13" s="19"/>
      <c r="O13" s="19"/>
      <c r="P13" s="20"/>
      <c r="Q13" s="20"/>
      <c r="R13" s="20"/>
      <c r="S13" s="20"/>
      <c r="T13" s="28"/>
      <c r="U13" s="20"/>
      <c r="V13" s="4"/>
    </row>
    <row r="14" spans="1:22" x14ac:dyDescent="0.2">
      <c r="A14" s="4"/>
      <c r="B14" s="16" t="s">
        <v>1</v>
      </c>
      <c r="C14" s="16"/>
      <c r="D14" s="16"/>
      <c r="E14" s="25"/>
      <c r="F14" s="49"/>
      <c r="G14" s="19"/>
      <c r="H14" s="19"/>
      <c r="I14" s="19"/>
      <c r="J14" s="167"/>
      <c r="K14" s="174" t="s">
        <v>136</v>
      </c>
      <c r="L14" s="174"/>
      <c r="M14" s="174"/>
      <c r="N14" s="19"/>
      <c r="O14" s="19"/>
      <c r="P14" s="19"/>
      <c r="Q14" s="19"/>
      <c r="R14" s="19"/>
      <c r="S14" s="19"/>
      <c r="T14" s="27"/>
      <c r="U14" s="19"/>
      <c r="V14" s="4"/>
    </row>
    <row r="15" spans="1:22" x14ac:dyDescent="0.2">
      <c r="A15" s="4"/>
      <c r="B15" s="16" t="s">
        <v>132</v>
      </c>
      <c r="C15" s="16"/>
      <c r="D15" s="16"/>
      <c r="E15" s="25"/>
      <c r="F15" s="49"/>
      <c r="G15" s="20"/>
      <c r="H15" s="20"/>
      <c r="I15" s="20"/>
      <c r="J15" s="167"/>
      <c r="K15" s="174" t="s">
        <v>132</v>
      </c>
      <c r="L15" s="174"/>
      <c r="M15" s="174"/>
      <c r="N15" s="20"/>
      <c r="O15" s="20"/>
      <c r="P15" s="20"/>
      <c r="Q15" s="20"/>
      <c r="R15" s="20"/>
      <c r="S15" s="20"/>
      <c r="T15" s="28"/>
      <c r="U15" s="20"/>
      <c r="V15" s="4"/>
    </row>
    <row r="16" spans="1:22" ht="8" customHeight="1" x14ac:dyDescent="0.2">
      <c r="A16" s="4"/>
      <c r="B16" s="18"/>
      <c r="C16" s="18"/>
      <c r="D16" s="18"/>
      <c r="E16" s="25"/>
      <c r="F16" s="49"/>
      <c r="G16" s="20"/>
      <c r="H16" s="20"/>
      <c r="I16" s="20"/>
      <c r="J16" s="167"/>
      <c r="K16" s="174"/>
      <c r="L16" s="174"/>
      <c r="M16" s="174"/>
      <c r="N16" s="20"/>
      <c r="O16" s="20"/>
      <c r="P16" s="20"/>
      <c r="Q16" s="20"/>
      <c r="R16" s="20"/>
      <c r="S16" s="20"/>
      <c r="T16" s="28"/>
      <c r="U16" s="20"/>
      <c r="V16" s="4"/>
    </row>
    <row r="17" spans="1:22" x14ac:dyDescent="0.2">
      <c r="A17" s="4"/>
      <c r="B17" s="191"/>
      <c r="C17" s="191"/>
      <c r="D17" s="191"/>
      <c r="E17" s="26"/>
      <c r="F17" s="50"/>
      <c r="G17" s="10"/>
      <c r="H17" s="10"/>
      <c r="I17" s="10"/>
      <c r="J17" s="176"/>
      <c r="K17" s="33"/>
      <c r="L17" s="33"/>
      <c r="M17" s="33"/>
      <c r="N17" s="4"/>
      <c r="O17" s="4"/>
      <c r="P17" s="4"/>
      <c r="Q17" s="4"/>
      <c r="R17" s="4"/>
      <c r="S17" s="4"/>
      <c r="T17" s="4"/>
      <c r="U17" s="4"/>
      <c r="V17" s="4"/>
    </row>
    <row r="18" spans="1:22" s="2" customFormat="1" ht="22" customHeight="1" x14ac:dyDescent="0.2">
      <c r="A18" s="11"/>
      <c r="B18" s="30" t="s">
        <v>7</v>
      </c>
      <c r="C18" s="12"/>
      <c r="D18" s="13"/>
      <c r="E18" s="13"/>
      <c r="F18" s="13"/>
      <c r="G18" s="13"/>
      <c r="H18" s="13"/>
      <c r="I18" s="13"/>
      <c r="J18" s="177"/>
      <c r="K18" s="177"/>
      <c r="L18" s="177"/>
      <c r="M18" s="177"/>
      <c r="N18" s="13"/>
      <c r="O18" s="13"/>
      <c r="P18" s="13"/>
      <c r="Q18" s="13"/>
      <c r="R18" s="13"/>
      <c r="S18" s="13"/>
      <c r="T18" s="13"/>
      <c r="U18" s="13"/>
      <c r="V18" s="11"/>
    </row>
    <row r="19" spans="1:22" s="86" customFormat="1" ht="64" customHeight="1" x14ac:dyDescent="0.2">
      <c r="A19" s="117"/>
      <c r="B19" s="118" t="s">
        <v>3</v>
      </c>
      <c r="C19" s="119" t="s">
        <v>45</v>
      </c>
      <c r="D19" s="135" t="s">
        <v>6</v>
      </c>
      <c r="E19" s="135" t="s">
        <v>19</v>
      </c>
      <c r="F19" s="135" t="s">
        <v>53</v>
      </c>
      <c r="G19" s="118" t="s">
        <v>4</v>
      </c>
      <c r="H19" s="135" t="s">
        <v>5</v>
      </c>
      <c r="I19" s="136" t="s">
        <v>76</v>
      </c>
      <c r="J19" s="178" t="s">
        <v>10</v>
      </c>
      <c r="K19" s="178" t="s">
        <v>36</v>
      </c>
      <c r="L19" s="178" t="s">
        <v>60</v>
      </c>
      <c r="M19" s="178" t="s">
        <v>61</v>
      </c>
      <c r="N19" s="135" t="s">
        <v>8</v>
      </c>
      <c r="O19" s="135" t="s">
        <v>9</v>
      </c>
      <c r="P19" s="135" t="s">
        <v>17</v>
      </c>
      <c r="Q19" s="135" t="s">
        <v>62</v>
      </c>
      <c r="R19" s="198" t="s">
        <v>18</v>
      </c>
      <c r="S19" s="198"/>
      <c r="T19" s="135" t="s">
        <v>46</v>
      </c>
      <c r="U19" s="135" t="s">
        <v>22</v>
      </c>
      <c r="V19" s="117"/>
    </row>
    <row r="20" spans="1:22" ht="19" customHeight="1" x14ac:dyDescent="0.2">
      <c r="A20" s="4"/>
      <c r="B20" s="61">
        <v>1</v>
      </c>
      <c r="C20" s="61" t="s">
        <v>118</v>
      </c>
      <c r="D20" s="124" t="s">
        <v>57</v>
      </c>
      <c r="E20" s="140" t="s">
        <v>44</v>
      </c>
      <c r="F20" s="66">
        <v>38358</v>
      </c>
      <c r="G20" s="140">
        <f t="shared" ref="G20:G26" ca="1" si="0">DATEDIF(F20,NOW(),"y")</f>
        <v>16</v>
      </c>
      <c r="H20" s="120" t="s">
        <v>79</v>
      </c>
      <c r="I20" s="137">
        <v>42445</v>
      </c>
      <c r="J20" s="123">
        <v>9.5399999999999991</v>
      </c>
      <c r="K20" s="130" t="s">
        <v>112</v>
      </c>
      <c r="L20" s="62" t="s">
        <v>78</v>
      </c>
      <c r="M20" s="138"/>
      <c r="N20" s="64" t="s">
        <v>41</v>
      </c>
      <c r="O20" s="63"/>
      <c r="P20" s="63"/>
      <c r="Q20" s="127">
        <v>3</v>
      </c>
      <c r="R20" s="65"/>
      <c r="S20" s="63"/>
      <c r="T20" s="65">
        <f t="shared" ref="T20:T27" si="1">Q20*30</f>
        <v>90</v>
      </c>
      <c r="U20" s="132" t="s">
        <v>23</v>
      </c>
      <c r="V20" s="4"/>
    </row>
    <row r="21" spans="1:22" ht="19" customHeight="1" x14ac:dyDescent="0.2">
      <c r="A21" s="4"/>
      <c r="B21" s="61">
        <f>B20+1</f>
        <v>2</v>
      </c>
      <c r="C21" s="61" t="s">
        <v>119</v>
      </c>
      <c r="D21" s="124" t="s">
        <v>54</v>
      </c>
      <c r="E21" s="140" t="s">
        <v>20</v>
      </c>
      <c r="F21" s="66">
        <v>38724</v>
      </c>
      <c r="G21" s="140">
        <f t="shared" ca="1" si="0"/>
        <v>15</v>
      </c>
      <c r="H21" s="121">
        <v>4</v>
      </c>
      <c r="I21" s="137">
        <v>42445</v>
      </c>
      <c r="J21" s="123">
        <v>9.7100000000000009</v>
      </c>
      <c r="K21" s="129" t="s">
        <v>113</v>
      </c>
      <c r="L21" s="62" t="s">
        <v>77</v>
      </c>
      <c r="M21" s="130" t="s">
        <v>108</v>
      </c>
      <c r="N21" s="64" t="s">
        <v>41</v>
      </c>
      <c r="O21" s="63"/>
      <c r="P21" s="63"/>
      <c r="Q21" s="127">
        <v>3</v>
      </c>
      <c r="R21" s="65"/>
      <c r="S21" s="63"/>
      <c r="T21" s="65">
        <f t="shared" si="1"/>
        <v>90</v>
      </c>
      <c r="U21" s="132" t="s">
        <v>23</v>
      </c>
      <c r="V21" s="4"/>
    </row>
    <row r="22" spans="1:22" ht="19" customHeight="1" x14ac:dyDescent="0.2">
      <c r="A22" s="4"/>
      <c r="B22" s="61">
        <v>3</v>
      </c>
      <c r="C22" s="61" t="s">
        <v>120</v>
      </c>
      <c r="D22" s="124" t="s">
        <v>54</v>
      </c>
      <c r="E22" s="140" t="s">
        <v>44</v>
      </c>
      <c r="F22" s="66">
        <v>37625</v>
      </c>
      <c r="G22" s="140">
        <f t="shared" ca="1" si="0"/>
        <v>18</v>
      </c>
      <c r="H22" s="122">
        <v>10</v>
      </c>
      <c r="I22" s="137">
        <v>42506</v>
      </c>
      <c r="J22" s="123">
        <v>12.28</v>
      </c>
      <c r="K22" s="129" t="s">
        <v>80</v>
      </c>
      <c r="L22" s="62">
        <v>543</v>
      </c>
      <c r="M22" s="131" t="s">
        <v>109</v>
      </c>
      <c r="N22" s="64" t="s">
        <v>41</v>
      </c>
      <c r="O22" s="63"/>
      <c r="P22" s="63"/>
      <c r="Q22" s="127">
        <v>3</v>
      </c>
      <c r="R22" s="65"/>
      <c r="S22" s="63"/>
      <c r="T22" s="65">
        <f t="shared" si="1"/>
        <v>90</v>
      </c>
      <c r="U22" s="132" t="s">
        <v>23</v>
      </c>
      <c r="V22" s="4"/>
    </row>
    <row r="23" spans="1:22" ht="19" customHeight="1" x14ac:dyDescent="0.2">
      <c r="A23" s="4"/>
      <c r="B23" s="61">
        <v>4</v>
      </c>
      <c r="C23" s="61" t="s">
        <v>121</v>
      </c>
      <c r="D23" s="182" t="s">
        <v>56</v>
      </c>
      <c r="E23" s="140" t="s">
        <v>20</v>
      </c>
      <c r="F23" s="66">
        <v>37991</v>
      </c>
      <c r="G23" s="140">
        <f t="shared" ca="1" si="0"/>
        <v>17</v>
      </c>
      <c r="H23" s="121">
        <v>5</v>
      </c>
      <c r="I23" s="137">
        <v>42445</v>
      </c>
      <c r="J23" s="123">
        <v>7.14</v>
      </c>
      <c r="K23" s="128" t="s">
        <v>95</v>
      </c>
      <c r="L23" s="62">
        <v>455</v>
      </c>
      <c r="M23" s="131"/>
      <c r="N23" s="64" t="s">
        <v>41</v>
      </c>
      <c r="O23" s="63"/>
      <c r="P23" s="63"/>
      <c r="Q23" s="127">
        <v>3.2</v>
      </c>
      <c r="R23" s="65"/>
      <c r="S23" s="63"/>
      <c r="T23" s="65">
        <f t="shared" si="1"/>
        <v>96</v>
      </c>
      <c r="U23" s="132" t="s">
        <v>23</v>
      </c>
      <c r="V23" s="4"/>
    </row>
    <row r="24" spans="1:22" ht="19" customHeight="1" x14ac:dyDescent="0.2">
      <c r="A24" s="4"/>
      <c r="B24" s="61">
        <v>5</v>
      </c>
      <c r="C24" s="61" t="s">
        <v>122</v>
      </c>
      <c r="D24" s="124" t="s">
        <v>55</v>
      </c>
      <c r="E24" s="140" t="s">
        <v>44</v>
      </c>
      <c r="F24" s="66">
        <v>36893</v>
      </c>
      <c r="G24" s="140">
        <f t="shared" ca="1" si="0"/>
        <v>20</v>
      </c>
      <c r="H24" s="140">
        <v>1.5</v>
      </c>
      <c r="I24" s="137">
        <v>42887</v>
      </c>
      <c r="J24" s="140">
        <v>9.6</v>
      </c>
      <c r="K24" s="128" t="s">
        <v>114</v>
      </c>
      <c r="L24" s="62">
        <v>716</v>
      </c>
      <c r="M24" s="131" t="s">
        <v>110</v>
      </c>
      <c r="N24" s="64" t="s">
        <v>41</v>
      </c>
      <c r="O24" s="63"/>
      <c r="P24" s="63"/>
      <c r="Q24" s="127">
        <v>4</v>
      </c>
      <c r="R24" s="65"/>
      <c r="S24" s="63"/>
      <c r="T24" s="65">
        <f t="shared" si="1"/>
        <v>120</v>
      </c>
      <c r="U24" s="132" t="s">
        <v>23</v>
      </c>
      <c r="V24" s="4"/>
    </row>
    <row r="25" spans="1:22" ht="19" customHeight="1" x14ac:dyDescent="0.2">
      <c r="A25" s="4"/>
      <c r="B25" s="61">
        <v>6</v>
      </c>
      <c r="C25" s="61" t="s">
        <v>123</v>
      </c>
      <c r="D25" s="124" t="s">
        <v>82</v>
      </c>
      <c r="E25" s="140" t="s">
        <v>44</v>
      </c>
      <c r="F25" s="66">
        <v>39090</v>
      </c>
      <c r="G25" s="140">
        <f t="shared" ca="1" si="0"/>
        <v>14</v>
      </c>
      <c r="H25" s="140">
        <v>10</v>
      </c>
      <c r="I25" s="137">
        <v>42887</v>
      </c>
      <c r="J25" s="140">
        <v>12.77</v>
      </c>
      <c r="K25" s="128" t="s">
        <v>97</v>
      </c>
      <c r="L25" s="62" t="s">
        <v>77</v>
      </c>
      <c r="M25" s="131"/>
      <c r="N25" s="64" t="s">
        <v>41</v>
      </c>
      <c r="O25" s="63"/>
      <c r="P25" s="63"/>
      <c r="Q25" s="127">
        <v>4.2</v>
      </c>
      <c r="R25" s="65"/>
      <c r="S25" s="63"/>
      <c r="T25" s="65">
        <f t="shared" si="1"/>
        <v>126</v>
      </c>
      <c r="U25" s="132" t="s">
        <v>23</v>
      </c>
      <c r="V25" s="4"/>
    </row>
    <row r="26" spans="1:22" ht="19" customHeight="1" x14ac:dyDescent="0.2">
      <c r="A26" s="4"/>
      <c r="B26" s="61">
        <v>7</v>
      </c>
      <c r="C26" s="61" t="s">
        <v>124</v>
      </c>
      <c r="D26" s="124" t="s">
        <v>83</v>
      </c>
      <c r="E26" s="140" t="s">
        <v>44</v>
      </c>
      <c r="F26" s="66">
        <v>39823</v>
      </c>
      <c r="G26" s="140">
        <f t="shared" ca="1" si="0"/>
        <v>12</v>
      </c>
      <c r="H26" s="140">
        <v>7</v>
      </c>
      <c r="I26" s="137">
        <v>42887</v>
      </c>
      <c r="J26" s="140">
        <v>6.87</v>
      </c>
      <c r="K26" s="128" t="s">
        <v>105</v>
      </c>
      <c r="L26" s="62">
        <v>218</v>
      </c>
      <c r="M26" s="131" t="s">
        <v>84</v>
      </c>
      <c r="N26" s="64" t="s">
        <v>41</v>
      </c>
      <c r="O26" s="63"/>
      <c r="P26" s="63"/>
      <c r="Q26" s="127">
        <v>4.2</v>
      </c>
      <c r="R26" s="65"/>
      <c r="S26" s="63"/>
      <c r="T26" s="65">
        <f t="shared" si="1"/>
        <v>126</v>
      </c>
      <c r="U26" s="132" t="s">
        <v>23</v>
      </c>
      <c r="V26" s="4"/>
    </row>
    <row r="27" spans="1:22" ht="19" customHeight="1" x14ac:dyDescent="0.2">
      <c r="A27" s="4"/>
      <c r="B27" s="61">
        <v>8</v>
      </c>
      <c r="C27" s="61" t="s">
        <v>125</v>
      </c>
      <c r="D27" s="124" t="s">
        <v>54</v>
      </c>
      <c r="E27" s="140" t="s">
        <v>20</v>
      </c>
      <c r="F27" s="66">
        <v>40189</v>
      </c>
      <c r="G27" s="140">
        <f ca="1">DATEDIF(F27,NOW(),"y")</f>
        <v>11</v>
      </c>
      <c r="H27" s="140">
        <v>2</v>
      </c>
      <c r="I27" s="137">
        <v>42887</v>
      </c>
      <c r="J27" s="140">
        <v>9.5</v>
      </c>
      <c r="K27" s="180" t="s">
        <v>115</v>
      </c>
      <c r="L27" s="62">
        <v>555</v>
      </c>
      <c r="M27" s="183" t="s">
        <v>111</v>
      </c>
      <c r="N27" s="64" t="s">
        <v>41</v>
      </c>
      <c r="O27" s="63"/>
      <c r="P27" s="63"/>
      <c r="Q27" s="127">
        <v>3</v>
      </c>
      <c r="R27" s="65"/>
      <c r="S27" s="63"/>
      <c r="T27" s="65">
        <f t="shared" si="1"/>
        <v>90</v>
      </c>
      <c r="U27" s="181" t="s">
        <v>23</v>
      </c>
      <c r="V27" s="4"/>
    </row>
    <row r="28" spans="1:22" ht="22" customHeight="1" x14ac:dyDescent="0.2">
      <c r="A28" s="4"/>
      <c r="B28" s="14"/>
      <c r="C28" s="14"/>
      <c r="D28" s="14"/>
      <c r="E28" s="14"/>
      <c r="F28" s="14"/>
      <c r="G28" s="14"/>
      <c r="H28" s="15"/>
      <c r="I28" s="15"/>
      <c r="J28" s="15"/>
      <c r="K28" s="113"/>
      <c r="L28" s="113"/>
      <c r="M28" s="113"/>
      <c r="N28" s="14"/>
      <c r="O28" s="14"/>
      <c r="P28" s="14"/>
      <c r="Q28" s="14"/>
      <c r="R28" s="14"/>
      <c r="S28" s="14"/>
      <c r="T28" s="14"/>
      <c r="U28" s="14"/>
      <c r="V28" s="4"/>
    </row>
    <row r="29" spans="1:22" s="23" customFormat="1" ht="22" customHeight="1" x14ac:dyDescent="0.25">
      <c r="A29" s="29"/>
      <c r="B29" s="204" t="s">
        <v>49</v>
      </c>
      <c r="C29" s="204"/>
      <c r="D29" s="204"/>
      <c r="E29" s="204"/>
      <c r="F29" s="204"/>
      <c r="G29" s="205"/>
      <c r="H29" s="52" t="s">
        <v>48</v>
      </c>
      <c r="I29" s="53"/>
      <c r="J29" s="179"/>
      <c r="K29" s="179"/>
      <c r="L29" s="179"/>
      <c r="M29" s="179"/>
      <c r="N29" s="53"/>
      <c r="O29" s="53"/>
      <c r="P29" s="53"/>
      <c r="Q29" s="53"/>
      <c r="R29" s="53"/>
      <c r="S29" s="53"/>
      <c r="T29" s="53"/>
      <c r="U29" s="53"/>
      <c r="V29" s="57"/>
    </row>
    <row r="30" spans="1:22" s="32" customFormat="1" ht="53" customHeight="1" x14ac:dyDescent="0.2">
      <c r="A30" s="5"/>
      <c r="B30" s="194" t="s">
        <v>140</v>
      </c>
      <c r="C30" s="194"/>
      <c r="D30" s="194"/>
      <c r="E30" s="194"/>
      <c r="F30" s="194"/>
      <c r="G30" s="199"/>
      <c r="H30" s="200" t="s">
        <v>47</v>
      </c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58"/>
    </row>
    <row r="31" spans="1:22" s="32" customFormat="1" ht="53" customHeight="1" x14ac:dyDescent="0.2">
      <c r="B31" s="194" t="s">
        <v>141</v>
      </c>
      <c r="C31" s="194"/>
      <c r="D31" s="194"/>
      <c r="E31" s="194"/>
      <c r="F31" s="194"/>
      <c r="G31" s="199"/>
      <c r="H31" s="202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59"/>
    </row>
    <row r="32" spans="1:22" x14ac:dyDescent="0.2">
      <c r="A32" s="4"/>
      <c r="B32" s="4"/>
      <c r="C32" s="4"/>
      <c r="D32" s="4"/>
      <c r="E32" s="4"/>
      <c r="F32" s="4"/>
      <c r="G32" s="4"/>
      <c r="H32" s="4"/>
      <c r="I32" s="4"/>
      <c r="J32" s="33"/>
      <c r="K32" s="33"/>
      <c r="L32" s="33"/>
      <c r="M32" s="33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4"/>
      <c r="B33" s="4"/>
      <c r="C33" s="4"/>
      <c r="D33" s="4"/>
      <c r="E33" s="4"/>
      <c r="F33" s="4"/>
      <c r="G33" s="4"/>
      <c r="H33" s="4"/>
      <c r="I33" s="4"/>
      <c r="J33" s="33"/>
      <c r="K33" s="33"/>
      <c r="L33" s="33"/>
      <c r="M33" s="33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4"/>
      <c r="B34" s="4"/>
      <c r="C34" s="4"/>
      <c r="D34" s="4"/>
      <c r="E34" s="4"/>
      <c r="F34" s="4"/>
      <c r="G34" s="4"/>
      <c r="H34" s="4"/>
      <c r="I34" s="4"/>
      <c r="J34" s="33"/>
      <c r="K34" s="33"/>
      <c r="L34" s="33"/>
      <c r="M34" s="33"/>
      <c r="N34" s="4"/>
      <c r="O34" s="4"/>
      <c r="P34" s="4"/>
      <c r="Q34" s="4"/>
      <c r="R34" s="4"/>
      <c r="S34" s="4"/>
      <c r="T34" s="4"/>
      <c r="U34" s="4"/>
      <c r="V34" s="4"/>
    </row>
  </sheetData>
  <mergeCells count="18">
    <mergeCell ref="R19:S19"/>
    <mergeCell ref="B31:G31"/>
    <mergeCell ref="H30:U30"/>
    <mergeCell ref="H31:U31"/>
    <mergeCell ref="B29:G29"/>
    <mergeCell ref="B30:G30"/>
    <mergeCell ref="J8:M8"/>
    <mergeCell ref="K11:L11"/>
    <mergeCell ref="B17:D17"/>
    <mergeCell ref="B3:C3"/>
    <mergeCell ref="A1:U1"/>
    <mergeCell ref="J5:M5"/>
    <mergeCell ref="J6:M6"/>
    <mergeCell ref="J7:M7"/>
    <mergeCell ref="B7:I7"/>
    <mergeCell ref="B5:I6"/>
    <mergeCell ref="G12:J12"/>
    <mergeCell ref="H13:J13"/>
  </mergeCells>
  <phoneticPr fontId="48" type="noConversion"/>
  <conditionalFormatting sqref="U20:U27">
    <cfRule type="containsText" dxfId="5" priority="3" operator="containsText" text="Active">
      <formula>NOT(ISERROR(SEARCH("Active",U20)))</formula>
    </cfRule>
    <cfRule type="containsText" dxfId="4" priority="4" operator="containsText" text="Discontinued">
      <formula>NOT(ISERROR(SEARCH("Discontinued",U20)))</formula>
    </cfRule>
  </conditionalFormatting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2A6EAE-0C4F-474B-A5F4-5AA8CE6CFB86}">
          <x14:formula1>
            <xm:f>'/Users/macintosh/Desktop/[From Danil-Chiang Mai Maharaj Nakorn Hosp_A4D Tracker_July2017.xlsx]Sheet2'!#REF!</xm:f>
          </x14:formula1>
          <xm:sqref>S20:S27 O20:O27 U20:U27</xm:sqref>
        </x14:dataValidation>
        <x14:dataValidation type="list" allowBlank="1" showInputMessage="1" showErrorMessage="1" promptTitle="Select One" xr:uid="{BC00A820-B10C-4B41-90C2-B9237CC2DC62}">
          <x14:formula1>
            <xm:f>'/Users/macintosh/Desktop/[From Danil-Chiang Mai Maharaj Nakorn Hosp_A4D Tracker_July2017.xlsx]Sheet2'!#REF!</xm:f>
          </x14:formula1>
          <xm:sqref>N20:N27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2"/>
  <sheetViews>
    <sheetView workbookViewId="0">
      <pane ySplit="10" topLeftCell="A11" activePane="bottomLeft" state="frozen"/>
      <selection pane="bottomLeft"/>
    </sheetView>
  </sheetViews>
  <sheetFormatPr baseColWidth="10" defaultColWidth="10.7109375" defaultRowHeight="16" x14ac:dyDescent="0.2"/>
  <cols>
    <col min="1" max="1" width="4.5703125" style="31" customWidth="1"/>
    <col min="2" max="2" width="13.85546875" style="1" customWidth="1"/>
    <col min="3" max="3" width="18.7109375" style="1" customWidth="1"/>
    <col min="4" max="6" width="10.7109375" style="1" customWidth="1"/>
    <col min="7" max="7" width="15.140625" style="1" customWidth="1"/>
    <col min="8" max="16384" width="10.7109375" style="1"/>
  </cols>
  <sheetData>
    <row r="1" spans="1:16" x14ac:dyDescent="0.2">
      <c r="A1" s="33"/>
      <c r="B1" s="4"/>
      <c r="C1" s="4"/>
      <c r="D1" s="4"/>
      <c r="E1" s="4"/>
      <c r="F1" s="4"/>
      <c r="G1" s="4"/>
      <c r="H1" s="4"/>
      <c r="I1" s="4"/>
      <c r="J1" s="4"/>
      <c r="K1" s="84"/>
      <c r="L1" s="84"/>
      <c r="M1" s="84"/>
      <c r="N1" s="84"/>
      <c r="O1" s="84"/>
      <c r="P1" s="84"/>
    </row>
    <row r="2" spans="1:16" s="2" customFormat="1" ht="19" x14ac:dyDescent="0.2">
      <c r="A2" s="208" t="s">
        <v>50</v>
      </c>
      <c r="B2" s="208"/>
      <c r="C2" s="54"/>
      <c r="D2" s="11"/>
      <c r="E2" s="11"/>
      <c r="F2" s="11"/>
      <c r="G2" s="11"/>
      <c r="H2" s="11"/>
      <c r="I2" s="11"/>
      <c r="J2" s="11"/>
      <c r="K2" s="85"/>
      <c r="L2" s="85"/>
      <c r="M2" s="85"/>
      <c r="N2" s="85"/>
      <c r="O2" s="85"/>
      <c r="P2" s="85"/>
    </row>
    <row r="3" spans="1:16" s="2" customFormat="1" ht="19" x14ac:dyDescent="0.2">
      <c r="A3" s="208" t="s">
        <v>51</v>
      </c>
      <c r="B3" s="208"/>
      <c r="C3" s="54"/>
      <c r="D3" s="11"/>
      <c r="E3" s="11"/>
      <c r="F3" s="11"/>
      <c r="G3" s="11"/>
      <c r="H3" s="11"/>
      <c r="I3" s="11"/>
      <c r="J3" s="11"/>
      <c r="K3" s="85"/>
      <c r="L3" s="85"/>
      <c r="M3" s="85"/>
      <c r="N3" s="85"/>
      <c r="O3" s="85"/>
      <c r="P3" s="85"/>
    </row>
    <row r="4" spans="1:16" s="2" customFormat="1" ht="21" customHeight="1" x14ac:dyDescent="0.2">
      <c r="A4" s="208" t="s">
        <v>52</v>
      </c>
      <c r="B4" s="208"/>
      <c r="C4" s="54"/>
      <c r="D4" s="11"/>
      <c r="E4" s="11"/>
      <c r="F4" s="11"/>
      <c r="G4" s="11"/>
      <c r="H4" s="11"/>
      <c r="I4" s="11"/>
      <c r="J4" s="11"/>
      <c r="K4" s="85"/>
      <c r="L4" s="85"/>
      <c r="M4" s="85"/>
      <c r="N4" s="85"/>
      <c r="O4" s="85"/>
      <c r="P4" s="85"/>
    </row>
    <row r="5" spans="1:16" x14ac:dyDescent="0.2">
      <c r="A5" s="33"/>
      <c r="B5" s="4"/>
      <c r="C5" s="4"/>
      <c r="D5" s="4"/>
      <c r="E5" s="4"/>
      <c r="F5" s="4"/>
      <c r="G5" s="4"/>
      <c r="H5" s="4"/>
      <c r="I5" s="4"/>
      <c r="J5" s="4"/>
      <c r="K5" s="84"/>
      <c r="L5" s="84"/>
      <c r="M5" s="84"/>
      <c r="N5" s="84"/>
      <c r="O5" s="84"/>
      <c r="P5" s="84"/>
    </row>
    <row r="6" spans="1:16" ht="32" x14ac:dyDescent="0.2">
      <c r="A6" s="38" t="s">
        <v>33</v>
      </c>
      <c r="B6" s="209" t="s">
        <v>32</v>
      </c>
      <c r="C6" s="209"/>
      <c r="D6" s="39" t="s">
        <v>24</v>
      </c>
      <c r="E6" s="39" t="s">
        <v>34</v>
      </c>
      <c r="F6" s="39" t="s">
        <v>35</v>
      </c>
      <c r="G6" s="39" t="s">
        <v>29</v>
      </c>
      <c r="H6" s="40" t="s">
        <v>30</v>
      </c>
      <c r="I6" s="4"/>
      <c r="J6" s="4"/>
      <c r="K6" s="84"/>
      <c r="L6" s="84"/>
      <c r="M6" s="84"/>
      <c r="N6" s="84"/>
      <c r="O6" s="84"/>
      <c r="P6" s="84"/>
    </row>
    <row r="7" spans="1:16" x14ac:dyDescent="0.2">
      <c r="A7" s="41">
        <v>1</v>
      </c>
      <c r="B7" s="207" t="s">
        <v>64</v>
      </c>
      <c r="C7" s="207"/>
      <c r="D7" s="37">
        <f>C51</f>
        <v>31</v>
      </c>
      <c r="E7" s="37">
        <f>D51</f>
        <v>148</v>
      </c>
      <c r="F7" s="37">
        <f>F51</f>
        <v>156</v>
      </c>
      <c r="G7" s="37">
        <f>H51</f>
        <v>23</v>
      </c>
      <c r="H7" s="42">
        <f>I51</f>
        <v>0</v>
      </c>
      <c r="I7" s="4"/>
      <c r="J7" s="4"/>
      <c r="K7" s="84"/>
      <c r="L7" s="84"/>
      <c r="M7" s="84"/>
      <c r="N7" s="84"/>
      <c r="O7" s="84"/>
      <c r="P7" s="84"/>
    </row>
    <row r="8" spans="1:16" x14ac:dyDescent="0.2">
      <c r="A8" s="41">
        <v>2</v>
      </c>
      <c r="B8" s="207" t="s">
        <v>103</v>
      </c>
      <c r="C8" s="207"/>
      <c r="D8" s="37">
        <f>C71</f>
        <v>20</v>
      </c>
      <c r="E8" s="37">
        <f>D71</f>
        <v>40</v>
      </c>
      <c r="F8" s="37">
        <f>F71</f>
        <v>47</v>
      </c>
      <c r="G8" s="37">
        <f>H71</f>
        <v>13</v>
      </c>
      <c r="H8" s="42">
        <f>I71</f>
        <v>0</v>
      </c>
      <c r="I8" s="4"/>
      <c r="J8" s="4"/>
      <c r="K8" s="84"/>
      <c r="L8" s="84"/>
      <c r="M8" s="84"/>
      <c r="N8" s="84"/>
      <c r="O8" s="84"/>
      <c r="P8" s="84"/>
    </row>
    <row r="9" spans="1:16" x14ac:dyDescent="0.2">
      <c r="A9" s="46">
        <v>3</v>
      </c>
      <c r="B9" s="210" t="s">
        <v>104</v>
      </c>
      <c r="C9" s="210"/>
      <c r="D9" s="47">
        <f>C92</f>
        <v>10</v>
      </c>
      <c r="E9" s="47">
        <f>D92</f>
        <v>0</v>
      </c>
      <c r="F9" s="47">
        <f>F92</f>
        <v>2</v>
      </c>
      <c r="G9" s="47">
        <f>H92</f>
        <v>8</v>
      </c>
      <c r="H9" s="48">
        <f>I92</f>
        <v>0</v>
      </c>
      <c r="I9" s="4"/>
      <c r="J9" s="4"/>
      <c r="K9" s="84"/>
      <c r="L9" s="84"/>
      <c r="M9" s="84"/>
      <c r="N9" s="84"/>
      <c r="O9" s="84"/>
      <c r="P9" s="84"/>
    </row>
    <row r="10" spans="1:16" x14ac:dyDescent="0.2">
      <c r="A10" s="33"/>
      <c r="B10" s="4"/>
      <c r="C10" s="4"/>
      <c r="D10" s="4"/>
      <c r="E10" s="4"/>
      <c r="F10" s="4"/>
      <c r="G10" s="4"/>
      <c r="H10" s="4"/>
      <c r="I10" s="4"/>
      <c r="J10" s="4"/>
      <c r="K10" s="84"/>
      <c r="L10" s="84"/>
      <c r="M10" s="84"/>
      <c r="N10" s="84"/>
      <c r="O10" s="84"/>
      <c r="P10" s="84"/>
    </row>
    <row r="11" spans="1:16" x14ac:dyDescent="0.2">
      <c r="A11" s="33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">
      <c r="A12" s="206" t="s">
        <v>66</v>
      </c>
      <c r="B12" s="206"/>
      <c r="C12" s="206"/>
      <c r="D12" s="206"/>
      <c r="E12" s="206"/>
      <c r="F12" s="206"/>
      <c r="G12" s="206"/>
      <c r="H12" s="36"/>
      <c r="I12" s="36"/>
      <c r="J12" s="36"/>
    </row>
    <row r="13" spans="1:16" ht="28" x14ac:dyDescent="0.2">
      <c r="A13" s="75" t="s">
        <v>33</v>
      </c>
      <c r="B13" s="76" t="s">
        <v>0</v>
      </c>
      <c r="C13" s="75" t="s">
        <v>24</v>
      </c>
      <c r="D13" s="75" t="s">
        <v>25</v>
      </c>
      <c r="E13" s="76" t="s">
        <v>26</v>
      </c>
      <c r="F13" s="75" t="s">
        <v>27</v>
      </c>
      <c r="G13" s="76" t="s">
        <v>28</v>
      </c>
      <c r="H13" s="75" t="s">
        <v>29</v>
      </c>
      <c r="I13" s="83" t="s">
        <v>30</v>
      </c>
      <c r="J13" s="76" t="s">
        <v>31</v>
      </c>
    </row>
    <row r="14" spans="1:16" x14ac:dyDescent="0.2">
      <c r="A14" s="67">
        <v>1</v>
      </c>
      <c r="B14" s="111">
        <v>42766</v>
      </c>
      <c r="C14" s="112">
        <v>0</v>
      </c>
      <c r="D14" s="68">
        <v>0</v>
      </c>
      <c r="E14" s="69" t="s">
        <v>58</v>
      </c>
      <c r="F14" s="68">
        <v>19</v>
      </c>
      <c r="G14" s="188" t="s">
        <v>45</v>
      </c>
      <c r="H14" s="70">
        <f>C14+D14-F14</f>
        <v>-19</v>
      </c>
      <c r="I14" s="71"/>
      <c r="J14" s="72"/>
    </row>
    <row r="15" spans="1:16" x14ac:dyDescent="0.2">
      <c r="A15" s="67">
        <f>A14+1</f>
        <v>2</v>
      </c>
      <c r="B15" s="111">
        <v>42794</v>
      </c>
      <c r="C15" s="112">
        <f t="shared" ref="C15:C20" si="0">H14</f>
        <v>-19</v>
      </c>
      <c r="D15" s="68">
        <v>0</v>
      </c>
      <c r="E15" s="69" t="s">
        <v>58</v>
      </c>
      <c r="F15" s="68">
        <v>5</v>
      </c>
      <c r="G15" s="188" t="s">
        <v>45</v>
      </c>
      <c r="H15" s="70">
        <f>C15+D15-F15</f>
        <v>-24</v>
      </c>
      <c r="I15" s="71"/>
      <c r="J15" s="72"/>
    </row>
    <row r="16" spans="1:16" x14ac:dyDescent="0.2">
      <c r="A16" s="67">
        <f t="shared" ref="A16:A26" si="1">A15+1</f>
        <v>3</v>
      </c>
      <c r="B16" s="111">
        <v>42821</v>
      </c>
      <c r="C16" s="112">
        <f t="shared" si="0"/>
        <v>-24</v>
      </c>
      <c r="D16" s="68">
        <v>18</v>
      </c>
      <c r="E16" s="69" t="s">
        <v>58</v>
      </c>
      <c r="F16" s="68">
        <v>0</v>
      </c>
      <c r="G16" s="81" t="s">
        <v>58</v>
      </c>
      <c r="H16" s="70">
        <f>C16+D16-F16</f>
        <v>-6</v>
      </c>
      <c r="I16" s="71"/>
      <c r="J16" s="72"/>
    </row>
    <row r="17" spans="1:12" ht="16" customHeight="1" x14ac:dyDescent="0.2">
      <c r="A17" s="67">
        <f t="shared" si="1"/>
        <v>4</v>
      </c>
      <c r="B17" s="111">
        <v>42855</v>
      </c>
      <c r="C17" s="112">
        <f t="shared" si="0"/>
        <v>-6</v>
      </c>
      <c r="D17" s="68">
        <v>0</v>
      </c>
      <c r="E17" s="69" t="s">
        <v>58</v>
      </c>
      <c r="F17" s="68">
        <v>14</v>
      </c>
      <c r="G17" s="188" t="s">
        <v>45</v>
      </c>
      <c r="H17" s="70">
        <f>C17+D17-F17</f>
        <v>-20</v>
      </c>
      <c r="I17" s="71"/>
      <c r="J17" s="72"/>
    </row>
    <row r="18" spans="1:12" ht="16" customHeight="1" x14ac:dyDescent="0.2">
      <c r="A18" s="67">
        <f t="shared" si="1"/>
        <v>5</v>
      </c>
      <c r="B18" s="111">
        <v>42856</v>
      </c>
      <c r="C18" s="112">
        <f t="shared" si="0"/>
        <v>-20</v>
      </c>
      <c r="D18" s="68">
        <v>0</v>
      </c>
      <c r="E18" s="69" t="s">
        <v>58</v>
      </c>
      <c r="F18" s="68">
        <v>4</v>
      </c>
      <c r="G18" s="188" t="s">
        <v>45</v>
      </c>
      <c r="H18" s="70">
        <f t="shared" ref="H18" si="2">C18+D18-F18</f>
        <v>-24</v>
      </c>
      <c r="I18" s="71"/>
      <c r="J18" s="72"/>
    </row>
    <row r="19" spans="1:12" ht="16" customHeight="1" x14ac:dyDescent="0.2">
      <c r="A19" s="67">
        <f t="shared" si="1"/>
        <v>6</v>
      </c>
      <c r="B19" s="111">
        <v>42871</v>
      </c>
      <c r="C19" s="112">
        <f t="shared" si="0"/>
        <v>-24</v>
      </c>
      <c r="D19" s="68">
        <v>20</v>
      </c>
      <c r="E19" s="69" t="s">
        <v>65</v>
      </c>
      <c r="F19" s="68">
        <v>0</v>
      </c>
      <c r="G19" s="81" t="s">
        <v>58</v>
      </c>
      <c r="H19" s="70">
        <f>C19+D19-F19</f>
        <v>-4</v>
      </c>
      <c r="I19" s="71"/>
      <c r="J19" s="72"/>
    </row>
    <row r="20" spans="1:12" ht="16" customHeight="1" x14ac:dyDescent="0.2">
      <c r="A20" s="67">
        <f t="shared" si="1"/>
        <v>7</v>
      </c>
      <c r="B20" s="111">
        <v>42872</v>
      </c>
      <c r="C20" s="112">
        <f t="shared" si="0"/>
        <v>-4</v>
      </c>
      <c r="D20" s="68">
        <v>0</v>
      </c>
      <c r="E20" s="69" t="s">
        <v>58</v>
      </c>
      <c r="F20" s="68">
        <v>2</v>
      </c>
      <c r="G20" s="188" t="s">
        <v>45</v>
      </c>
      <c r="H20" s="70">
        <f t="shared" ref="H20" si="3">C20+D20-F20</f>
        <v>-6</v>
      </c>
      <c r="I20" s="71"/>
      <c r="J20" s="72"/>
    </row>
    <row r="21" spans="1:12" ht="16" customHeight="1" x14ac:dyDescent="0.2">
      <c r="A21" s="67">
        <f t="shared" si="1"/>
        <v>8</v>
      </c>
      <c r="B21" s="111">
        <v>42877</v>
      </c>
      <c r="C21" s="112">
        <f t="shared" ref="C21:C22" si="4">H20</f>
        <v>-6</v>
      </c>
      <c r="D21" s="68">
        <v>0</v>
      </c>
      <c r="E21" s="69" t="s">
        <v>58</v>
      </c>
      <c r="F21" s="68">
        <v>3</v>
      </c>
      <c r="G21" s="188" t="s">
        <v>45</v>
      </c>
      <c r="H21" s="70">
        <f t="shared" ref="H21:H31" si="5">C21+D21-F21</f>
        <v>-9</v>
      </c>
      <c r="I21" s="71"/>
      <c r="J21" s="72"/>
    </row>
    <row r="22" spans="1:12" ht="16" customHeight="1" x14ac:dyDescent="0.2">
      <c r="A22" s="67">
        <f t="shared" si="1"/>
        <v>9</v>
      </c>
      <c r="B22" s="73">
        <v>42886</v>
      </c>
      <c r="C22" s="112">
        <f t="shared" si="4"/>
        <v>-9</v>
      </c>
      <c r="D22" s="68">
        <v>40</v>
      </c>
      <c r="E22" s="69" t="s">
        <v>65</v>
      </c>
      <c r="F22" s="68">
        <v>0</v>
      </c>
      <c r="G22" s="125" t="s">
        <v>58</v>
      </c>
      <c r="H22" s="114">
        <f t="shared" ref="H22" si="6">C22+D22-F22</f>
        <v>31</v>
      </c>
      <c r="I22" s="71"/>
      <c r="J22" s="72"/>
    </row>
    <row r="23" spans="1:12" ht="16" customHeight="1" x14ac:dyDescent="0.2">
      <c r="A23" s="67">
        <f t="shared" si="1"/>
        <v>10</v>
      </c>
      <c r="B23" s="111">
        <v>42891</v>
      </c>
      <c r="C23" s="112">
        <f t="shared" ref="C23:C26" si="7">H22</f>
        <v>31</v>
      </c>
      <c r="D23" s="68">
        <v>0</v>
      </c>
      <c r="E23" s="69" t="s">
        <v>58</v>
      </c>
      <c r="F23" s="68">
        <v>10</v>
      </c>
      <c r="G23" s="125" t="s">
        <v>129</v>
      </c>
      <c r="H23" s="70">
        <f t="shared" si="5"/>
        <v>21</v>
      </c>
      <c r="I23" s="71"/>
      <c r="J23" s="72"/>
    </row>
    <row r="24" spans="1:12" ht="16" customHeight="1" x14ac:dyDescent="0.2">
      <c r="A24" s="67">
        <f t="shared" si="1"/>
        <v>11</v>
      </c>
      <c r="B24" s="73">
        <v>42905</v>
      </c>
      <c r="C24" s="112">
        <f t="shared" si="7"/>
        <v>21</v>
      </c>
      <c r="D24" s="68">
        <v>0</v>
      </c>
      <c r="E24" s="69" t="s">
        <v>58</v>
      </c>
      <c r="F24" s="68">
        <v>4</v>
      </c>
      <c r="G24" s="188" t="s">
        <v>45</v>
      </c>
      <c r="H24" s="70">
        <f t="shared" si="5"/>
        <v>17</v>
      </c>
      <c r="I24" s="71"/>
      <c r="J24" s="72"/>
      <c r="L24" s="86" t="s">
        <v>68</v>
      </c>
    </row>
    <row r="25" spans="1:12" ht="16" customHeight="1" x14ac:dyDescent="0.2">
      <c r="A25" s="67">
        <f t="shared" si="1"/>
        <v>12</v>
      </c>
      <c r="B25" s="73">
        <v>42920</v>
      </c>
      <c r="C25" s="112">
        <f t="shared" si="7"/>
        <v>17</v>
      </c>
      <c r="D25" s="68">
        <v>18</v>
      </c>
      <c r="E25" s="69" t="s">
        <v>65</v>
      </c>
      <c r="F25" s="68">
        <v>0</v>
      </c>
      <c r="G25" s="82" t="s">
        <v>58</v>
      </c>
      <c r="H25" s="70">
        <f t="shared" si="5"/>
        <v>35</v>
      </c>
      <c r="I25" s="71"/>
      <c r="J25" s="72"/>
      <c r="L25" s="86" t="s">
        <v>69</v>
      </c>
    </row>
    <row r="26" spans="1:12" ht="16" customHeight="1" x14ac:dyDescent="0.2">
      <c r="A26" s="67">
        <f t="shared" si="1"/>
        <v>13</v>
      </c>
      <c r="B26" s="73">
        <v>42933</v>
      </c>
      <c r="C26" s="112">
        <f t="shared" si="7"/>
        <v>35</v>
      </c>
      <c r="D26" s="68">
        <v>0</v>
      </c>
      <c r="E26" s="69" t="s">
        <v>58</v>
      </c>
      <c r="F26" s="68">
        <v>7</v>
      </c>
      <c r="G26" s="188" t="s">
        <v>45</v>
      </c>
      <c r="H26" s="70">
        <f t="shared" si="5"/>
        <v>28</v>
      </c>
      <c r="I26" s="71"/>
      <c r="J26" s="72"/>
    </row>
    <row r="27" spans="1:12" ht="16" customHeight="1" x14ac:dyDescent="0.2">
      <c r="A27" s="67">
        <f t="shared" ref="A27:A29" si="8">A26+1</f>
        <v>14</v>
      </c>
      <c r="B27" s="74" t="s">
        <v>85</v>
      </c>
      <c r="C27" s="112">
        <f t="shared" ref="C27:C31" si="9">H26</f>
        <v>28</v>
      </c>
      <c r="D27" s="68">
        <v>0</v>
      </c>
      <c r="E27" s="69" t="s">
        <v>58</v>
      </c>
      <c r="F27" s="68">
        <v>8</v>
      </c>
      <c r="G27" s="188" t="s">
        <v>45</v>
      </c>
      <c r="H27" s="70">
        <f t="shared" si="5"/>
        <v>20</v>
      </c>
      <c r="I27" s="71"/>
      <c r="J27" s="72"/>
    </row>
    <row r="28" spans="1:12" ht="16" customHeight="1" x14ac:dyDescent="0.2">
      <c r="A28" s="67">
        <f t="shared" si="8"/>
        <v>15</v>
      </c>
      <c r="B28" s="74" t="s">
        <v>86</v>
      </c>
      <c r="C28" s="112">
        <f t="shared" si="9"/>
        <v>20</v>
      </c>
      <c r="D28" s="68">
        <v>0</v>
      </c>
      <c r="E28" s="69" t="s">
        <v>58</v>
      </c>
      <c r="F28" s="68">
        <v>3</v>
      </c>
      <c r="G28" s="188" t="s">
        <v>45</v>
      </c>
      <c r="H28" s="70">
        <f t="shared" si="5"/>
        <v>17</v>
      </c>
      <c r="I28" s="71"/>
      <c r="J28" s="72"/>
    </row>
    <row r="29" spans="1:12" ht="16" customHeight="1" x14ac:dyDescent="0.2">
      <c r="A29" s="67">
        <f t="shared" si="8"/>
        <v>16</v>
      </c>
      <c r="B29" s="74" t="s">
        <v>87</v>
      </c>
      <c r="C29" s="112">
        <f t="shared" si="9"/>
        <v>17</v>
      </c>
      <c r="D29" s="68">
        <v>0</v>
      </c>
      <c r="E29" s="69" t="s">
        <v>58</v>
      </c>
      <c r="F29" s="68">
        <v>10</v>
      </c>
      <c r="G29" s="81" t="s">
        <v>130</v>
      </c>
      <c r="H29" s="70">
        <f t="shared" si="5"/>
        <v>7</v>
      </c>
      <c r="I29" s="71"/>
      <c r="J29" s="72"/>
    </row>
    <row r="30" spans="1:12" ht="16" customHeight="1" x14ac:dyDescent="0.2">
      <c r="A30" s="67">
        <f t="shared" ref="A30:A31" si="10">A29+1</f>
        <v>17</v>
      </c>
      <c r="B30" s="74" t="s">
        <v>88</v>
      </c>
      <c r="C30" s="112">
        <f t="shared" si="9"/>
        <v>7</v>
      </c>
      <c r="D30" s="68">
        <v>0</v>
      </c>
      <c r="E30" s="69" t="s">
        <v>58</v>
      </c>
      <c r="F30" s="68">
        <v>2</v>
      </c>
      <c r="G30" s="188" t="s">
        <v>45</v>
      </c>
      <c r="H30" s="70">
        <f t="shared" si="5"/>
        <v>5</v>
      </c>
      <c r="I30" s="71"/>
      <c r="J30" s="72"/>
    </row>
    <row r="31" spans="1:12" ht="16" customHeight="1" x14ac:dyDescent="0.2">
      <c r="A31" s="67">
        <f t="shared" si="10"/>
        <v>18</v>
      </c>
      <c r="B31" s="74" t="s">
        <v>90</v>
      </c>
      <c r="C31" s="112">
        <f t="shared" si="9"/>
        <v>5</v>
      </c>
      <c r="D31" s="68">
        <v>0</v>
      </c>
      <c r="E31" s="69" t="s">
        <v>58</v>
      </c>
      <c r="F31" s="68">
        <v>6</v>
      </c>
      <c r="G31" s="188" t="s">
        <v>45</v>
      </c>
      <c r="H31" s="70">
        <f t="shared" si="5"/>
        <v>-1</v>
      </c>
      <c r="I31" s="71"/>
      <c r="J31" s="72"/>
    </row>
    <row r="32" spans="1:12" ht="16" customHeight="1" x14ac:dyDescent="0.2">
      <c r="A32" s="67">
        <f>A31+1</f>
        <v>19</v>
      </c>
      <c r="B32" s="74" t="s">
        <v>91</v>
      </c>
      <c r="C32" s="112">
        <f>H31</f>
        <v>-1</v>
      </c>
      <c r="D32" s="68">
        <v>60</v>
      </c>
      <c r="E32" s="69" t="s">
        <v>65</v>
      </c>
      <c r="F32" s="68">
        <v>0</v>
      </c>
      <c r="G32" s="81" t="s">
        <v>58</v>
      </c>
      <c r="H32" s="70">
        <f>C32+D32-F32</f>
        <v>59</v>
      </c>
      <c r="I32" s="71"/>
      <c r="J32" s="72"/>
    </row>
    <row r="33" spans="1:10" ht="16" customHeight="1" x14ac:dyDescent="0.2">
      <c r="A33" s="67">
        <f>A32+1</f>
        <v>20</v>
      </c>
      <c r="B33" s="73">
        <v>42970</v>
      </c>
      <c r="C33" s="112">
        <f>H32</f>
        <v>59</v>
      </c>
      <c r="D33" s="68">
        <v>0</v>
      </c>
      <c r="E33" s="69" t="s">
        <v>58</v>
      </c>
      <c r="F33" s="68">
        <v>6</v>
      </c>
      <c r="G33" s="188" t="s">
        <v>45</v>
      </c>
      <c r="H33" s="70">
        <f>C33+D33-F33</f>
        <v>53</v>
      </c>
      <c r="I33" s="71"/>
      <c r="J33" s="72"/>
    </row>
    <row r="34" spans="1:10" ht="16" customHeight="1" x14ac:dyDescent="0.2">
      <c r="A34" s="67">
        <f t="shared" ref="A34:A50" si="11">A33+1</f>
        <v>21</v>
      </c>
      <c r="B34" s="73">
        <v>42975</v>
      </c>
      <c r="C34" s="112">
        <f t="shared" ref="C34:C36" si="12">H33</f>
        <v>53</v>
      </c>
      <c r="D34" s="68">
        <v>0</v>
      </c>
      <c r="E34" s="69" t="s">
        <v>58</v>
      </c>
      <c r="F34" s="68">
        <v>9</v>
      </c>
      <c r="G34" s="188" t="s">
        <v>45</v>
      </c>
      <c r="H34" s="70">
        <f t="shared" ref="H34:H50" si="13">C34+D34-F34</f>
        <v>44</v>
      </c>
      <c r="I34" s="71"/>
      <c r="J34" s="72"/>
    </row>
    <row r="35" spans="1:10" ht="16" customHeight="1" x14ac:dyDescent="0.2">
      <c r="A35" s="67">
        <f t="shared" si="11"/>
        <v>22</v>
      </c>
      <c r="B35" s="73">
        <v>42977</v>
      </c>
      <c r="C35" s="112">
        <f t="shared" si="12"/>
        <v>44</v>
      </c>
      <c r="D35" s="68">
        <v>0</v>
      </c>
      <c r="E35" s="69" t="s">
        <v>58</v>
      </c>
      <c r="F35" s="68">
        <v>5</v>
      </c>
      <c r="G35" s="188" t="s">
        <v>45</v>
      </c>
      <c r="H35" s="70">
        <f t="shared" si="13"/>
        <v>39</v>
      </c>
      <c r="I35" s="71"/>
      <c r="J35" s="72"/>
    </row>
    <row r="36" spans="1:10" ht="16" customHeight="1" x14ac:dyDescent="0.2">
      <c r="A36" s="67">
        <f t="shared" si="11"/>
        <v>23</v>
      </c>
      <c r="B36" s="73">
        <v>42984</v>
      </c>
      <c r="C36" s="112">
        <f t="shared" si="12"/>
        <v>39</v>
      </c>
      <c r="D36" s="68">
        <v>0</v>
      </c>
      <c r="E36" s="69" t="s">
        <v>58</v>
      </c>
      <c r="F36" s="68">
        <v>2</v>
      </c>
      <c r="G36" s="188" t="s">
        <v>45</v>
      </c>
      <c r="H36" s="70">
        <f t="shared" si="13"/>
        <v>37</v>
      </c>
      <c r="I36" s="71"/>
      <c r="J36" s="72"/>
    </row>
    <row r="37" spans="1:10" ht="16" customHeight="1" x14ac:dyDescent="0.2">
      <c r="A37" s="67">
        <f>A36+1</f>
        <v>24</v>
      </c>
      <c r="B37" s="73">
        <v>42989</v>
      </c>
      <c r="C37" s="112">
        <f>H36</f>
        <v>37</v>
      </c>
      <c r="D37" s="68">
        <v>0</v>
      </c>
      <c r="E37" s="69" t="s">
        <v>58</v>
      </c>
      <c r="F37" s="68">
        <v>5</v>
      </c>
      <c r="G37" s="188" t="s">
        <v>45</v>
      </c>
      <c r="H37" s="70">
        <f t="shared" si="13"/>
        <v>32</v>
      </c>
      <c r="I37" s="71"/>
      <c r="J37" s="72"/>
    </row>
    <row r="38" spans="1:10" ht="16" customHeight="1" x14ac:dyDescent="0.2">
      <c r="A38" s="67">
        <f t="shared" si="11"/>
        <v>25</v>
      </c>
      <c r="B38" s="73">
        <v>43017</v>
      </c>
      <c r="C38" s="112">
        <f t="shared" ref="C38:C50" si="14">H37</f>
        <v>32</v>
      </c>
      <c r="D38" s="68">
        <v>0</v>
      </c>
      <c r="E38" s="69" t="s">
        <v>58</v>
      </c>
      <c r="F38" s="68">
        <v>19</v>
      </c>
      <c r="G38" s="188" t="s">
        <v>45</v>
      </c>
      <c r="H38" s="70">
        <f t="shared" si="13"/>
        <v>13</v>
      </c>
      <c r="I38" s="71"/>
      <c r="J38" s="72"/>
    </row>
    <row r="39" spans="1:10" ht="16" customHeight="1" x14ac:dyDescent="0.2">
      <c r="A39" s="67">
        <f t="shared" si="11"/>
        <v>26</v>
      </c>
      <c r="B39" s="73">
        <v>43019</v>
      </c>
      <c r="C39" s="112">
        <f t="shared" si="14"/>
        <v>13</v>
      </c>
      <c r="D39" s="68">
        <v>0</v>
      </c>
      <c r="E39" s="69" t="s">
        <v>58</v>
      </c>
      <c r="F39" s="68">
        <v>12</v>
      </c>
      <c r="G39" s="188" t="s">
        <v>45</v>
      </c>
      <c r="H39" s="70">
        <f t="shared" si="13"/>
        <v>1</v>
      </c>
      <c r="I39" s="71"/>
      <c r="J39" s="72"/>
    </row>
    <row r="40" spans="1:10" ht="16" customHeight="1" x14ac:dyDescent="0.2">
      <c r="A40" s="67">
        <f t="shared" si="11"/>
        <v>27</v>
      </c>
      <c r="B40" s="73">
        <v>43024</v>
      </c>
      <c r="C40" s="112">
        <f t="shared" si="14"/>
        <v>1</v>
      </c>
      <c r="D40" s="68">
        <v>0</v>
      </c>
      <c r="E40" s="69" t="s">
        <v>58</v>
      </c>
      <c r="F40" s="68">
        <v>13</v>
      </c>
      <c r="G40" s="188" t="s">
        <v>45</v>
      </c>
      <c r="H40" s="70">
        <f t="shared" si="13"/>
        <v>-12</v>
      </c>
      <c r="I40" s="71"/>
      <c r="J40" s="72"/>
    </row>
    <row r="41" spans="1:10" ht="16" customHeight="1" x14ac:dyDescent="0.2">
      <c r="A41" s="67">
        <f t="shared" si="11"/>
        <v>28</v>
      </c>
      <c r="B41" s="73">
        <v>43026</v>
      </c>
      <c r="C41" s="112">
        <f t="shared" si="14"/>
        <v>-12</v>
      </c>
      <c r="D41" s="68">
        <v>0</v>
      </c>
      <c r="E41" s="69" t="s">
        <v>58</v>
      </c>
      <c r="F41" s="68">
        <v>4</v>
      </c>
      <c r="G41" s="188" t="s">
        <v>45</v>
      </c>
      <c r="H41" s="70">
        <f t="shared" si="13"/>
        <v>-16</v>
      </c>
      <c r="I41" s="71"/>
      <c r="J41" s="72"/>
    </row>
    <row r="42" spans="1:10" ht="16" customHeight="1" x14ac:dyDescent="0.2">
      <c r="A42" s="67">
        <f t="shared" si="11"/>
        <v>29</v>
      </c>
      <c r="B42" s="73">
        <v>43040</v>
      </c>
      <c r="C42" s="112">
        <f t="shared" si="14"/>
        <v>-16</v>
      </c>
      <c r="D42" s="68">
        <v>0</v>
      </c>
      <c r="E42" s="69" t="s">
        <v>58</v>
      </c>
      <c r="F42" s="68">
        <v>4</v>
      </c>
      <c r="G42" s="188" t="s">
        <v>45</v>
      </c>
      <c r="H42" s="70">
        <f t="shared" si="13"/>
        <v>-20</v>
      </c>
      <c r="I42" s="71"/>
      <c r="J42" s="72"/>
    </row>
    <row r="43" spans="1:10" ht="16" customHeight="1" x14ac:dyDescent="0.2">
      <c r="A43" s="67">
        <f t="shared" si="11"/>
        <v>30</v>
      </c>
      <c r="B43" s="73">
        <v>43045</v>
      </c>
      <c r="C43" s="112">
        <f t="shared" si="14"/>
        <v>-20</v>
      </c>
      <c r="D43" s="68">
        <v>0</v>
      </c>
      <c r="E43" s="69" t="s">
        <v>58</v>
      </c>
      <c r="F43" s="68">
        <v>3</v>
      </c>
      <c r="G43" s="188" t="s">
        <v>45</v>
      </c>
      <c r="H43" s="70">
        <f t="shared" si="13"/>
        <v>-23</v>
      </c>
      <c r="I43" s="71"/>
      <c r="J43" s="72"/>
    </row>
    <row r="44" spans="1:10" ht="16" customHeight="1" x14ac:dyDescent="0.2">
      <c r="A44" s="67">
        <f t="shared" si="11"/>
        <v>31</v>
      </c>
      <c r="B44" s="73">
        <v>43047</v>
      </c>
      <c r="C44" s="112">
        <f t="shared" si="14"/>
        <v>-23</v>
      </c>
      <c r="D44" s="68">
        <v>0</v>
      </c>
      <c r="E44" s="69" t="s">
        <v>58</v>
      </c>
      <c r="F44" s="68">
        <v>6</v>
      </c>
      <c r="G44" s="81" t="s">
        <v>131</v>
      </c>
      <c r="H44" s="70">
        <f t="shared" si="13"/>
        <v>-29</v>
      </c>
      <c r="I44" s="71"/>
      <c r="J44" s="72"/>
    </row>
    <row r="45" spans="1:10" ht="16" customHeight="1" x14ac:dyDescent="0.2">
      <c r="A45" s="67">
        <f t="shared" si="11"/>
        <v>32</v>
      </c>
      <c r="B45" s="73">
        <v>43048</v>
      </c>
      <c r="C45" s="112">
        <f t="shared" si="14"/>
        <v>-29</v>
      </c>
      <c r="D45" s="68">
        <v>30</v>
      </c>
      <c r="E45" s="69" t="s">
        <v>65</v>
      </c>
      <c r="F45" s="68">
        <v>0</v>
      </c>
      <c r="G45" s="81" t="s">
        <v>58</v>
      </c>
      <c r="H45" s="70">
        <f t="shared" si="13"/>
        <v>1</v>
      </c>
      <c r="I45" s="71"/>
      <c r="J45" s="72"/>
    </row>
    <row r="46" spans="1:10" ht="16" customHeight="1" x14ac:dyDescent="0.2">
      <c r="A46" s="67">
        <f t="shared" si="11"/>
        <v>33</v>
      </c>
      <c r="B46" s="73">
        <v>43059</v>
      </c>
      <c r="C46" s="112">
        <f t="shared" si="14"/>
        <v>1</v>
      </c>
      <c r="D46" s="68">
        <v>0</v>
      </c>
      <c r="E46" s="69" t="s">
        <v>58</v>
      </c>
      <c r="F46" s="68">
        <v>1</v>
      </c>
      <c r="G46" s="188" t="s">
        <v>45</v>
      </c>
      <c r="H46" s="70">
        <f t="shared" si="13"/>
        <v>0</v>
      </c>
      <c r="I46" s="71"/>
      <c r="J46" s="72"/>
    </row>
    <row r="47" spans="1:10" ht="16" customHeight="1" x14ac:dyDescent="0.2">
      <c r="A47" s="67">
        <f t="shared" si="11"/>
        <v>34</v>
      </c>
      <c r="B47" s="73">
        <v>43069</v>
      </c>
      <c r="C47" s="112">
        <f t="shared" si="14"/>
        <v>0</v>
      </c>
      <c r="D47" s="68">
        <v>40</v>
      </c>
      <c r="E47" s="69" t="s">
        <v>65</v>
      </c>
      <c r="F47" s="68">
        <v>0</v>
      </c>
      <c r="G47" s="81" t="s">
        <v>58</v>
      </c>
      <c r="H47" s="70">
        <f t="shared" si="13"/>
        <v>40</v>
      </c>
      <c r="I47" s="71"/>
      <c r="J47" s="72"/>
    </row>
    <row r="48" spans="1:10" ht="16" customHeight="1" x14ac:dyDescent="0.2">
      <c r="A48" s="67">
        <f t="shared" si="11"/>
        <v>35</v>
      </c>
      <c r="B48" s="73">
        <v>43082</v>
      </c>
      <c r="C48" s="112">
        <f t="shared" si="14"/>
        <v>40</v>
      </c>
      <c r="D48" s="68">
        <v>0</v>
      </c>
      <c r="E48" s="69" t="s">
        <v>58</v>
      </c>
      <c r="F48" s="68">
        <v>5</v>
      </c>
      <c r="G48" s="188" t="s">
        <v>45</v>
      </c>
      <c r="H48" s="70">
        <f t="shared" si="13"/>
        <v>35</v>
      </c>
      <c r="I48" s="71"/>
      <c r="J48" s="72"/>
    </row>
    <row r="49" spans="1:10" ht="16" customHeight="1" x14ac:dyDescent="0.2">
      <c r="A49" s="67">
        <f t="shared" si="11"/>
        <v>36</v>
      </c>
      <c r="B49" s="73">
        <v>43087</v>
      </c>
      <c r="C49" s="112">
        <f t="shared" si="14"/>
        <v>35</v>
      </c>
      <c r="D49" s="68">
        <v>0</v>
      </c>
      <c r="E49" s="69" t="s">
        <v>58</v>
      </c>
      <c r="F49" s="68">
        <v>5</v>
      </c>
      <c r="G49" s="188" t="s">
        <v>45</v>
      </c>
      <c r="H49" s="70">
        <f t="shared" si="13"/>
        <v>30</v>
      </c>
      <c r="I49" s="71"/>
      <c r="J49" s="72"/>
    </row>
    <row r="50" spans="1:10" ht="16" customHeight="1" x14ac:dyDescent="0.2">
      <c r="A50" s="67">
        <f t="shared" si="11"/>
        <v>37</v>
      </c>
      <c r="B50" s="73">
        <v>43094</v>
      </c>
      <c r="C50" s="112">
        <f t="shared" si="14"/>
        <v>30</v>
      </c>
      <c r="D50" s="68">
        <v>0</v>
      </c>
      <c r="E50" s="69" t="s">
        <v>58</v>
      </c>
      <c r="F50" s="68">
        <v>7</v>
      </c>
      <c r="G50" s="188" t="s">
        <v>45</v>
      </c>
      <c r="H50" s="70">
        <f t="shared" si="13"/>
        <v>23</v>
      </c>
      <c r="I50" s="71"/>
      <c r="J50" s="72"/>
    </row>
    <row r="51" spans="1:10" x14ac:dyDescent="0.2">
      <c r="A51" s="75"/>
      <c r="B51" s="76"/>
      <c r="C51" s="77">
        <f>H22</f>
        <v>31</v>
      </c>
      <c r="D51" s="77">
        <f>SUM(D23:D50)</f>
        <v>148</v>
      </c>
      <c r="E51" s="76"/>
      <c r="F51" s="77">
        <f>SUM(F23:F50)</f>
        <v>156</v>
      </c>
      <c r="G51" s="78"/>
      <c r="H51" s="79">
        <f t="shared" ref="H51" si="15">C51+D51-F51</f>
        <v>23</v>
      </c>
      <c r="I51" s="80">
        <f>SUM(I17:I50)</f>
        <v>0</v>
      </c>
      <c r="J51" s="76"/>
    </row>
    <row r="52" spans="1:10" x14ac:dyDescent="0.2">
      <c r="A52" s="33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">
      <c r="A53" s="206" t="s">
        <v>107</v>
      </c>
      <c r="B53" s="206"/>
      <c r="C53" s="206"/>
      <c r="D53" s="206"/>
      <c r="E53" s="206"/>
      <c r="F53" s="206"/>
      <c r="G53" s="206"/>
      <c r="H53" s="206"/>
      <c r="I53" s="36"/>
      <c r="J53" s="36"/>
    </row>
    <row r="54" spans="1:10" ht="28" x14ac:dyDescent="0.2">
      <c r="A54" s="75" t="s">
        <v>33</v>
      </c>
      <c r="B54" s="76" t="s">
        <v>0</v>
      </c>
      <c r="C54" s="75" t="s">
        <v>67</v>
      </c>
      <c r="D54" s="75" t="s">
        <v>25</v>
      </c>
      <c r="E54" s="76" t="s">
        <v>26</v>
      </c>
      <c r="F54" s="75" t="s">
        <v>27</v>
      </c>
      <c r="G54" s="76" t="s">
        <v>28</v>
      </c>
      <c r="H54" s="75" t="s">
        <v>29</v>
      </c>
      <c r="I54" s="83" t="s">
        <v>30</v>
      </c>
      <c r="J54" s="76" t="s">
        <v>31</v>
      </c>
    </row>
    <row r="55" spans="1:10" x14ac:dyDescent="0.2">
      <c r="A55" s="67">
        <v>1</v>
      </c>
      <c r="B55" s="111">
        <v>42871</v>
      </c>
      <c r="C55" s="112">
        <v>20</v>
      </c>
      <c r="D55" s="68">
        <v>0</v>
      </c>
      <c r="E55" s="69" t="s">
        <v>65</v>
      </c>
      <c r="F55" s="68">
        <v>0</v>
      </c>
      <c r="G55" s="69" t="s">
        <v>58</v>
      </c>
      <c r="H55" s="70">
        <f t="shared" ref="H55:H71" si="16">C55+D55-F55</f>
        <v>20</v>
      </c>
      <c r="I55" s="71"/>
      <c r="J55" s="72"/>
    </row>
    <row r="56" spans="1:10" x14ac:dyDescent="0.2">
      <c r="A56" s="67">
        <f>A55+1</f>
        <v>2</v>
      </c>
      <c r="B56" s="73">
        <v>42877</v>
      </c>
      <c r="C56" s="68">
        <f t="shared" ref="C56:C65" si="17">H55</f>
        <v>20</v>
      </c>
      <c r="D56" s="68">
        <v>0</v>
      </c>
      <c r="E56" s="69" t="s">
        <v>58</v>
      </c>
      <c r="F56" s="68">
        <v>6</v>
      </c>
      <c r="G56" s="69" t="s">
        <v>45</v>
      </c>
      <c r="H56" s="70">
        <f t="shared" si="16"/>
        <v>14</v>
      </c>
      <c r="I56" s="71"/>
      <c r="J56" s="72"/>
    </row>
    <row r="57" spans="1:10" x14ac:dyDescent="0.2">
      <c r="A57" s="67">
        <f t="shared" ref="A57:A70" si="18">A56+1</f>
        <v>3</v>
      </c>
      <c r="B57" s="73">
        <v>42886</v>
      </c>
      <c r="C57" s="68">
        <f t="shared" si="17"/>
        <v>14</v>
      </c>
      <c r="D57" s="68">
        <v>40</v>
      </c>
      <c r="E57" s="69" t="s">
        <v>65</v>
      </c>
      <c r="F57" s="68">
        <v>0</v>
      </c>
      <c r="G57" s="69" t="s">
        <v>58</v>
      </c>
      <c r="H57" s="70">
        <f t="shared" si="16"/>
        <v>54</v>
      </c>
      <c r="I57" s="71"/>
      <c r="J57" s="72"/>
    </row>
    <row r="58" spans="1:10" x14ac:dyDescent="0.2">
      <c r="A58" s="67">
        <f t="shared" si="18"/>
        <v>4</v>
      </c>
      <c r="B58" s="73">
        <v>42891</v>
      </c>
      <c r="C58" s="68">
        <f t="shared" si="17"/>
        <v>54</v>
      </c>
      <c r="D58" s="68">
        <v>0</v>
      </c>
      <c r="E58" s="69" t="s">
        <v>58</v>
      </c>
      <c r="F58" s="68">
        <v>8</v>
      </c>
      <c r="G58" s="69" t="s">
        <v>45</v>
      </c>
      <c r="H58" s="70">
        <f t="shared" si="16"/>
        <v>46</v>
      </c>
      <c r="I58" s="71"/>
      <c r="J58" s="72"/>
    </row>
    <row r="59" spans="1:10" x14ac:dyDescent="0.2">
      <c r="A59" s="67">
        <f t="shared" si="18"/>
        <v>5</v>
      </c>
      <c r="B59" s="73">
        <v>42954</v>
      </c>
      <c r="C59" s="68">
        <f t="shared" si="17"/>
        <v>46</v>
      </c>
      <c r="D59" s="68">
        <v>0</v>
      </c>
      <c r="E59" s="69" t="s">
        <v>58</v>
      </c>
      <c r="F59" s="68">
        <v>4</v>
      </c>
      <c r="G59" s="69" t="s">
        <v>45</v>
      </c>
      <c r="H59" s="70">
        <f t="shared" si="16"/>
        <v>42</v>
      </c>
      <c r="I59" s="71"/>
      <c r="J59" s="72"/>
    </row>
    <row r="60" spans="1:10" x14ac:dyDescent="0.2">
      <c r="A60" s="67">
        <f t="shared" si="18"/>
        <v>6</v>
      </c>
      <c r="B60" s="73">
        <v>42963</v>
      </c>
      <c r="C60" s="68">
        <f t="shared" si="17"/>
        <v>42</v>
      </c>
      <c r="D60" s="68">
        <v>0</v>
      </c>
      <c r="E60" s="69" t="s">
        <v>58</v>
      </c>
      <c r="F60" s="68">
        <v>8</v>
      </c>
      <c r="G60" s="81" t="s">
        <v>127</v>
      </c>
      <c r="H60" s="70">
        <f t="shared" si="16"/>
        <v>34</v>
      </c>
      <c r="I60" s="71"/>
      <c r="J60" s="72"/>
    </row>
    <row r="61" spans="1:10" x14ac:dyDescent="0.2">
      <c r="A61" s="67">
        <f t="shared" si="18"/>
        <v>7</v>
      </c>
      <c r="B61" s="73">
        <v>42977</v>
      </c>
      <c r="C61" s="68">
        <f t="shared" si="17"/>
        <v>34</v>
      </c>
      <c r="D61" s="68">
        <v>0</v>
      </c>
      <c r="E61" s="69" t="s">
        <v>58</v>
      </c>
      <c r="F61" s="68">
        <v>4</v>
      </c>
      <c r="G61" s="188" t="s">
        <v>45</v>
      </c>
      <c r="H61" s="70">
        <f t="shared" si="16"/>
        <v>30</v>
      </c>
      <c r="I61" s="71"/>
      <c r="J61" s="72"/>
    </row>
    <row r="62" spans="1:10" x14ac:dyDescent="0.2">
      <c r="A62" s="67">
        <f t="shared" si="18"/>
        <v>8</v>
      </c>
      <c r="B62" s="73">
        <v>42984</v>
      </c>
      <c r="C62" s="68">
        <f t="shared" si="17"/>
        <v>30</v>
      </c>
      <c r="D62" s="68">
        <v>0</v>
      </c>
      <c r="E62" s="69" t="s">
        <v>58</v>
      </c>
      <c r="F62" s="68">
        <v>5</v>
      </c>
      <c r="G62" s="188" t="s">
        <v>45</v>
      </c>
      <c r="H62" s="70">
        <f t="shared" si="16"/>
        <v>25</v>
      </c>
      <c r="I62" s="71"/>
      <c r="J62" s="72"/>
    </row>
    <row r="63" spans="1:10" x14ac:dyDescent="0.2">
      <c r="A63" s="67">
        <f t="shared" si="18"/>
        <v>9</v>
      </c>
      <c r="B63" s="73">
        <v>43019</v>
      </c>
      <c r="C63" s="68">
        <f t="shared" si="17"/>
        <v>25</v>
      </c>
      <c r="D63" s="68">
        <v>0</v>
      </c>
      <c r="E63" s="69" t="s">
        <v>58</v>
      </c>
      <c r="F63" s="68">
        <v>6</v>
      </c>
      <c r="G63" s="188" t="s">
        <v>45</v>
      </c>
      <c r="H63" s="70">
        <f t="shared" si="16"/>
        <v>19</v>
      </c>
      <c r="I63" s="71"/>
      <c r="J63" s="72"/>
    </row>
    <row r="64" spans="1:10" x14ac:dyDescent="0.2">
      <c r="A64" s="67">
        <f t="shared" si="18"/>
        <v>10</v>
      </c>
      <c r="B64" s="73">
        <v>43024</v>
      </c>
      <c r="C64" s="68">
        <f t="shared" si="17"/>
        <v>19</v>
      </c>
      <c r="D64" s="68">
        <v>0</v>
      </c>
      <c r="E64" s="69" t="s">
        <v>58</v>
      </c>
      <c r="F64" s="68">
        <v>4</v>
      </c>
      <c r="G64" s="81" t="s">
        <v>128</v>
      </c>
      <c r="H64" s="70">
        <f t="shared" si="16"/>
        <v>15</v>
      </c>
      <c r="I64" s="71"/>
      <c r="J64" s="72"/>
    </row>
    <row r="65" spans="1:10" x14ac:dyDescent="0.2">
      <c r="A65" s="67">
        <f t="shared" si="18"/>
        <v>11</v>
      </c>
      <c r="B65" s="73">
        <v>43026</v>
      </c>
      <c r="C65" s="68">
        <f t="shared" si="17"/>
        <v>15</v>
      </c>
      <c r="D65" s="68">
        <v>0</v>
      </c>
      <c r="E65" s="69" t="s">
        <v>58</v>
      </c>
      <c r="F65" s="68">
        <v>2</v>
      </c>
      <c r="G65" s="188" t="s">
        <v>45</v>
      </c>
      <c r="H65" s="70">
        <f t="shared" si="16"/>
        <v>13</v>
      </c>
      <c r="I65" s="71"/>
      <c r="J65" s="72"/>
    </row>
    <row r="66" spans="1:10" x14ac:dyDescent="0.2">
      <c r="A66" s="67">
        <f t="shared" si="18"/>
        <v>12</v>
      </c>
      <c r="B66" s="73"/>
      <c r="C66" s="68"/>
      <c r="D66" s="68"/>
      <c r="E66" s="69"/>
      <c r="F66" s="68"/>
      <c r="G66" s="81"/>
      <c r="H66" s="70">
        <f t="shared" si="16"/>
        <v>0</v>
      </c>
      <c r="I66" s="71"/>
      <c r="J66" s="72"/>
    </row>
    <row r="67" spans="1:10" x14ac:dyDescent="0.2">
      <c r="A67" s="67">
        <f t="shared" si="18"/>
        <v>13</v>
      </c>
      <c r="B67" s="73"/>
      <c r="C67" s="68"/>
      <c r="D67" s="68"/>
      <c r="E67" s="69"/>
      <c r="F67" s="68"/>
      <c r="G67" s="69"/>
      <c r="H67" s="70">
        <f t="shared" si="16"/>
        <v>0</v>
      </c>
      <c r="I67" s="71"/>
      <c r="J67" s="72"/>
    </row>
    <row r="68" spans="1:10" x14ac:dyDescent="0.2">
      <c r="A68" s="67">
        <f t="shared" si="18"/>
        <v>14</v>
      </c>
      <c r="B68" s="73"/>
      <c r="C68" s="68"/>
      <c r="D68" s="68"/>
      <c r="E68" s="69"/>
      <c r="F68" s="68"/>
      <c r="G68" s="69"/>
      <c r="H68" s="70">
        <f t="shared" si="16"/>
        <v>0</v>
      </c>
      <c r="I68" s="71"/>
      <c r="J68" s="72"/>
    </row>
    <row r="69" spans="1:10" x14ac:dyDescent="0.2">
      <c r="A69" s="67">
        <f t="shared" si="18"/>
        <v>15</v>
      </c>
      <c r="B69" s="73"/>
      <c r="C69" s="68"/>
      <c r="D69" s="68"/>
      <c r="E69" s="69"/>
      <c r="F69" s="68"/>
      <c r="G69" s="69"/>
      <c r="H69" s="70">
        <f t="shared" si="16"/>
        <v>0</v>
      </c>
      <c r="I69" s="71"/>
      <c r="J69" s="72"/>
    </row>
    <row r="70" spans="1:10" x14ac:dyDescent="0.2">
      <c r="A70" s="67">
        <f t="shared" si="18"/>
        <v>16</v>
      </c>
      <c r="B70" s="73"/>
      <c r="C70" s="68"/>
      <c r="D70" s="68"/>
      <c r="E70" s="69"/>
      <c r="F70" s="68"/>
      <c r="G70" s="69"/>
      <c r="H70" s="70">
        <f t="shared" si="16"/>
        <v>0</v>
      </c>
      <c r="I70" s="71"/>
      <c r="J70" s="72"/>
    </row>
    <row r="71" spans="1:10" x14ac:dyDescent="0.2">
      <c r="A71" s="75"/>
      <c r="B71" s="76"/>
      <c r="C71" s="77">
        <f>C55</f>
        <v>20</v>
      </c>
      <c r="D71" s="77">
        <f>SUM(D55:D70)</f>
        <v>40</v>
      </c>
      <c r="E71" s="76"/>
      <c r="F71" s="77">
        <f>SUM(F55:F70)</f>
        <v>47</v>
      </c>
      <c r="G71" s="78"/>
      <c r="H71" s="79">
        <f t="shared" si="16"/>
        <v>13</v>
      </c>
      <c r="I71" s="80">
        <f>SUM(I55:I70)</f>
        <v>0</v>
      </c>
      <c r="J71" s="76"/>
    </row>
    <row r="72" spans="1:10" x14ac:dyDescent="0.2">
      <c r="A72" s="34"/>
      <c r="B72" s="35"/>
      <c r="C72" s="35"/>
      <c r="D72" s="35"/>
      <c r="E72" s="35"/>
      <c r="F72" s="35"/>
      <c r="G72" s="35"/>
      <c r="H72" s="35"/>
      <c r="I72" s="35"/>
      <c r="J72" s="35"/>
    </row>
    <row r="73" spans="1:10" x14ac:dyDescent="0.2">
      <c r="A73" s="206" t="s">
        <v>106</v>
      </c>
      <c r="B73" s="206"/>
      <c r="C73" s="206"/>
      <c r="D73" s="206"/>
      <c r="E73" s="206"/>
      <c r="F73" s="206"/>
      <c r="G73" s="206"/>
      <c r="H73" s="206"/>
      <c r="I73" s="36"/>
      <c r="J73" s="36"/>
    </row>
    <row r="74" spans="1:10" ht="28" x14ac:dyDescent="0.2">
      <c r="A74" s="75" t="s">
        <v>33</v>
      </c>
      <c r="B74" s="76" t="s">
        <v>0</v>
      </c>
      <c r="C74" s="75" t="s">
        <v>67</v>
      </c>
      <c r="D74" s="75" t="s">
        <v>25</v>
      </c>
      <c r="E74" s="76" t="s">
        <v>26</v>
      </c>
      <c r="F74" s="75" t="s">
        <v>27</v>
      </c>
      <c r="G74" s="76" t="s">
        <v>28</v>
      </c>
      <c r="H74" s="75" t="s">
        <v>29</v>
      </c>
      <c r="I74" s="83" t="s">
        <v>30</v>
      </c>
      <c r="J74" s="76" t="s">
        <v>31</v>
      </c>
    </row>
    <row r="75" spans="1:10" x14ac:dyDescent="0.2">
      <c r="A75" s="67">
        <v>1</v>
      </c>
      <c r="B75" s="111">
        <v>43067</v>
      </c>
      <c r="C75" s="112">
        <v>10</v>
      </c>
      <c r="D75" s="68">
        <v>0</v>
      </c>
      <c r="E75" s="69" t="s">
        <v>65</v>
      </c>
      <c r="F75" s="68">
        <v>0</v>
      </c>
      <c r="G75" s="69" t="s">
        <v>58</v>
      </c>
      <c r="H75" s="70">
        <f t="shared" ref="H75:H92" si="19">C75+D75-F75</f>
        <v>10</v>
      </c>
      <c r="I75" s="71"/>
      <c r="J75" s="72"/>
    </row>
    <row r="76" spans="1:10" x14ac:dyDescent="0.2">
      <c r="A76" s="67">
        <f>A75+1</f>
        <v>2</v>
      </c>
      <c r="B76" s="73">
        <v>43094</v>
      </c>
      <c r="C76" s="68">
        <f t="shared" ref="C76:C86" si="20">H75</f>
        <v>10</v>
      </c>
      <c r="D76" s="68">
        <v>0</v>
      </c>
      <c r="E76" s="69" t="s">
        <v>58</v>
      </c>
      <c r="F76" s="68">
        <v>2</v>
      </c>
      <c r="G76" s="188" t="s">
        <v>45</v>
      </c>
      <c r="H76" s="70">
        <f t="shared" si="19"/>
        <v>8</v>
      </c>
      <c r="I76" s="71"/>
      <c r="J76" s="72"/>
    </row>
    <row r="77" spans="1:10" x14ac:dyDescent="0.2">
      <c r="A77" s="67">
        <f t="shared" ref="A77:A91" si="21">A76+1</f>
        <v>3</v>
      </c>
      <c r="B77" s="73"/>
      <c r="C77" s="68">
        <f t="shared" si="20"/>
        <v>8</v>
      </c>
      <c r="D77" s="68"/>
      <c r="E77" s="69"/>
      <c r="F77" s="68"/>
      <c r="G77" s="69"/>
      <c r="H77" s="70">
        <f t="shared" si="19"/>
        <v>8</v>
      </c>
      <c r="I77" s="71"/>
      <c r="J77" s="72"/>
    </row>
    <row r="78" spans="1:10" x14ac:dyDescent="0.2">
      <c r="A78" s="67">
        <f t="shared" si="21"/>
        <v>4</v>
      </c>
      <c r="B78" s="73"/>
      <c r="C78" s="68">
        <f t="shared" si="20"/>
        <v>8</v>
      </c>
      <c r="D78" s="68"/>
      <c r="E78" s="69"/>
      <c r="F78" s="68"/>
      <c r="G78" s="69"/>
      <c r="H78" s="70">
        <f t="shared" si="19"/>
        <v>8</v>
      </c>
      <c r="I78" s="71"/>
      <c r="J78" s="72"/>
    </row>
    <row r="79" spans="1:10" x14ac:dyDescent="0.2">
      <c r="A79" s="67">
        <f t="shared" si="21"/>
        <v>5</v>
      </c>
      <c r="B79" s="73"/>
      <c r="C79" s="68">
        <f t="shared" si="20"/>
        <v>8</v>
      </c>
      <c r="D79" s="68"/>
      <c r="E79" s="69"/>
      <c r="F79" s="68"/>
      <c r="G79" s="69"/>
      <c r="H79" s="70">
        <f t="shared" si="19"/>
        <v>8</v>
      </c>
      <c r="I79" s="71"/>
      <c r="J79" s="72"/>
    </row>
    <row r="80" spans="1:10" x14ac:dyDescent="0.2">
      <c r="A80" s="67">
        <f t="shared" si="21"/>
        <v>6</v>
      </c>
      <c r="B80" s="73"/>
      <c r="C80" s="68">
        <f t="shared" si="20"/>
        <v>8</v>
      </c>
      <c r="D80" s="68"/>
      <c r="E80" s="69"/>
      <c r="F80" s="68"/>
      <c r="G80" s="81"/>
      <c r="H80" s="70">
        <f t="shared" si="19"/>
        <v>8</v>
      </c>
      <c r="I80" s="71"/>
      <c r="J80" s="72"/>
    </row>
    <row r="81" spans="1:10" x14ac:dyDescent="0.2">
      <c r="A81" s="67">
        <f t="shared" si="21"/>
        <v>7</v>
      </c>
      <c r="B81" s="73"/>
      <c r="C81" s="68">
        <f t="shared" si="20"/>
        <v>8</v>
      </c>
      <c r="D81" s="68"/>
      <c r="E81" s="69"/>
      <c r="F81" s="68"/>
      <c r="G81" s="81"/>
      <c r="H81" s="70">
        <f t="shared" si="19"/>
        <v>8</v>
      </c>
      <c r="I81" s="71"/>
      <c r="J81" s="72"/>
    </row>
    <row r="82" spans="1:10" x14ac:dyDescent="0.2">
      <c r="A82" s="67">
        <f t="shared" si="21"/>
        <v>8</v>
      </c>
      <c r="B82" s="73"/>
      <c r="C82" s="68">
        <f t="shared" si="20"/>
        <v>8</v>
      </c>
      <c r="D82" s="68"/>
      <c r="E82" s="69"/>
      <c r="F82" s="68"/>
      <c r="G82" s="81"/>
      <c r="H82" s="70">
        <f t="shared" si="19"/>
        <v>8</v>
      </c>
      <c r="I82" s="71"/>
      <c r="J82" s="72"/>
    </row>
    <row r="83" spans="1:10" x14ac:dyDescent="0.2">
      <c r="A83" s="67">
        <f t="shared" si="21"/>
        <v>9</v>
      </c>
      <c r="B83" s="73"/>
      <c r="C83" s="68">
        <f t="shared" si="20"/>
        <v>8</v>
      </c>
      <c r="D83" s="68"/>
      <c r="E83" s="69"/>
      <c r="F83" s="68"/>
      <c r="G83" s="81"/>
      <c r="H83" s="70">
        <f t="shared" si="19"/>
        <v>8</v>
      </c>
      <c r="I83" s="71"/>
      <c r="J83" s="72"/>
    </row>
    <row r="84" spans="1:10" x14ac:dyDescent="0.2">
      <c r="A84" s="67">
        <f t="shared" si="21"/>
        <v>10</v>
      </c>
      <c r="B84" s="73"/>
      <c r="C84" s="68">
        <f t="shared" si="20"/>
        <v>8</v>
      </c>
      <c r="D84" s="68"/>
      <c r="E84" s="69"/>
      <c r="F84" s="68"/>
      <c r="G84" s="81"/>
      <c r="H84" s="70">
        <f t="shared" si="19"/>
        <v>8</v>
      </c>
      <c r="I84" s="71"/>
      <c r="J84" s="72"/>
    </row>
    <row r="85" spans="1:10" x14ac:dyDescent="0.2">
      <c r="A85" s="67">
        <f t="shared" si="21"/>
        <v>11</v>
      </c>
      <c r="B85" s="73"/>
      <c r="C85" s="68">
        <f t="shared" si="20"/>
        <v>8</v>
      </c>
      <c r="D85" s="68"/>
      <c r="E85" s="69"/>
      <c r="F85" s="68"/>
      <c r="G85" s="69"/>
      <c r="H85" s="70">
        <f t="shared" si="19"/>
        <v>8</v>
      </c>
      <c r="I85" s="71"/>
      <c r="J85" s="72"/>
    </row>
    <row r="86" spans="1:10" x14ac:dyDescent="0.2">
      <c r="A86" s="67">
        <f t="shared" si="21"/>
        <v>12</v>
      </c>
      <c r="B86" s="73"/>
      <c r="C86" s="68">
        <f t="shared" si="20"/>
        <v>8</v>
      </c>
      <c r="D86" s="68"/>
      <c r="E86" s="69"/>
      <c r="F86" s="68"/>
      <c r="G86" s="69"/>
      <c r="H86" s="70">
        <f t="shared" si="19"/>
        <v>8</v>
      </c>
      <c r="I86" s="71"/>
      <c r="J86" s="72"/>
    </row>
    <row r="87" spans="1:10" x14ac:dyDescent="0.2">
      <c r="A87" s="67">
        <f t="shared" si="21"/>
        <v>13</v>
      </c>
      <c r="B87" s="73"/>
      <c r="C87" s="68"/>
      <c r="D87" s="68"/>
      <c r="E87" s="69"/>
      <c r="F87" s="68"/>
      <c r="G87" s="69"/>
      <c r="H87" s="70">
        <f t="shared" si="19"/>
        <v>0</v>
      </c>
      <c r="I87" s="71"/>
      <c r="J87" s="72"/>
    </row>
    <row r="88" spans="1:10" x14ac:dyDescent="0.2">
      <c r="A88" s="67">
        <f t="shared" si="21"/>
        <v>14</v>
      </c>
      <c r="B88" s="73"/>
      <c r="C88" s="68"/>
      <c r="D88" s="68"/>
      <c r="E88" s="69"/>
      <c r="F88" s="68"/>
      <c r="G88" s="69"/>
      <c r="H88" s="70">
        <f t="shared" si="19"/>
        <v>0</v>
      </c>
      <c r="I88" s="71"/>
      <c r="J88" s="72"/>
    </row>
    <row r="89" spans="1:10" x14ac:dyDescent="0.2">
      <c r="A89" s="67">
        <f t="shared" si="21"/>
        <v>15</v>
      </c>
      <c r="B89" s="73"/>
      <c r="C89" s="68"/>
      <c r="D89" s="68"/>
      <c r="E89" s="69"/>
      <c r="F89" s="68"/>
      <c r="G89" s="69"/>
      <c r="H89" s="70">
        <f t="shared" si="19"/>
        <v>0</v>
      </c>
      <c r="I89" s="71"/>
      <c r="J89" s="72"/>
    </row>
    <row r="90" spans="1:10" x14ac:dyDescent="0.2">
      <c r="A90" s="67">
        <f t="shared" si="21"/>
        <v>16</v>
      </c>
      <c r="B90" s="73"/>
      <c r="C90" s="68"/>
      <c r="D90" s="68"/>
      <c r="E90" s="69"/>
      <c r="F90" s="68"/>
      <c r="G90" s="69"/>
      <c r="H90" s="70">
        <f t="shared" si="19"/>
        <v>0</v>
      </c>
      <c r="I90" s="71"/>
      <c r="J90" s="72"/>
    </row>
    <row r="91" spans="1:10" x14ac:dyDescent="0.2">
      <c r="A91" s="67">
        <f t="shared" si="21"/>
        <v>17</v>
      </c>
      <c r="B91" s="73"/>
      <c r="C91" s="68"/>
      <c r="D91" s="68"/>
      <c r="E91" s="69"/>
      <c r="F91" s="68"/>
      <c r="G91" s="69"/>
      <c r="H91" s="70">
        <f t="shared" si="19"/>
        <v>0</v>
      </c>
      <c r="I91" s="71"/>
      <c r="J91" s="72"/>
    </row>
    <row r="92" spans="1:10" x14ac:dyDescent="0.2">
      <c r="A92" s="75"/>
      <c r="B92" s="76"/>
      <c r="C92" s="77">
        <f>C75</f>
        <v>10</v>
      </c>
      <c r="D92" s="77">
        <f>SUM(D75:D91)</f>
        <v>0</v>
      </c>
      <c r="E92" s="76"/>
      <c r="F92" s="77">
        <f>SUM(F75:F91)</f>
        <v>2</v>
      </c>
      <c r="G92" s="78"/>
      <c r="H92" s="79">
        <f t="shared" si="19"/>
        <v>8</v>
      </c>
      <c r="I92" s="80">
        <f>SUM(I75:I91)</f>
        <v>0</v>
      </c>
      <c r="J92" s="76"/>
    </row>
  </sheetData>
  <mergeCells count="10">
    <mergeCell ref="A73:H73"/>
    <mergeCell ref="A12:G12"/>
    <mergeCell ref="A53:H53"/>
    <mergeCell ref="B8:C8"/>
    <mergeCell ref="A2:B2"/>
    <mergeCell ref="A3:B3"/>
    <mergeCell ref="A4:B4"/>
    <mergeCell ref="B7:C7"/>
    <mergeCell ref="B6:C6"/>
    <mergeCell ref="B9:C9"/>
  </mergeCells>
  <pageMargins left="0.75" right="0.75" top="1" bottom="1" header="0.5" footer="0.5"/>
  <ignoredErrors>
    <ignoredError sqref="F51 D5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5"/>
  <sheetViews>
    <sheetView topLeftCell="A28" zoomScale="80" zoomScaleNormal="80" zoomScalePageLayoutView="80" workbookViewId="0">
      <selection activeCell="A44" sqref="A44:H44"/>
    </sheetView>
  </sheetViews>
  <sheetFormatPr baseColWidth="10" defaultColWidth="10.7109375" defaultRowHeight="16" x14ac:dyDescent="0.2"/>
  <cols>
    <col min="1" max="1" width="4.28515625" style="94" customWidth="1"/>
    <col min="2" max="2" width="29.85546875" style="94" customWidth="1"/>
    <col min="3" max="3" width="10.7109375" style="94" customWidth="1"/>
    <col min="4" max="4" width="6.28515625" style="94" customWidth="1"/>
    <col min="5" max="5" width="12.7109375" style="94" customWidth="1"/>
    <col min="6" max="6" width="5.42578125" style="94" customWidth="1"/>
    <col min="7" max="7" width="7.5703125" style="94" customWidth="1"/>
    <col min="8" max="8" width="10" style="94" customWidth="1"/>
    <col min="9" max="9" width="8.5703125" style="94" customWidth="1"/>
    <col min="10" max="10" width="13" style="94" bestFit="1" customWidth="1"/>
    <col min="11" max="11" width="10.140625" style="94" customWidth="1"/>
    <col min="12" max="12" width="12.28515625" style="94" bestFit="1" customWidth="1"/>
    <col min="13" max="13" width="8.42578125" style="94" customWidth="1"/>
    <col min="14" max="15" width="10.7109375" style="94" hidden="1" customWidth="1"/>
    <col min="16" max="16" width="8" style="104" customWidth="1"/>
    <col min="17" max="17" width="11.28515625" style="94" hidden="1" customWidth="1"/>
    <col min="18" max="18" width="11.85546875" style="104" hidden="1" customWidth="1"/>
    <col min="19" max="19" width="8.140625" style="104" customWidth="1"/>
    <col min="20" max="16384" width="10.7109375" style="94"/>
  </cols>
  <sheetData>
    <row r="1" spans="1:20" s="90" customFormat="1" ht="98" customHeight="1" x14ac:dyDescent="0.3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89"/>
      <c r="R1" s="89"/>
      <c r="S1" s="89"/>
      <c r="T1" s="134"/>
    </row>
    <row r="2" spans="1:20" ht="22" thickBot="1" x14ac:dyDescent="0.3">
      <c r="A2" s="91" t="s">
        <v>40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  <c r="R2" s="93"/>
      <c r="S2" s="93"/>
      <c r="T2" s="93"/>
    </row>
    <row r="3" spans="1:20" x14ac:dyDescent="0.2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R3" s="96"/>
      <c r="S3" s="96"/>
      <c r="T3" s="95"/>
    </row>
    <row r="4" spans="1:20" s="102" customFormat="1" ht="18" customHeight="1" x14ac:dyDescent="0.2">
      <c r="A4" s="97" t="s">
        <v>117</v>
      </c>
      <c r="B4" s="97"/>
      <c r="C4" s="98"/>
      <c r="D4" s="98"/>
      <c r="E4" s="98"/>
      <c r="F4" s="98"/>
      <c r="G4" s="98"/>
      <c r="H4" s="98"/>
      <c r="I4" s="99"/>
      <c r="J4" s="100"/>
      <c r="K4" s="98"/>
      <c r="L4" s="98"/>
      <c r="M4" s="98"/>
      <c r="N4" s="99"/>
      <c r="O4" s="101"/>
      <c r="P4" s="158"/>
      <c r="R4" s="158"/>
      <c r="S4" s="158"/>
      <c r="T4" s="98"/>
    </row>
    <row r="5" spans="1:20" s="102" customFormat="1" ht="18" customHeight="1" x14ac:dyDescent="0.2">
      <c r="A5" s="97" t="s">
        <v>116</v>
      </c>
      <c r="B5" s="97"/>
      <c r="C5" s="98"/>
      <c r="D5" s="98"/>
      <c r="E5" s="98"/>
      <c r="F5" s="98"/>
      <c r="G5" s="98"/>
      <c r="H5" s="98"/>
      <c r="I5" s="99"/>
      <c r="J5" s="100"/>
      <c r="K5" s="98"/>
      <c r="L5" s="98"/>
      <c r="M5" s="98"/>
      <c r="N5" s="99"/>
      <c r="O5" s="101"/>
      <c r="P5" s="109" t="s">
        <v>72</v>
      </c>
      <c r="R5" s="110"/>
      <c r="S5" s="233"/>
      <c r="T5" s="234"/>
    </row>
    <row r="6" spans="1:20" x14ac:dyDescent="0.2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  <c r="R6" s="96"/>
      <c r="S6" s="96"/>
      <c r="T6" s="95"/>
    </row>
    <row r="7" spans="1:20" s="103" customFormat="1" ht="23" customHeight="1" thickBot="1" x14ac:dyDescent="0.25">
      <c r="A7" s="235" t="s">
        <v>32</v>
      </c>
      <c r="B7" s="235"/>
      <c r="C7" s="159" t="s">
        <v>0</v>
      </c>
      <c r="D7" s="235" t="s">
        <v>25</v>
      </c>
      <c r="E7" s="235"/>
      <c r="F7" s="235" t="s">
        <v>26</v>
      </c>
      <c r="G7" s="235"/>
      <c r="H7" s="235" t="s">
        <v>27</v>
      </c>
      <c r="I7" s="235"/>
      <c r="J7" s="235" t="s">
        <v>89</v>
      </c>
      <c r="K7" s="235"/>
      <c r="L7" s="235"/>
      <c r="M7" s="235" t="s">
        <v>30</v>
      </c>
      <c r="N7" s="235"/>
      <c r="O7" s="235"/>
      <c r="P7" s="235"/>
      <c r="R7" s="115"/>
      <c r="S7" s="235" t="s">
        <v>31</v>
      </c>
      <c r="T7" s="235"/>
    </row>
    <row r="8" spans="1:20" s="103" customFormat="1" ht="15" customHeight="1" thickTop="1" x14ac:dyDescent="0.2">
      <c r="A8" s="219" t="s">
        <v>70</v>
      </c>
      <c r="B8" s="219"/>
      <c r="C8" s="139">
        <v>43082</v>
      </c>
      <c r="D8" s="223"/>
      <c r="E8" s="220"/>
      <c r="F8" s="227"/>
      <c r="G8" s="228"/>
      <c r="H8" s="229">
        <v>5</v>
      </c>
      <c r="I8" s="229"/>
      <c r="J8" s="227" t="s">
        <v>123</v>
      </c>
      <c r="K8" s="229"/>
      <c r="L8" s="228"/>
      <c r="M8" s="230"/>
      <c r="N8" s="231"/>
      <c r="O8" s="231"/>
      <c r="P8" s="231"/>
      <c r="R8" s="224"/>
      <c r="S8" s="225"/>
      <c r="T8" s="226"/>
    </row>
    <row r="9" spans="1:20" s="103" customFormat="1" ht="15" customHeight="1" x14ac:dyDescent="0.2">
      <c r="A9" s="219"/>
      <c r="B9" s="219"/>
      <c r="C9" s="116">
        <v>43087</v>
      </c>
      <c r="D9" s="223"/>
      <c r="E9" s="220"/>
      <c r="F9" s="221"/>
      <c r="G9" s="222"/>
      <c r="H9" s="220">
        <v>5</v>
      </c>
      <c r="I9" s="220"/>
      <c r="J9" s="221" t="s">
        <v>124</v>
      </c>
      <c r="K9" s="220"/>
      <c r="L9" s="222"/>
      <c r="M9" s="217"/>
      <c r="N9" s="217"/>
      <c r="O9" s="217"/>
      <c r="P9" s="217"/>
      <c r="R9" s="216"/>
      <c r="S9" s="217"/>
      <c r="T9" s="218"/>
    </row>
    <row r="10" spans="1:20" s="103" customFormat="1" ht="15" customHeight="1" x14ac:dyDescent="0.2">
      <c r="A10" s="219"/>
      <c r="B10" s="219"/>
      <c r="C10" s="116">
        <v>43094</v>
      </c>
      <c r="D10" s="223"/>
      <c r="E10" s="220"/>
      <c r="F10" s="221"/>
      <c r="G10" s="222"/>
      <c r="H10" s="220">
        <v>4</v>
      </c>
      <c r="I10" s="220"/>
      <c r="J10" s="221" t="s">
        <v>125</v>
      </c>
      <c r="K10" s="220"/>
      <c r="L10" s="222"/>
      <c r="M10" s="217"/>
      <c r="N10" s="217"/>
      <c r="O10" s="217"/>
      <c r="P10" s="217"/>
      <c r="R10" s="216"/>
      <c r="S10" s="217"/>
      <c r="T10" s="218"/>
    </row>
    <row r="11" spans="1:20" s="103" customFormat="1" ht="15" customHeight="1" x14ac:dyDescent="0.2">
      <c r="A11" s="160"/>
      <c r="B11" s="160"/>
      <c r="C11" s="116"/>
      <c r="D11" s="223"/>
      <c r="E11" s="220"/>
      <c r="F11" s="221"/>
      <c r="G11" s="222"/>
      <c r="H11" s="220">
        <v>3</v>
      </c>
      <c r="I11" s="220"/>
      <c r="J11" s="221" t="s">
        <v>126</v>
      </c>
      <c r="K11" s="220"/>
      <c r="L11" s="222"/>
      <c r="M11" s="164"/>
      <c r="N11" s="164"/>
      <c r="O11" s="164"/>
      <c r="P11" s="164"/>
      <c r="R11" s="165"/>
      <c r="S11" s="164"/>
      <c r="T11" s="166"/>
    </row>
    <row r="12" spans="1:20" s="103" customFormat="1" ht="15" customHeight="1" x14ac:dyDescent="0.2">
      <c r="A12" s="219"/>
      <c r="B12" s="219"/>
      <c r="C12" s="116"/>
      <c r="D12" s="220"/>
      <c r="E12" s="220"/>
      <c r="F12" s="221"/>
      <c r="G12" s="222"/>
      <c r="H12" s="220"/>
      <c r="I12" s="220"/>
      <c r="J12" s="221"/>
      <c r="K12" s="220"/>
      <c r="L12" s="222"/>
      <c r="M12" s="217"/>
      <c r="N12" s="217"/>
      <c r="O12" s="217"/>
      <c r="P12" s="217"/>
      <c r="R12" s="216"/>
      <c r="S12" s="217"/>
      <c r="T12" s="218"/>
    </row>
    <row r="13" spans="1:20" s="103" customFormat="1" ht="15" customHeight="1" x14ac:dyDescent="0.2">
      <c r="A13" s="219"/>
      <c r="B13" s="219"/>
      <c r="C13" s="116"/>
      <c r="D13" s="220"/>
      <c r="E13" s="220"/>
      <c r="F13" s="221"/>
      <c r="G13" s="222"/>
      <c r="H13" s="220"/>
      <c r="I13" s="220"/>
      <c r="J13" s="221"/>
      <c r="K13" s="220"/>
      <c r="L13" s="222"/>
      <c r="M13" s="217"/>
      <c r="N13" s="217"/>
      <c r="O13" s="217"/>
      <c r="P13" s="217"/>
      <c r="R13" s="216"/>
      <c r="S13" s="217"/>
      <c r="T13" s="218"/>
    </row>
    <row r="14" spans="1:20" s="103" customFormat="1" ht="15" customHeight="1" x14ac:dyDescent="0.2">
      <c r="A14" s="219"/>
      <c r="B14" s="219"/>
      <c r="C14" s="116"/>
      <c r="D14" s="221"/>
      <c r="E14" s="222"/>
      <c r="F14" s="221"/>
      <c r="G14" s="222"/>
      <c r="H14" s="220"/>
      <c r="I14" s="220"/>
      <c r="J14" s="221"/>
      <c r="K14" s="220"/>
      <c r="L14" s="222"/>
      <c r="M14" s="217"/>
      <c r="N14" s="217"/>
      <c r="O14" s="217"/>
      <c r="P14" s="217"/>
      <c r="R14" s="216"/>
      <c r="S14" s="217"/>
      <c r="T14" s="218"/>
    </row>
    <row r="15" spans="1:20" s="103" customFormat="1" ht="15" customHeight="1" x14ac:dyDescent="0.2">
      <c r="A15" s="219"/>
      <c r="B15" s="219"/>
      <c r="C15" s="116"/>
      <c r="D15" s="162"/>
      <c r="E15" s="163"/>
      <c r="F15" s="221"/>
      <c r="G15" s="222"/>
      <c r="H15" s="161"/>
      <c r="I15" s="161"/>
      <c r="J15" s="221"/>
      <c r="K15" s="220"/>
      <c r="L15" s="222"/>
      <c r="M15" s="164"/>
      <c r="N15" s="164"/>
      <c r="O15" s="164"/>
      <c r="P15" s="164"/>
      <c r="R15" s="165"/>
      <c r="S15" s="164"/>
      <c r="T15" s="166"/>
    </row>
    <row r="16" spans="1:20" s="103" customFormat="1" ht="15" customHeight="1" x14ac:dyDescent="0.2">
      <c r="A16" s="219"/>
      <c r="B16" s="219"/>
      <c r="C16" s="116"/>
      <c r="D16" s="221"/>
      <c r="E16" s="222"/>
      <c r="F16" s="221"/>
      <c r="G16" s="222"/>
      <c r="H16" s="220"/>
      <c r="I16" s="220"/>
      <c r="J16" s="221"/>
      <c r="K16" s="220"/>
      <c r="L16" s="222"/>
      <c r="M16" s="217"/>
      <c r="N16" s="217"/>
      <c r="O16" s="217"/>
      <c r="P16" s="217"/>
      <c r="R16" s="216"/>
      <c r="S16" s="217"/>
      <c r="T16" s="218"/>
    </row>
    <row r="17" spans="1:20" s="103" customFormat="1" ht="15" customHeight="1" x14ac:dyDescent="0.2">
      <c r="A17" s="219"/>
      <c r="B17" s="219"/>
      <c r="C17" s="116"/>
      <c r="D17" s="221"/>
      <c r="E17" s="222"/>
      <c r="F17" s="221"/>
      <c r="G17" s="222"/>
      <c r="H17" s="220"/>
      <c r="I17" s="220"/>
      <c r="J17" s="221"/>
      <c r="K17" s="220"/>
      <c r="L17" s="222"/>
      <c r="M17" s="217"/>
      <c r="N17" s="217"/>
      <c r="O17" s="217"/>
      <c r="P17" s="217"/>
      <c r="R17" s="216"/>
      <c r="S17" s="217"/>
      <c r="T17" s="218"/>
    </row>
    <row r="18" spans="1:20" s="103" customFormat="1" ht="15" customHeight="1" x14ac:dyDescent="0.2">
      <c r="A18" s="219" t="s">
        <v>101</v>
      </c>
      <c r="B18" s="219"/>
      <c r="C18" s="116"/>
      <c r="D18" s="220"/>
      <c r="E18" s="220"/>
      <c r="F18" s="221"/>
      <c r="G18" s="222"/>
      <c r="H18" s="220"/>
      <c r="I18" s="220"/>
      <c r="J18" s="221"/>
      <c r="K18" s="220"/>
      <c r="L18" s="222"/>
      <c r="M18" s="217"/>
      <c r="N18" s="217"/>
      <c r="O18" s="217"/>
      <c r="P18" s="217"/>
      <c r="R18" s="216"/>
      <c r="S18" s="217"/>
      <c r="T18" s="218"/>
    </row>
    <row r="19" spans="1:20" s="103" customFormat="1" ht="15" customHeight="1" x14ac:dyDescent="0.2">
      <c r="A19" s="219"/>
      <c r="B19" s="219"/>
      <c r="C19" s="116"/>
      <c r="D19" s="220"/>
      <c r="E19" s="220"/>
      <c r="F19" s="221"/>
      <c r="G19" s="222"/>
      <c r="H19" s="220"/>
      <c r="I19" s="220"/>
      <c r="J19" s="221"/>
      <c r="K19" s="220"/>
      <c r="L19" s="222"/>
      <c r="M19" s="217"/>
      <c r="N19" s="217"/>
      <c r="O19" s="217"/>
      <c r="P19" s="217"/>
      <c r="R19" s="216"/>
      <c r="S19" s="217"/>
      <c r="T19" s="218"/>
    </row>
    <row r="20" spans="1:20" s="103" customFormat="1" ht="15" customHeight="1" x14ac:dyDescent="0.2">
      <c r="A20" s="219"/>
      <c r="B20" s="219"/>
      <c r="C20" s="116"/>
      <c r="D20" s="220"/>
      <c r="E20" s="220"/>
      <c r="F20" s="221"/>
      <c r="G20" s="222"/>
      <c r="H20" s="220"/>
      <c r="I20" s="220"/>
      <c r="J20" s="221"/>
      <c r="K20" s="220"/>
      <c r="L20" s="222"/>
      <c r="M20" s="217"/>
      <c r="N20" s="217"/>
      <c r="O20" s="217"/>
      <c r="P20" s="217"/>
      <c r="R20" s="216"/>
      <c r="S20" s="217"/>
      <c r="T20" s="218"/>
    </row>
    <row r="21" spans="1:20" s="103" customFormat="1" ht="15" customHeight="1" x14ac:dyDescent="0.2">
      <c r="A21" s="219"/>
      <c r="B21" s="219"/>
      <c r="C21" s="116"/>
      <c r="D21" s="220"/>
      <c r="E21" s="220"/>
      <c r="F21" s="221"/>
      <c r="G21" s="222"/>
      <c r="H21" s="220"/>
      <c r="I21" s="220"/>
      <c r="J21" s="221"/>
      <c r="K21" s="220"/>
      <c r="L21" s="222"/>
      <c r="M21" s="217"/>
      <c r="N21" s="217"/>
      <c r="O21" s="217"/>
      <c r="P21" s="217"/>
      <c r="R21" s="216"/>
      <c r="S21" s="217"/>
      <c r="T21" s="218"/>
    </row>
    <row r="22" spans="1:20" s="103" customFormat="1" ht="15" customHeight="1" x14ac:dyDescent="0.2">
      <c r="A22" s="219"/>
      <c r="B22" s="219"/>
      <c r="C22" s="116"/>
      <c r="D22" s="220"/>
      <c r="E22" s="220"/>
      <c r="F22" s="221"/>
      <c r="G22" s="222"/>
      <c r="H22" s="220"/>
      <c r="I22" s="220"/>
      <c r="J22" s="221"/>
      <c r="K22" s="220"/>
      <c r="L22" s="222"/>
      <c r="M22" s="217"/>
      <c r="N22" s="217"/>
      <c r="O22" s="217"/>
      <c r="P22" s="217"/>
      <c r="R22" s="216"/>
      <c r="S22" s="217"/>
      <c r="T22" s="218"/>
    </row>
    <row r="23" spans="1:20" s="103" customFormat="1" ht="15" customHeight="1" x14ac:dyDescent="0.2">
      <c r="A23" s="219"/>
      <c r="B23" s="219"/>
      <c r="C23" s="116"/>
      <c r="D23" s="220"/>
      <c r="E23" s="220"/>
      <c r="F23" s="221"/>
      <c r="G23" s="222"/>
      <c r="H23" s="220"/>
      <c r="I23" s="220"/>
      <c r="J23" s="221"/>
      <c r="K23" s="220"/>
      <c r="L23" s="222"/>
      <c r="M23" s="164"/>
      <c r="N23" s="164"/>
      <c r="O23" s="164"/>
      <c r="P23" s="164"/>
      <c r="R23" s="216"/>
      <c r="S23" s="217"/>
      <c r="T23" s="218"/>
    </row>
    <row r="24" spans="1:20" s="103" customFormat="1" ht="15" customHeight="1" x14ac:dyDescent="0.2">
      <c r="A24" s="219" t="s">
        <v>102</v>
      </c>
      <c r="B24" s="219"/>
      <c r="C24" s="116">
        <v>43094</v>
      </c>
      <c r="D24" s="161"/>
      <c r="E24" s="161"/>
      <c r="F24" s="162"/>
      <c r="G24" s="163"/>
      <c r="H24" s="220">
        <v>2</v>
      </c>
      <c r="I24" s="220"/>
      <c r="J24" s="221" t="s">
        <v>118</v>
      </c>
      <c r="K24" s="220"/>
      <c r="L24" s="222"/>
      <c r="M24" s="164"/>
      <c r="N24" s="164"/>
      <c r="O24" s="164"/>
      <c r="P24" s="164"/>
      <c r="R24" s="216"/>
      <c r="S24" s="217"/>
      <c r="T24" s="218"/>
    </row>
    <row r="25" spans="1:20" s="103" customFormat="1" ht="15" customHeight="1" x14ac:dyDescent="0.2">
      <c r="A25" s="219"/>
      <c r="B25" s="219"/>
      <c r="C25" s="116"/>
      <c r="D25" s="161"/>
      <c r="E25" s="161"/>
      <c r="F25" s="162"/>
      <c r="G25" s="163"/>
      <c r="H25" s="220"/>
      <c r="I25" s="220"/>
      <c r="J25" s="221"/>
      <c r="K25" s="220"/>
      <c r="L25" s="222"/>
      <c r="M25" s="164"/>
      <c r="N25" s="164"/>
      <c r="O25" s="164"/>
      <c r="P25" s="164"/>
      <c r="R25" s="216"/>
      <c r="S25" s="217"/>
      <c r="T25" s="218"/>
    </row>
    <row r="26" spans="1:20" s="103" customFormat="1" ht="15" customHeight="1" x14ac:dyDescent="0.2">
      <c r="A26" s="219"/>
      <c r="B26" s="219"/>
      <c r="C26" s="116"/>
      <c r="D26" s="220"/>
      <c r="E26" s="220"/>
      <c r="F26" s="221"/>
      <c r="G26" s="222"/>
      <c r="H26" s="220"/>
      <c r="I26" s="220"/>
      <c r="J26" s="221"/>
      <c r="K26" s="220"/>
      <c r="L26" s="222"/>
      <c r="M26" s="217"/>
      <c r="N26" s="217"/>
      <c r="O26" s="217"/>
      <c r="P26" s="217"/>
      <c r="R26" s="216"/>
      <c r="S26" s="217"/>
      <c r="T26" s="218"/>
    </row>
    <row r="27" spans="1:20" s="103" customFormat="1" ht="15" customHeight="1" x14ac:dyDescent="0.2">
      <c r="A27" s="219"/>
      <c r="B27" s="219"/>
      <c r="C27" s="116"/>
      <c r="D27" s="220"/>
      <c r="E27" s="220"/>
      <c r="F27" s="221"/>
      <c r="G27" s="222"/>
      <c r="H27" s="220"/>
      <c r="I27" s="220"/>
      <c r="J27" s="221"/>
      <c r="K27" s="220"/>
      <c r="L27" s="222"/>
      <c r="M27" s="217"/>
      <c r="N27" s="217"/>
      <c r="O27" s="217"/>
      <c r="P27" s="217"/>
      <c r="R27" s="216"/>
      <c r="S27" s="217"/>
      <c r="T27" s="218"/>
    </row>
    <row r="28" spans="1:20" s="103" customFormat="1" ht="15" customHeight="1" x14ac:dyDescent="0.2">
      <c r="A28" s="219"/>
      <c r="B28" s="219"/>
      <c r="C28" s="116"/>
      <c r="D28" s="220"/>
      <c r="E28" s="220"/>
      <c r="F28" s="221"/>
      <c r="G28" s="222"/>
      <c r="H28" s="220"/>
      <c r="I28" s="220"/>
      <c r="J28" s="221"/>
      <c r="K28" s="220"/>
      <c r="L28" s="222"/>
      <c r="M28" s="217"/>
      <c r="N28" s="217"/>
      <c r="O28" s="217"/>
      <c r="P28" s="217"/>
      <c r="R28" s="216"/>
      <c r="S28" s="217"/>
      <c r="T28" s="218"/>
    </row>
    <row r="29" spans="1:20" s="103" customFormat="1" ht="15" customHeight="1" x14ac:dyDescent="0.2">
      <c r="A29" s="219"/>
      <c r="B29" s="219"/>
      <c r="C29" s="116"/>
      <c r="D29" s="220"/>
      <c r="E29" s="220"/>
      <c r="F29" s="221"/>
      <c r="G29" s="222"/>
      <c r="H29" s="220"/>
      <c r="I29" s="220"/>
      <c r="J29" s="221"/>
      <c r="K29" s="220"/>
      <c r="L29" s="222"/>
      <c r="M29" s="217"/>
      <c r="N29" s="217"/>
      <c r="O29" s="217"/>
      <c r="P29" s="217"/>
      <c r="R29" s="216"/>
      <c r="S29" s="217"/>
      <c r="T29" s="218"/>
    </row>
    <row r="30" spans="1:20" x14ac:dyDescent="0.2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6"/>
    </row>
    <row r="31" spans="1:20" ht="23" customHeight="1" x14ac:dyDescent="0.2">
      <c r="A31" s="30" t="s">
        <v>7</v>
      </c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s="133" customFormat="1" ht="66" customHeight="1" x14ac:dyDescent="0.2">
      <c r="A32" s="118" t="s">
        <v>3</v>
      </c>
      <c r="B32" s="119" t="s">
        <v>45</v>
      </c>
      <c r="C32" s="157" t="s">
        <v>6</v>
      </c>
      <c r="D32" s="157" t="s">
        <v>19</v>
      </c>
      <c r="E32" s="157" t="s">
        <v>53</v>
      </c>
      <c r="F32" s="118" t="s">
        <v>4</v>
      </c>
      <c r="G32" s="157" t="s">
        <v>5</v>
      </c>
      <c r="H32" s="136" t="s">
        <v>76</v>
      </c>
      <c r="I32" s="157" t="s">
        <v>10</v>
      </c>
      <c r="J32" s="157" t="s">
        <v>36</v>
      </c>
      <c r="K32" s="157" t="s">
        <v>60</v>
      </c>
      <c r="L32" s="157" t="s">
        <v>61</v>
      </c>
      <c r="M32" s="157" t="s">
        <v>8</v>
      </c>
      <c r="N32" s="157" t="s">
        <v>9</v>
      </c>
      <c r="O32" s="157" t="s">
        <v>17</v>
      </c>
      <c r="P32" s="157" t="s">
        <v>62</v>
      </c>
      <c r="Q32" s="198" t="s">
        <v>18</v>
      </c>
      <c r="R32" s="198"/>
      <c r="S32" s="157" t="s">
        <v>46</v>
      </c>
      <c r="T32" s="157" t="s">
        <v>22</v>
      </c>
    </row>
    <row r="33" spans="1:20" ht="20" customHeight="1" x14ac:dyDescent="0.2">
      <c r="A33" s="61">
        <v>1</v>
      </c>
      <c r="B33" s="61" t="s">
        <v>118</v>
      </c>
      <c r="C33" s="124" t="s">
        <v>57</v>
      </c>
      <c r="D33" s="140" t="s">
        <v>44</v>
      </c>
      <c r="E33" s="66">
        <v>38358</v>
      </c>
      <c r="F33" s="140">
        <f t="shared" ref="F33:F39" ca="1" si="0">DATEDIF(E33,NOW(),"y")</f>
        <v>16</v>
      </c>
      <c r="G33" s="120" t="s">
        <v>79</v>
      </c>
      <c r="H33" s="137">
        <v>42445</v>
      </c>
      <c r="I33" s="123">
        <v>9.5399999999999991</v>
      </c>
      <c r="J33" s="130" t="s">
        <v>112</v>
      </c>
      <c r="K33" s="62" t="s">
        <v>78</v>
      </c>
      <c r="L33" s="138"/>
      <c r="M33" s="64" t="s">
        <v>41</v>
      </c>
      <c r="N33" s="63"/>
      <c r="O33" s="63"/>
      <c r="P33" s="127">
        <v>3</v>
      </c>
      <c r="Q33" s="65"/>
      <c r="R33" s="63"/>
      <c r="S33" s="65">
        <f t="shared" ref="S33:S40" si="1">P33*30</f>
        <v>90</v>
      </c>
      <c r="T33" s="132" t="s">
        <v>23</v>
      </c>
    </row>
    <row r="34" spans="1:20" ht="20" customHeight="1" x14ac:dyDescent="0.2">
      <c r="A34" s="61">
        <v>2</v>
      </c>
      <c r="B34" s="61" t="s">
        <v>119</v>
      </c>
      <c r="C34" s="124" t="s">
        <v>54</v>
      </c>
      <c r="D34" s="140" t="s">
        <v>20</v>
      </c>
      <c r="E34" s="66">
        <v>38724</v>
      </c>
      <c r="F34" s="140">
        <f t="shared" ca="1" si="0"/>
        <v>15</v>
      </c>
      <c r="G34" s="121">
        <v>4</v>
      </c>
      <c r="H34" s="137">
        <v>42445</v>
      </c>
      <c r="I34" s="123">
        <v>9.7100000000000009</v>
      </c>
      <c r="J34" s="129" t="s">
        <v>113</v>
      </c>
      <c r="K34" s="62" t="s">
        <v>77</v>
      </c>
      <c r="L34" s="130" t="s">
        <v>108</v>
      </c>
      <c r="M34" s="64" t="s">
        <v>41</v>
      </c>
      <c r="N34" s="63"/>
      <c r="O34" s="63"/>
      <c r="P34" s="127">
        <v>3</v>
      </c>
      <c r="Q34" s="65"/>
      <c r="R34" s="63"/>
      <c r="S34" s="65">
        <f t="shared" si="1"/>
        <v>90</v>
      </c>
      <c r="T34" s="132" t="s">
        <v>23</v>
      </c>
    </row>
    <row r="35" spans="1:20" ht="20" customHeight="1" x14ac:dyDescent="0.2">
      <c r="A35" s="61">
        <v>3</v>
      </c>
      <c r="B35" s="61" t="s">
        <v>120</v>
      </c>
      <c r="C35" s="124" t="s">
        <v>54</v>
      </c>
      <c r="D35" s="140" t="s">
        <v>44</v>
      </c>
      <c r="E35" s="66">
        <v>37625</v>
      </c>
      <c r="F35" s="140">
        <f t="shared" ca="1" si="0"/>
        <v>18</v>
      </c>
      <c r="G35" s="122">
        <v>10</v>
      </c>
      <c r="H35" s="137">
        <v>42506</v>
      </c>
      <c r="I35" s="123">
        <v>12.28</v>
      </c>
      <c r="J35" s="129" t="s">
        <v>80</v>
      </c>
      <c r="K35" s="62">
        <v>543</v>
      </c>
      <c r="L35" s="131" t="s">
        <v>109</v>
      </c>
      <c r="M35" s="64" t="s">
        <v>41</v>
      </c>
      <c r="N35" s="63"/>
      <c r="O35" s="63"/>
      <c r="P35" s="127">
        <v>3</v>
      </c>
      <c r="Q35" s="65"/>
      <c r="R35" s="63"/>
      <c r="S35" s="65">
        <f t="shared" si="1"/>
        <v>90</v>
      </c>
      <c r="T35" s="132" t="s">
        <v>23</v>
      </c>
    </row>
    <row r="36" spans="1:20" ht="20" customHeight="1" x14ac:dyDescent="0.2">
      <c r="A36" s="61">
        <v>4</v>
      </c>
      <c r="B36" s="61" t="s">
        <v>121</v>
      </c>
      <c r="C36" s="182" t="s">
        <v>56</v>
      </c>
      <c r="D36" s="140" t="s">
        <v>20</v>
      </c>
      <c r="E36" s="66">
        <v>37991</v>
      </c>
      <c r="F36" s="140">
        <f t="shared" ca="1" si="0"/>
        <v>17</v>
      </c>
      <c r="G36" s="121">
        <v>5</v>
      </c>
      <c r="H36" s="137">
        <v>42445</v>
      </c>
      <c r="I36" s="123">
        <v>7.14</v>
      </c>
      <c r="J36" s="128" t="s">
        <v>95</v>
      </c>
      <c r="K36" s="62">
        <v>455</v>
      </c>
      <c r="L36" s="131"/>
      <c r="M36" s="64" t="s">
        <v>41</v>
      </c>
      <c r="N36" s="63"/>
      <c r="O36" s="63"/>
      <c r="P36" s="127">
        <v>3.2</v>
      </c>
      <c r="Q36" s="65"/>
      <c r="R36" s="63"/>
      <c r="S36" s="65">
        <f t="shared" si="1"/>
        <v>96</v>
      </c>
      <c r="T36" s="132" t="s">
        <v>23</v>
      </c>
    </row>
    <row r="37" spans="1:20" ht="20" customHeight="1" x14ac:dyDescent="0.2">
      <c r="A37" s="61">
        <v>5</v>
      </c>
      <c r="B37" s="61" t="s">
        <v>122</v>
      </c>
      <c r="C37" s="124" t="s">
        <v>55</v>
      </c>
      <c r="D37" s="140" t="s">
        <v>44</v>
      </c>
      <c r="E37" s="66">
        <v>36893</v>
      </c>
      <c r="F37" s="140">
        <f t="shared" ca="1" si="0"/>
        <v>20</v>
      </c>
      <c r="G37" s="140">
        <v>1.5</v>
      </c>
      <c r="H37" s="137">
        <v>42887</v>
      </c>
      <c r="I37" s="140">
        <v>9.6</v>
      </c>
      <c r="J37" s="128" t="s">
        <v>114</v>
      </c>
      <c r="K37" s="62">
        <v>716</v>
      </c>
      <c r="L37" s="131" t="s">
        <v>110</v>
      </c>
      <c r="M37" s="64" t="s">
        <v>41</v>
      </c>
      <c r="N37" s="63"/>
      <c r="O37" s="63"/>
      <c r="P37" s="127">
        <v>4</v>
      </c>
      <c r="Q37" s="65"/>
      <c r="R37" s="63"/>
      <c r="S37" s="65">
        <f t="shared" si="1"/>
        <v>120</v>
      </c>
      <c r="T37" s="132" t="s">
        <v>23</v>
      </c>
    </row>
    <row r="38" spans="1:20" ht="20" customHeight="1" x14ac:dyDescent="0.2">
      <c r="A38" s="61">
        <v>6</v>
      </c>
      <c r="B38" s="61" t="s">
        <v>123</v>
      </c>
      <c r="C38" s="124" t="s">
        <v>82</v>
      </c>
      <c r="D38" s="140" t="s">
        <v>44</v>
      </c>
      <c r="E38" s="66">
        <v>39090</v>
      </c>
      <c r="F38" s="140">
        <f t="shared" ca="1" si="0"/>
        <v>14</v>
      </c>
      <c r="G38" s="140">
        <v>10</v>
      </c>
      <c r="H38" s="137">
        <v>42887</v>
      </c>
      <c r="I38" s="140">
        <v>12.77</v>
      </c>
      <c r="J38" s="128" t="s">
        <v>97</v>
      </c>
      <c r="K38" s="62" t="s">
        <v>77</v>
      </c>
      <c r="L38" s="131"/>
      <c r="M38" s="64" t="s">
        <v>41</v>
      </c>
      <c r="N38" s="63"/>
      <c r="O38" s="63"/>
      <c r="P38" s="127">
        <v>4.2</v>
      </c>
      <c r="Q38" s="65"/>
      <c r="R38" s="63"/>
      <c r="S38" s="65">
        <f t="shared" si="1"/>
        <v>126</v>
      </c>
      <c r="T38" s="132" t="s">
        <v>23</v>
      </c>
    </row>
    <row r="39" spans="1:20" ht="20" customHeight="1" x14ac:dyDescent="0.2">
      <c r="A39" s="61">
        <v>7</v>
      </c>
      <c r="B39" s="61" t="s">
        <v>124</v>
      </c>
      <c r="C39" s="124" t="s">
        <v>83</v>
      </c>
      <c r="D39" s="140" t="s">
        <v>44</v>
      </c>
      <c r="E39" s="66">
        <v>39823</v>
      </c>
      <c r="F39" s="140">
        <f t="shared" ca="1" si="0"/>
        <v>12</v>
      </c>
      <c r="G39" s="140">
        <v>7</v>
      </c>
      <c r="H39" s="137">
        <v>42887</v>
      </c>
      <c r="I39" s="140">
        <v>6.87</v>
      </c>
      <c r="J39" s="128" t="s">
        <v>105</v>
      </c>
      <c r="K39" s="62">
        <v>218</v>
      </c>
      <c r="L39" s="131" t="s">
        <v>84</v>
      </c>
      <c r="M39" s="64" t="s">
        <v>41</v>
      </c>
      <c r="N39" s="63"/>
      <c r="O39" s="63"/>
      <c r="P39" s="127">
        <v>4.2</v>
      </c>
      <c r="Q39" s="65"/>
      <c r="R39" s="63"/>
      <c r="S39" s="65">
        <f t="shared" si="1"/>
        <v>126</v>
      </c>
      <c r="T39" s="132" t="s">
        <v>23</v>
      </c>
    </row>
    <row r="40" spans="1:20" ht="20" customHeight="1" x14ac:dyDescent="0.2">
      <c r="A40" s="61">
        <v>8</v>
      </c>
      <c r="B40" s="61" t="s">
        <v>125</v>
      </c>
      <c r="C40" s="124" t="s">
        <v>54</v>
      </c>
      <c r="D40" s="140" t="s">
        <v>20</v>
      </c>
      <c r="E40" s="66">
        <v>40189</v>
      </c>
      <c r="F40" s="140">
        <f ca="1">DATEDIF(E40,NOW(),"y")</f>
        <v>11</v>
      </c>
      <c r="G40" s="140">
        <v>2</v>
      </c>
      <c r="H40" s="137">
        <v>42887</v>
      </c>
      <c r="I40" s="140">
        <v>9.5</v>
      </c>
      <c r="J40" s="180" t="s">
        <v>115</v>
      </c>
      <c r="K40" s="62">
        <v>555</v>
      </c>
      <c r="L40" s="183" t="s">
        <v>111</v>
      </c>
      <c r="M40" s="64" t="s">
        <v>41</v>
      </c>
      <c r="N40" s="63"/>
      <c r="O40" s="63"/>
      <c r="P40" s="127">
        <v>3</v>
      </c>
      <c r="Q40" s="65"/>
      <c r="R40" s="63"/>
      <c r="S40" s="65">
        <f t="shared" si="1"/>
        <v>90</v>
      </c>
      <c r="T40" s="181" t="s">
        <v>23</v>
      </c>
    </row>
    <row r="41" spans="1:20" x14ac:dyDescent="0.2">
      <c r="A41" s="95"/>
      <c r="B41" s="61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6"/>
    </row>
    <row r="42" spans="1:20" ht="23" customHeight="1" x14ac:dyDescent="0.2">
      <c r="A42" s="105" t="s">
        <v>43</v>
      </c>
      <c r="B42" s="105"/>
      <c r="C42" s="106"/>
      <c r="D42" s="106"/>
      <c r="E42" s="106"/>
      <c r="F42" s="106"/>
      <c r="G42" s="107"/>
      <c r="H42" s="107"/>
      <c r="I42" s="211" t="s">
        <v>38</v>
      </c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</row>
    <row r="43" spans="1:20" s="108" customFormat="1" ht="65" customHeight="1" x14ac:dyDescent="0.2">
      <c r="A43" s="212">
        <v>1</v>
      </c>
      <c r="B43" s="212"/>
      <c r="C43" s="212"/>
      <c r="D43" s="212"/>
      <c r="E43" s="212"/>
      <c r="F43" s="212"/>
      <c r="G43" s="212"/>
      <c r="H43" s="212"/>
      <c r="I43" s="213">
        <v>1</v>
      </c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</row>
    <row r="44" spans="1:20" s="108" customFormat="1" ht="65" customHeight="1" x14ac:dyDescent="0.2">
      <c r="A44" s="214">
        <v>2</v>
      </c>
      <c r="B44" s="214"/>
      <c r="C44" s="214"/>
      <c r="D44" s="214"/>
      <c r="E44" s="214"/>
      <c r="F44" s="214"/>
      <c r="G44" s="214"/>
      <c r="H44" s="214"/>
      <c r="I44" s="215">
        <v>2</v>
      </c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6"/>
    </row>
  </sheetData>
  <sheetProtection insertRows="0" deleteRows="0"/>
  <mergeCells count="155">
    <mergeCell ref="A1:O1"/>
    <mergeCell ref="S5:T5"/>
    <mergeCell ref="A7:B7"/>
    <mergeCell ref="D7:E7"/>
    <mergeCell ref="F7:G7"/>
    <mergeCell ref="H7:I7"/>
    <mergeCell ref="J7:L7"/>
    <mergeCell ref="M7:P7"/>
    <mergeCell ref="S7:T7"/>
    <mergeCell ref="R8:T8"/>
    <mergeCell ref="A9:B9"/>
    <mergeCell ref="D9:E9"/>
    <mergeCell ref="F9:G9"/>
    <mergeCell ref="H9:I9"/>
    <mergeCell ref="J9:L9"/>
    <mergeCell ref="M9:P9"/>
    <mergeCell ref="R9:T9"/>
    <mergeCell ref="A8:B8"/>
    <mergeCell ref="D8:E8"/>
    <mergeCell ref="F8:G8"/>
    <mergeCell ref="H8:I8"/>
    <mergeCell ref="J8:L8"/>
    <mergeCell ref="M8:P8"/>
    <mergeCell ref="R10:T10"/>
    <mergeCell ref="D11:E11"/>
    <mergeCell ref="F11:G11"/>
    <mergeCell ref="H11:I11"/>
    <mergeCell ref="J11:L11"/>
    <mergeCell ref="A12:B12"/>
    <mergeCell ref="D12:E12"/>
    <mergeCell ref="F12:G12"/>
    <mergeCell ref="H12:I12"/>
    <mergeCell ref="J12:L12"/>
    <mergeCell ref="A10:B10"/>
    <mergeCell ref="D10:E10"/>
    <mergeCell ref="F10:G10"/>
    <mergeCell ref="H10:I10"/>
    <mergeCell ref="J10:L10"/>
    <mergeCell ref="M10:P10"/>
    <mergeCell ref="M12:P12"/>
    <mergeCell ref="R12:T12"/>
    <mergeCell ref="A13:B13"/>
    <mergeCell ref="D13:E13"/>
    <mergeCell ref="F13:G13"/>
    <mergeCell ref="H13:I13"/>
    <mergeCell ref="J13:L13"/>
    <mergeCell ref="M13:P13"/>
    <mergeCell ref="R13:T13"/>
    <mergeCell ref="R16:T16"/>
    <mergeCell ref="A17:B17"/>
    <mergeCell ref="D17:E17"/>
    <mergeCell ref="F17:G17"/>
    <mergeCell ref="H17:I17"/>
    <mergeCell ref="J17:L17"/>
    <mergeCell ref="M17:P17"/>
    <mergeCell ref="R17:T17"/>
    <mergeCell ref="R14:T14"/>
    <mergeCell ref="A15:B15"/>
    <mergeCell ref="F15:G15"/>
    <mergeCell ref="J15:L15"/>
    <mergeCell ref="A16:B16"/>
    <mergeCell ref="D16:E16"/>
    <mergeCell ref="F16:G16"/>
    <mergeCell ref="H16:I16"/>
    <mergeCell ref="J16:L16"/>
    <mergeCell ref="M16:P16"/>
    <mergeCell ref="A14:B14"/>
    <mergeCell ref="D14:E14"/>
    <mergeCell ref="F14:G14"/>
    <mergeCell ref="H14:I14"/>
    <mergeCell ref="J14:L14"/>
    <mergeCell ref="M14:P14"/>
    <mergeCell ref="R18:T18"/>
    <mergeCell ref="A18:B18"/>
    <mergeCell ref="D19:E19"/>
    <mergeCell ref="F19:G19"/>
    <mergeCell ref="H19:I19"/>
    <mergeCell ref="J19:L19"/>
    <mergeCell ref="M19:P19"/>
    <mergeCell ref="R19:T19"/>
    <mergeCell ref="A19:B19"/>
    <mergeCell ref="D18:E18"/>
    <mergeCell ref="F18:G18"/>
    <mergeCell ref="H18:I18"/>
    <mergeCell ref="J18:L18"/>
    <mergeCell ref="M18:P18"/>
    <mergeCell ref="R20:T20"/>
    <mergeCell ref="A21:B21"/>
    <mergeCell ref="D21:E21"/>
    <mergeCell ref="F21:G21"/>
    <mergeCell ref="H21:I21"/>
    <mergeCell ref="J21:L21"/>
    <mergeCell ref="M21:P21"/>
    <mergeCell ref="R21:T21"/>
    <mergeCell ref="A20:B20"/>
    <mergeCell ref="D20:E20"/>
    <mergeCell ref="F20:G20"/>
    <mergeCell ref="H20:I20"/>
    <mergeCell ref="J20:L20"/>
    <mergeCell ref="M20:P20"/>
    <mergeCell ref="R22:T22"/>
    <mergeCell ref="A23:B23"/>
    <mergeCell ref="D23:E23"/>
    <mergeCell ref="F23:G23"/>
    <mergeCell ref="H23:I23"/>
    <mergeCell ref="J23:L23"/>
    <mergeCell ref="R23:T23"/>
    <mergeCell ref="A22:B22"/>
    <mergeCell ref="D22:E22"/>
    <mergeCell ref="F22:G22"/>
    <mergeCell ref="H22:I22"/>
    <mergeCell ref="J22:L22"/>
    <mergeCell ref="M22:P22"/>
    <mergeCell ref="R26:T26"/>
    <mergeCell ref="A27:B27"/>
    <mergeCell ref="D27:E27"/>
    <mergeCell ref="F27:G27"/>
    <mergeCell ref="H27:I27"/>
    <mergeCell ref="J27:L27"/>
    <mergeCell ref="M27:P27"/>
    <mergeCell ref="R27:T27"/>
    <mergeCell ref="A24:B24"/>
    <mergeCell ref="R24:T24"/>
    <mergeCell ref="A25:B25"/>
    <mergeCell ref="R25:T25"/>
    <mergeCell ref="A26:B26"/>
    <mergeCell ref="D26:E26"/>
    <mergeCell ref="F26:G26"/>
    <mergeCell ref="H26:I26"/>
    <mergeCell ref="J26:L26"/>
    <mergeCell ref="M26:P26"/>
    <mergeCell ref="H24:I24"/>
    <mergeCell ref="H25:I25"/>
    <mergeCell ref="J24:L24"/>
    <mergeCell ref="J25:L25"/>
    <mergeCell ref="Q32:R32"/>
    <mergeCell ref="I42:T42"/>
    <mergeCell ref="A43:H43"/>
    <mergeCell ref="I43:T43"/>
    <mergeCell ref="A44:H44"/>
    <mergeCell ref="I44:T44"/>
    <mergeCell ref="R28:T28"/>
    <mergeCell ref="A29:B29"/>
    <mergeCell ref="D29:E29"/>
    <mergeCell ref="F29:G29"/>
    <mergeCell ref="H29:I29"/>
    <mergeCell ref="J29:L29"/>
    <mergeCell ref="M29:P29"/>
    <mergeCell ref="R29:T29"/>
    <mergeCell ref="A28:B28"/>
    <mergeCell ref="D28:E28"/>
    <mergeCell ref="F28:G28"/>
    <mergeCell ref="H28:I28"/>
    <mergeCell ref="J28:L28"/>
    <mergeCell ref="M28:P28"/>
  </mergeCells>
  <phoneticPr fontId="48" type="noConversion"/>
  <conditionalFormatting sqref="T33:T40">
    <cfRule type="containsText" dxfId="3" priority="3" operator="containsText" text="Active">
      <formula>NOT(ISERROR(SEARCH("Active",T33)))</formula>
    </cfRule>
    <cfRule type="containsText" dxfId="2" priority="4" operator="containsText" text="Discontinued">
      <formula>NOT(ISERROR(SEARCH("Discontinued",T33)))</formula>
    </cfRule>
  </conditionalFormatting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Select one" xr:uid="{00000000-0002-0000-0200-000003000000}">
          <x14:formula1>
            <xm:f>Sheet2!$A$8:$A$10</xm:f>
          </x14:formula1>
          <xm:sqref>A29:B29</xm:sqref>
        </x14:dataValidation>
        <x14:dataValidation type="list" allowBlank="1" showInputMessage="1" showErrorMessage="1" promptTitle="Select one" xr:uid="{00000000-0002-0000-0200-000004000000}">
          <x14:formula1>
            <xm:f>Sheet2!$A$8:$A$11</xm:f>
          </x14:formula1>
          <xm:sqref>A8:B28</xm:sqref>
        </x14:dataValidation>
        <x14:dataValidation type="list" allowBlank="1" showInputMessage="1" showErrorMessage="1" xr:uid="{00000000-0002-0000-0200-000000000000}">
          <x14:formula1>
            <xm:f>Sheet2!$C$2:$C$14</xm:f>
          </x14:formula1>
          <xm:sqref>J8:L29</xm:sqref>
        </x14:dataValidation>
        <x14:dataValidation type="list" allowBlank="1" showInputMessage="1" showErrorMessage="1" xr:uid="{00000000-0002-0000-0200-000001000000}">
          <x14:formula1>
            <xm:f>'/Users/macintosh/Desktop/[From Danil-Chiang Mai Maharaj Nakorn Hosp_A4D Tracker_July2017.xlsx]Sheet2'!#REF!</xm:f>
          </x14:formula1>
          <xm:sqref>R33:R40 N33:N40 T33:T40</xm:sqref>
        </x14:dataValidation>
        <x14:dataValidation type="list" allowBlank="1" showInputMessage="1" showErrorMessage="1" promptTitle="Select One" xr:uid="{00000000-0002-0000-0200-000002000000}">
          <x14:formula1>
            <xm:f>'/Users/macintosh/Desktop/[From Danil-Chiang Mai Maharaj Nakorn Hosp_A4D Tracker_July2017.xlsx]Sheet2'!#REF!</xm:f>
          </x14:formula1>
          <xm:sqref>M33:M40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5"/>
  <sheetViews>
    <sheetView zoomScale="80" zoomScaleNormal="80" zoomScalePageLayoutView="80" workbookViewId="0">
      <selection activeCell="J23" sqref="J23:L23"/>
    </sheetView>
  </sheetViews>
  <sheetFormatPr baseColWidth="10" defaultColWidth="10.7109375" defaultRowHeight="16" x14ac:dyDescent="0.2"/>
  <cols>
    <col min="1" max="1" width="4.28515625" style="94" customWidth="1"/>
    <col min="2" max="2" width="29.85546875" style="94" customWidth="1"/>
    <col min="3" max="3" width="10.7109375" style="94" customWidth="1"/>
    <col min="4" max="4" width="6.28515625" style="94" customWidth="1"/>
    <col min="5" max="5" width="11.28515625" style="94" customWidth="1"/>
    <col min="6" max="6" width="5.42578125" style="94" customWidth="1"/>
    <col min="7" max="7" width="7.5703125" style="94" customWidth="1"/>
    <col min="8" max="8" width="10" style="94" customWidth="1"/>
    <col min="9" max="9" width="8.5703125" style="94" customWidth="1"/>
    <col min="10" max="10" width="14" style="94" customWidth="1"/>
    <col min="11" max="11" width="10.140625" style="94" customWidth="1"/>
    <col min="12" max="12" width="11.42578125" style="94" customWidth="1"/>
    <col min="13" max="13" width="8.42578125" style="94" customWidth="1"/>
    <col min="14" max="15" width="10.7109375" style="94" hidden="1" customWidth="1"/>
    <col min="16" max="16" width="8" style="104" customWidth="1"/>
    <col min="17" max="17" width="11.28515625" style="94" hidden="1" customWidth="1"/>
    <col min="18" max="18" width="11.85546875" style="104" hidden="1" customWidth="1"/>
    <col min="19" max="19" width="8.140625" style="104" customWidth="1"/>
    <col min="20" max="16384" width="10.7109375" style="94"/>
  </cols>
  <sheetData>
    <row r="1" spans="1:20" s="90" customFormat="1" ht="98" customHeight="1" x14ac:dyDescent="0.3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89"/>
      <c r="R1" s="89"/>
      <c r="S1" s="89"/>
      <c r="T1" s="134"/>
    </row>
    <row r="2" spans="1:20" ht="22" thickBot="1" x14ac:dyDescent="0.3">
      <c r="A2" s="91" t="s">
        <v>40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  <c r="R2" s="93"/>
      <c r="S2" s="93"/>
      <c r="T2" s="93"/>
    </row>
    <row r="3" spans="1:20" x14ac:dyDescent="0.2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R3" s="96"/>
      <c r="S3" s="96"/>
      <c r="T3" s="95"/>
    </row>
    <row r="4" spans="1:20" s="102" customFormat="1" ht="18" customHeight="1" x14ac:dyDescent="0.2">
      <c r="A4" s="97" t="s">
        <v>117</v>
      </c>
      <c r="B4" s="97"/>
      <c r="C4" s="98"/>
      <c r="D4" s="98"/>
      <c r="E4" s="98"/>
      <c r="F4" s="98"/>
      <c r="G4" s="98"/>
      <c r="H4" s="98"/>
      <c r="I4" s="99"/>
      <c r="J4" s="100"/>
      <c r="K4" s="98"/>
      <c r="L4" s="98"/>
      <c r="M4" s="98"/>
      <c r="N4" s="99"/>
      <c r="O4" s="101"/>
      <c r="P4" s="142"/>
      <c r="R4" s="142"/>
      <c r="S4" s="142"/>
      <c r="T4" s="98"/>
    </row>
    <row r="5" spans="1:20" s="102" customFormat="1" ht="18" customHeight="1" x14ac:dyDescent="0.2">
      <c r="A5" s="97" t="s">
        <v>116</v>
      </c>
      <c r="B5" s="97"/>
      <c r="C5" s="98"/>
      <c r="D5" s="98"/>
      <c r="E5" s="98"/>
      <c r="F5" s="98"/>
      <c r="G5" s="98"/>
      <c r="H5" s="98"/>
      <c r="I5" s="99"/>
      <c r="J5" s="100"/>
      <c r="K5" s="98"/>
      <c r="L5" s="98"/>
      <c r="M5" s="98"/>
      <c r="N5" s="99"/>
      <c r="O5" s="101"/>
      <c r="P5" s="109" t="s">
        <v>72</v>
      </c>
      <c r="R5" s="110"/>
      <c r="S5" s="233"/>
      <c r="T5" s="234"/>
    </row>
    <row r="6" spans="1:20" x14ac:dyDescent="0.2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  <c r="R6" s="96"/>
      <c r="S6" s="96"/>
      <c r="T6" s="95"/>
    </row>
    <row r="7" spans="1:20" s="103" customFormat="1" ht="23" customHeight="1" thickBot="1" x14ac:dyDescent="0.25">
      <c r="A7" s="235" t="s">
        <v>32</v>
      </c>
      <c r="B7" s="235"/>
      <c r="C7" s="143" t="s">
        <v>0</v>
      </c>
      <c r="D7" s="235" t="s">
        <v>25</v>
      </c>
      <c r="E7" s="235"/>
      <c r="F7" s="235" t="s">
        <v>26</v>
      </c>
      <c r="G7" s="235"/>
      <c r="H7" s="235" t="s">
        <v>27</v>
      </c>
      <c r="I7" s="235"/>
      <c r="J7" s="235" t="s">
        <v>89</v>
      </c>
      <c r="K7" s="235"/>
      <c r="L7" s="235"/>
      <c r="M7" s="235" t="s">
        <v>30</v>
      </c>
      <c r="N7" s="235"/>
      <c r="O7" s="235"/>
      <c r="P7" s="235"/>
      <c r="R7" s="115"/>
      <c r="S7" s="235" t="s">
        <v>31</v>
      </c>
      <c r="T7" s="235"/>
    </row>
    <row r="8" spans="1:20" s="103" customFormat="1" ht="15" customHeight="1" thickTop="1" x14ac:dyDescent="0.2">
      <c r="A8" s="219" t="s">
        <v>70</v>
      </c>
      <c r="B8" s="219"/>
      <c r="C8" s="139">
        <v>43048</v>
      </c>
      <c r="D8" s="223">
        <v>0</v>
      </c>
      <c r="E8" s="220"/>
      <c r="F8" s="227" t="s">
        <v>58</v>
      </c>
      <c r="G8" s="228"/>
      <c r="H8" s="229">
        <v>3</v>
      </c>
      <c r="I8" s="229"/>
      <c r="J8" s="227" t="s">
        <v>118</v>
      </c>
      <c r="K8" s="229"/>
      <c r="L8" s="228"/>
      <c r="M8" s="230"/>
      <c r="N8" s="231"/>
      <c r="O8" s="231"/>
      <c r="P8" s="231"/>
      <c r="R8" s="224"/>
      <c r="S8" s="225"/>
      <c r="T8" s="226"/>
    </row>
    <row r="9" spans="1:20" s="103" customFormat="1" ht="15" customHeight="1" x14ac:dyDescent="0.2">
      <c r="A9" s="219"/>
      <c r="B9" s="219"/>
      <c r="C9" s="116"/>
      <c r="D9" s="223"/>
      <c r="E9" s="220"/>
      <c r="F9" s="221"/>
      <c r="G9" s="222"/>
      <c r="H9" s="220">
        <v>2</v>
      </c>
      <c r="I9" s="220"/>
      <c r="J9" s="221" t="s">
        <v>119</v>
      </c>
      <c r="K9" s="220"/>
      <c r="L9" s="222"/>
      <c r="M9" s="217"/>
      <c r="N9" s="217"/>
      <c r="O9" s="217"/>
      <c r="P9" s="217"/>
      <c r="R9" s="216"/>
      <c r="S9" s="217"/>
      <c r="T9" s="218"/>
    </row>
    <row r="10" spans="1:20" s="103" customFormat="1" ht="15" customHeight="1" x14ac:dyDescent="0.2">
      <c r="A10" s="219"/>
      <c r="B10" s="219"/>
      <c r="C10" s="116"/>
      <c r="D10" s="223"/>
      <c r="E10" s="220"/>
      <c r="F10" s="221"/>
      <c r="G10" s="222"/>
      <c r="H10" s="220">
        <v>7</v>
      </c>
      <c r="I10" s="220"/>
      <c r="J10" s="221" t="s">
        <v>120</v>
      </c>
      <c r="K10" s="220"/>
      <c r="L10" s="222"/>
      <c r="M10" s="217"/>
      <c r="N10" s="217"/>
      <c r="O10" s="217"/>
      <c r="P10" s="217"/>
      <c r="R10" s="216"/>
      <c r="S10" s="217"/>
      <c r="T10" s="218"/>
    </row>
    <row r="11" spans="1:20" s="103" customFormat="1" ht="15" customHeight="1" x14ac:dyDescent="0.2">
      <c r="A11" s="144"/>
      <c r="B11" s="144"/>
      <c r="C11" s="116"/>
      <c r="D11" s="223"/>
      <c r="E11" s="220"/>
      <c r="F11" s="221"/>
      <c r="G11" s="222"/>
      <c r="H11" s="145">
        <v>7</v>
      </c>
      <c r="I11" s="145"/>
      <c r="J11" s="221" t="s">
        <v>121</v>
      </c>
      <c r="K11" s="220"/>
      <c r="L11" s="222"/>
      <c r="M11" s="148"/>
      <c r="N11" s="148"/>
      <c r="O11" s="148"/>
      <c r="P11" s="148"/>
      <c r="R11" s="149"/>
      <c r="S11" s="148"/>
      <c r="T11" s="150"/>
    </row>
    <row r="12" spans="1:20" s="103" customFormat="1" ht="15" customHeight="1" x14ac:dyDescent="0.2">
      <c r="A12" s="219"/>
      <c r="B12" s="219"/>
      <c r="C12" s="116">
        <v>43050</v>
      </c>
      <c r="D12" s="220">
        <v>0</v>
      </c>
      <c r="E12" s="220"/>
      <c r="F12" s="221" t="s">
        <v>58</v>
      </c>
      <c r="G12" s="222"/>
      <c r="H12" s="220">
        <v>3</v>
      </c>
      <c r="I12" s="220"/>
      <c r="J12" s="221" t="s">
        <v>122</v>
      </c>
      <c r="K12" s="220"/>
      <c r="L12" s="222"/>
      <c r="M12" s="217"/>
      <c r="N12" s="217"/>
      <c r="O12" s="217"/>
      <c r="P12" s="217"/>
      <c r="R12" s="216"/>
      <c r="S12" s="217"/>
      <c r="T12" s="218"/>
    </row>
    <row r="13" spans="1:20" s="103" customFormat="1" ht="15" customHeight="1" x14ac:dyDescent="0.2">
      <c r="A13" s="219"/>
      <c r="B13" s="219"/>
      <c r="C13" s="116"/>
      <c r="D13" s="220"/>
      <c r="E13" s="220"/>
      <c r="F13" s="221"/>
      <c r="G13" s="222"/>
      <c r="H13" s="220">
        <v>9</v>
      </c>
      <c r="I13" s="220"/>
      <c r="J13" s="221" t="s">
        <v>123</v>
      </c>
      <c r="K13" s="220"/>
      <c r="L13" s="222"/>
      <c r="M13" s="217"/>
      <c r="N13" s="217"/>
      <c r="O13" s="217"/>
      <c r="P13" s="217"/>
      <c r="R13" s="216"/>
      <c r="S13" s="217"/>
      <c r="T13" s="218"/>
    </row>
    <row r="14" spans="1:20" s="103" customFormat="1" ht="15" customHeight="1" x14ac:dyDescent="0.2">
      <c r="A14" s="219"/>
      <c r="B14" s="219"/>
      <c r="C14" s="116">
        <v>43055</v>
      </c>
      <c r="D14" s="221">
        <v>0</v>
      </c>
      <c r="E14" s="222"/>
      <c r="F14" s="221" t="s">
        <v>58</v>
      </c>
      <c r="G14" s="222"/>
      <c r="H14" s="220">
        <v>3</v>
      </c>
      <c r="I14" s="220"/>
      <c r="J14" s="221" t="s">
        <v>124</v>
      </c>
      <c r="K14" s="220"/>
      <c r="L14" s="222"/>
      <c r="M14" s="217"/>
      <c r="N14" s="217"/>
      <c r="O14" s="217"/>
      <c r="P14" s="217"/>
      <c r="R14" s="216"/>
      <c r="S14" s="217"/>
      <c r="T14" s="218"/>
    </row>
    <row r="15" spans="1:20" s="103" customFormat="1" ht="15" customHeight="1" x14ac:dyDescent="0.2">
      <c r="A15" s="219"/>
      <c r="B15" s="219"/>
      <c r="C15" s="116"/>
      <c r="D15" s="155"/>
      <c r="E15" s="156"/>
      <c r="F15" s="221"/>
      <c r="G15" s="222"/>
      <c r="H15" s="154">
        <v>5</v>
      </c>
      <c r="I15" s="154"/>
      <c r="J15" s="221" t="s">
        <v>125</v>
      </c>
      <c r="K15" s="220"/>
      <c r="L15" s="222"/>
      <c r="M15" s="152"/>
      <c r="N15" s="152"/>
      <c r="O15" s="152"/>
      <c r="P15" s="152"/>
      <c r="R15" s="151"/>
      <c r="S15" s="152"/>
      <c r="T15" s="153"/>
    </row>
    <row r="16" spans="1:20" s="103" customFormat="1" ht="15" customHeight="1" x14ac:dyDescent="0.2">
      <c r="A16" s="219"/>
      <c r="B16" s="219"/>
      <c r="C16" s="116"/>
      <c r="D16" s="221"/>
      <c r="E16" s="222"/>
      <c r="F16" s="221"/>
      <c r="G16" s="222"/>
      <c r="H16" s="220">
        <v>5</v>
      </c>
      <c r="I16" s="220"/>
      <c r="J16" s="221" t="s">
        <v>122</v>
      </c>
      <c r="K16" s="220"/>
      <c r="L16" s="222"/>
      <c r="M16" s="217"/>
      <c r="N16" s="217"/>
      <c r="O16" s="217"/>
      <c r="P16" s="217"/>
      <c r="R16" s="216"/>
      <c r="S16" s="217"/>
      <c r="T16" s="218"/>
    </row>
    <row r="17" spans="1:20" s="103" customFormat="1" ht="15" customHeight="1" x14ac:dyDescent="0.2">
      <c r="A17" s="219"/>
      <c r="B17" s="219"/>
      <c r="C17" s="116">
        <v>43057</v>
      </c>
      <c r="D17" s="221">
        <v>0</v>
      </c>
      <c r="E17" s="222"/>
      <c r="F17" s="221" t="s">
        <v>58</v>
      </c>
      <c r="G17" s="222"/>
      <c r="H17" s="220">
        <v>4</v>
      </c>
      <c r="I17" s="220"/>
      <c r="J17" s="221" t="s">
        <v>118</v>
      </c>
      <c r="K17" s="220"/>
      <c r="L17" s="222"/>
      <c r="M17" s="217"/>
      <c r="N17" s="217"/>
      <c r="O17" s="217"/>
      <c r="P17" s="217"/>
      <c r="R17" s="216"/>
      <c r="S17" s="217"/>
      <c r="T17" s="218"/>
    </row>
    <row r="18" spans="1:20" s="103" customFormat="1" ht="15" customHeight="1" thickBot="1" x14ac:dyDescent="0.25">
      <c r="A18" s="219"/>
      <c r="B18" s="219"/>
      <c r="C18" s="116"/>
      <c r="D18" s="220"/>
      <c r="E18" s="220"/>
      <c r="F18" s="221"/>
      <c r="G18" s="222"/>
      <c r="H18" s="220"/>
      <c r="I18" s="220"/>
      <c r="J18" s="221"/>
      <c r="K18" s="220"/>
      <c r="L18" s="222"/>
      <c r="M18" s="217"/>
      <c r="N18" s="217"/>
      <c r="O18" s="217"/>
      <c r="P18" s="217"/>
      <c r="R18" s="216"/>
      <c r="S18" s="217"/>
      <c r="T18" s="218"/>
    </row>
    <row r="19" spans="1:20" s="103" customFormat="1" ht="15" customHeight="1" thickTop="1" x14ac:dyDescent="0.2">
      <c r="A19" s="219" t="s">
        <v>71</v>
      </c>
      <c r="B19" s="219"/>
      <c r="C19" s="116">
        <v>43050</v>
      </c>
      <c r="D19" s="220">
        <v>0</v>
      </c>
      <c r="E19" s="220"/>
      <c r="F19" s="221" t="s">
        <v>58</v>
      </c>
      <c r="G19" s="222"/>
      <c r="H19" s="220">
        <v>5</v>
      </c>
      <c r="I19" s="220"/>
      <c r="J19" s="227" t="s">
        <v>118</v>
      </c>
      <c r="K19" s="229"/>
      <c r="L19" s="228"/>
      <c r="M19" s="217"/>
      <c r="N19" s="217"/>
      <c r="O19" s="217"/>
      <c r="P19" s="217"/>
      <c r="R19" s="216"/>
      <c r="S19" s="217"/>
      <c r="T19" s="218"/>
    </row>
    <row r="20" spans="1:20" s="103" customFormat="1" ht="15" customHeight="1" x14ac:dyDescent="0.2">
      <c r="A20" s="219"/>
      <c r="B20" s="219"/>
      <c r="C20" s="116"/>
      <c r="D20" s="220"/>
      <c r="E20" s="220"/>
      <c r="F20" s="221"/>
      <c r="G20" s="222"/>
      <c r="H20" s="220">
        <v>1</v>
      </c>
      <c r="I20" s="220"/>
      <c r="J20" s="221" t="s">
        <v>119</v>
      </c>
      <c r="K20" s="220"/>
      <c r="L20" s="222"/>
      <c r="M20" s="217"/>
      <c r="N20" s="217"/>
      <c r="O20" s="217"/>
      <c r="P20" s="217"/>
      <c r="R20" s="216"/>
      <c r="S20" s="217"/>
      <c r="T20" s="218"/>
    </row>
    <row r="21" spans="1:20" s="103" customFormat="1" ht="15" customHeight="1" x14ac:dyDescent="0.2">
      <c r="A21" s="219"/>
      <c r="B21" s="219"/>
      <c r="C21" s="116">
        <v>43055</v>
      </c>
      <c r="D21" s="220">
        <v>0</v>
      </c>
      <c r="E21" s="220"/>
      <c r="F21" s="221" t="s">
        <v>58</v>
      </c>
      <c r="G21" s="222"/>
      <c r="H21" s="220">
        <v>2</v>
      </c>
      <c r="I21" s="220"/>
      <c r="J21" s="221" t="s">
        <v>120</v>
      </c>
      <c r="K21" s="220"/>
      <c r="L21" s="222"/>
      <c r="M21" s="217"/>
      <c r="N21" s="217"/>
      <c r="O21" s="217"/>
      <c r="P21" s="217"/>
      <c r="R21" s="216"/>
      <c r="S21" s="217"/>
      <c r="T21" s="218"/>
    </row>
    <row r="22" spans="1:20" s="103" customFormat="1" ht="15" customHeight="1" x14ac:dyDescent="0.2">
      <c r="A22" s="219"/>
      <c r="B22" s="219"/>
      <c r="C22" s="116"/>
      <c r="D22" s="220"/>
      <c r="E22" s="220"/>
      <c r="F22" s="221"/>
      <c r="G22" s="222"/>
      <c r="H22" s="220">
        <v>2</v>
      </c>
      <c r="I22" s="220"/>
      <c r="J22" s="221" t="s">
        <v>121</v>
      </c>
      <c r="K22" s="220"/>
      <c r="L22" s="222"/>
      <c r="M22" s="217"/>
      <c r="N22" s="217"/>
      <c r="O22" s="217"/>
      <c r="P22" s="217"/>
      <c r="R22" s="216"/>
      <c r="S22" s="217"/>
      <c r="T22" s="218"/>
    </row>
    <row r="23" spans="1:20" s="103" customFormat="1" ht="15" customHeight="1" x14ac:dyDescent="0.2">
      <c r="A23" s="219"/>
      <c r="B23" s="219"/>
      <c r="C23" s="116">
        <v>43057</v>
      </c>
      <c r="D23" s="220">
        <v>0</v>
      </c>
      <c r="E23" s="220"/>
      <c r="F23" s="221" t="s">
        <v>58</v>
      </c>
      <c r="G23" s="222"/>
      <c r="H23" s="220">
        <v>2</v>
      </c>
      <c r="I23" s="220"/>
      <c r="J23" s="221" t="s">
        <v>122</v>
      </c>
      <c r="K23" s="220"/>
      <c r="L23" s="222"/>
      <c r="M23" s="148"/>
      <c r="N23" s="148"/>
      <c r="O23" s="148"/>
      <c r="P23" s="148"/>
      <c r="R23" s="216"/>
      <c r="S23" s="217"/>
      <c r="T23" s="218"/>
    </row>
    <row r="24" spans="1:20" s="103" customFormat="1" ht="15" customHeight="1" x14ac:dyDescent="0.2">
      <c r="A24" s="219"/>
      <c r="B24" s="219"/>
      <c r="C24" s="116"/>
      <c r="D24" s="145"/>
      <c r="E24" s="145"/>
      <c r="F24" s="146"/>
      <c r="G24" s="147"/>
      <c r="H24" s="145"/>
      <c r="I24" s="145"/>
      <c r="J24" s="146"/>
      <c r="K24" s="145"/>
      <c r="L24" s="147"/>
      <c r="M24" s="148"/>
      <c r="N24" s="148"/>
      <c r="O24" s="148"/>
      <c r="P24" s="148"/>
      <c r="R24" s="216"/>
      <c r="S24" s="217"/>
      <c r="T24" s="218"/>
    </row>
    <row r="25" spans="1:20" s="103" customFormat="1" ht="15" customHeight="1" x14ac:dyDescent="0.2">
      <c r="A25" s="219"/>
      <c r="B25" s="219"/>
      <c r="C25" s="116"/>
      <c r="D25" s="145"/>
      <c r="E25" s="145"/>
      <c r="F25" s="146"/>
      <c r="G25" s="147"/>
      <c r="H25" s="145"/>
      <c r="I25" s="145"/>
      <c r="J25" s="146"/>
      <c r="K25" s="145"/>
      <c r="L25" s="147"/>
      <c r="M25" s="148"/>
      <c r="N25" s="148"/>
      <c r="O25" s="148"/>
      <c r="P25" s="148"/>
      <c r="R25" s="216"/>
      <c r="S25" s="217"/>
      <c r="T25" s="218"/>
    </row>
    <row r="26" spans="1:20" s="103" customFormat="1" ht="15" customHeight="1" x14ac:dyDescent="0.2">
      <c r="A26" s="219"/>
      <c r="B26" s="219"/>
      <c r="C26" s="116"/>
      <c r="D26" s="220"/>
      <c r="E26" s="220"/>
      <c r="F26" s="221"/>
      <c r="G26" s="222"/>
      <c r="H26" s="220"/>
      <c r="I26" s="220"/>
      <c r="J26" s="221"/>
      <c r="K26" s="220"/>
      <c r="L26" s="222"/>
      <c r="M26" s="217"/>
      <c r="N26" s="217"/>
      <c r="O26" s="217"/>
      <c r="P26" s="217"/>
      <c r="R26" s="216"/>
      <c r="S26" s="217"/>
      <c r="T26" s="218"/>
    </row>
    <row r="27" spans="1:20" s="103" customFormat="1" ht="15" customHeight="1" x14ac:dyDescent="0.2">
      <c r="A27" s="219"/>
      <c r="B27" s="219"/>
      <c r="C27" s="116"/>
      <c r="D27" s="220"/>
      <c r="E27" s="220"/>
      <c r="F27" s="221"/>
      <c r="G27" s="222"/>
      <c r="H27" s="220"/>
      <c r="I27" s="220"/>
      <c r="J27" s="221"/>
      <c r="K27" s="220"/>
      <c r="L27" s="222"/>
      <c r="M27" s="217"/>
      <c r="N27" s="217"/>
      <c r="O27" s="217"/>
      <c r="P27" s="217"/>
      <c r="R27" s="216"/>
      <c r="S27" s="217"/>
      <c r="T27" s="218"/>
    </row>
    <row r="28" spans="1:20" s="103" customFormat="1" ht="15" customHeight="1" x14ac:dyDescent="0.2">
      <c r="A28" s="219"/>
      <c r="B28" s="219"/>
      <c r="C28" s="116"/>
      <c r="D28" s="220"/>
      <c r="E28" s="220"/>
      <c r="F28" s="221"/>
      <c r="G28" s="222"/>
      <c r="H28" s="220"/>
      <c r="I28" s="220"/>
      <c r="J28" s="221"/>
      <c r="K28" s="220"/>
      <c r="L28" s="222"/>
      <c r="M28" s="217"/>
      <c r="N28" s="217"/>
      <c r="O28" s="217"/>
      <c r="P28" s="217"/>
      <c r="R28" s="216"/>
      <c r="S28" s="217"/>
      <c r="T28" s="218"/>
    </row>
    <row r="29" spans="1:20" s="103" customFormat="1" ht="15" customHeight="1" x14ac:dyDescent="0.2">
      <c r="A29" s="219"/>
      <c r="B29" s="219"/>
      <c r="C29" s="116"/>
      <c r="D29" s="220"/>
      <c r="E29" s="220"/>
      <c r="F29" s="221"/>
      <c r="G29" s="222"/>
      <c r="H29" s="220"/>
      <c r="I29" s="220"/>
      <c r="J29" s="221"/>
      <c r="K29" s="220"/>
      <c r="L29" s="222"/>
      <c r="M29" s="217"/>
      <c r="N29" s="217"/>
      <c r="O29" s="217"/>
      <c r="P29" s="217"/>
      <c r="R29" s="216"/>
      <c r="S29" s="217"/>
      <c r="T29" s="218"/>
    </row>
    <row r="30" spans="1:20" x14ac:dyDescent="0.2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6"/>
    </row>
    <row r="31" spans="1:20" ht="23" customHeight="1" x14ac:dyDescent="0.2">
      <c r="A31" s="30" t="s">
        <v>7</v>
      </c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s="133" customFormat="1" ht="67" customHeight="1" x14ac:dyDescent="0.2">
      <c r="A32" s="118" t="s">
        <v>3</v>
      </c>
      <c r="B32" s="119" t="s">
        <v>45</v>
      </c>
      <c r="C32" s="141" t="s">
        <v>6</v>
      </c>
      <c r="D32" s="141" t="s">
        <v>19</v>
      </c>
      <c r="E32" s="141" t="s">
        <v>53</v>
      </c>
      <c r="F32" s="118" t="s">
        <v>4</v>
      </c>
      <c r="G32" s="141" t="s">
        <v>5</v>
      </c>
      <c r="H32" s="136" t="s">
        <v>76</v>
      </c>
      <c r="I32" s="141" t="s">
        <v>10</v>
      </c>
      <c r="J32" s="141" t="s">
        <v>36</v>
      </c>
      <c r="K32" s="141" t="s">
        <v>60</v>
      </c>
      <c r="L32" s="141" t="s">
        <v>61</v>
      </c>
      <c r="M32" s="141" t="s">
        <v>8</v>
      </c>
      <c r="N32" s="141" t="s">
        <v>9</v>
      </c>
      <c r="O32" s="141" t="s">
        <v>17</v>
      </c>
      <c r="P32" s="141" t="s">
        <v>62</v>
      </c>
      <c r="Q32" s="198" t="s">
        <v>18</v>
      </c>
      <c r="R32" s="198"/>
      <c r="S32" s="141" t="s">
        <v>46</v>
      </c>
      <c r="T32" s="141" t="s">
        <v>22</v>
      </c>
    </row>
    <row r="33" spans="1:24" ht="20" customHeight="1" x14ac:dyDescent="0.2">
      <c r="A33" s="140">
        <v>1</v>
      </c>
      <c r="B33" s="140" t="s">
        <v>118</v>
      </c>
      <c r="C33" s="124" t="s">
        <v>57</v>
      </c>
      <c r="D33" s="140" t="s">
        <v>44</v>
      </c>
      <c r="E33" s="66">
        <v>38358</v>
      </c>
      <c r="F33" s="140">
        <f t="shared" ref="F33:F40" ca="1" si="0">DATEDIF(E33,NOW(),"y")</f>
        <v>16</v>
      </c>
      <c r="G33" s="184" t="s">
        <v>79</v>
      </c>
      <c r="H33" s="137">
        <v>42445</v>
      </c>
      <c r="I33" s="185">
        <v>9.5399999999999991</v>
      </c>
      <c r="J33" s="130" t="s">
        <v>93</v>
      </c>
      <c r="K33" s="62" t="s">
        <v>78</v>
      </c>
      <c r="L33" s="138"/>
      <c r="M33" s="64" t="s">
        <v>41</v>
      </c>
      <c r="N33" s="63"/>
      <c r="O33" s="63"/>
      <c r="P33" s="127">
        <v>3</v>
      </c>
      <c r="Q33" s="65"/>
      <c r="R33" s="63"/>
      <c r="S33" s="65">
        <f t="shared" ref="S33:S40" si="1">P33*30</f>
        <v>90</v>
      </c>
      <c r="T33" s="132" t="s">
        <v>23</v>
      </c>
    </row>
    <row r="34" spans="1:24" ht="20" customHeight="1" x14ac:dyDescent="0.2">
      <c r="A34" s="140">
        <v>2</v>
      </c>
      <c r="B34" s="140" t="s">
        <v>119</v>
      </c>
      <c r="C34" s="124" t="s">
        <v>54</v>
      </c>
      <c r="D34" s="140" t="s">
        <v>20</v>
      </c>
      <c r="E34" s="66">
        <v>38724</v>
      </c>
      <c r="F34" s="140">
        <f t="shared" ca="1" si="0"/>
        <v>15</v>
      </c>
      <c r="G34" s="186">
        <v>4</v>
      </c>
      <c r="H34" s="137">
        <v>42445</v>
      </c>
      <c r="I34" s="185">
        <v>9.7100000000000009</v>
      </c>
      <c r="J34" s="129" t="s">
        <v>94</v>
      </c>
      <c r="K34" s="62" t="s">
        <v>77</v>
      </c>
      <c r="L34" s="130"/>
      <c r="M34" s="64" t="s">
        <v>41</v>
      </c>
      <c r="N34" s="63"/>
      <c r="O34" s="63"/>
      <c r="P34" s="127">
        <v>3</v>
      </c>
      <c r="Q34" s="65"/>
      <c r="R34" s="63"/>
      <c r="S34" s="65">
        <f t="shared" si="1"/>
        <v>90</v>
      </c>
      <c r="T34" s="132" t="s">
        <v>23</v>
      </c>
    </row>
    <row r="35" spans="1:24" ht="20" customHeight="1" x14ac:dyDescent="0.2">
      <c r="A35" s="140">
        <v>3</v>
      </c>
      <c r="B35" s="140" t="s">
        <v>120</v>
      </c>
      <c r="C35" s="124" t="s">
        <v>54</v>
      </c>
      <c r="D35" s="140" t="s">
        <v>44</v>
      </c>
      <c r="E35" s="66">
        <v>37625</v>
      </c>
      <c r="F35" s="140">
        <f t="shared" ca="1" si="0"/>
        <v>18</v>
      </c>
      <c r="G35" s="187">
        <v>10</v>
      </c>
      <c r="H35" s="137">
        <v>42506</v>
      </c>
      <c r="I35" s="185">
        <v>12.28</v>
      </c>
      <c r="J35" s="129" t="s">
        <v>80</v>
      </c>
      <c r="K35" s="62">
        <v>543</v>
      </c>
      <c r="L35" s="131" t="s">
        <v>100</v>
      </c>
      <c r="M35" s="64" t="s">
        <v>41</v>
      </c>
      <c r="N35" s="63"/>
      <c r="O35" s="63"/>
      <c r="P35" s="127">
        <v>3</v>
      </c>
      <c r="Q35" s="65"/>
      <c r="R35" s="63"/>
      <c r="S35" s="65">
        <f t="shared" si="1"/>
        <v>90</v>
      </c>
      <c r="T35" s="132" t="s">
        <v>23</v>
      </c>
      <c r="V35" s="124"/>
      <c r="W35" s="140"/>
      <c r="X35" s="66"/>
    </row>
    <row r="36" spans="1:24" ht="20" customHeight="1" x14ac:dyDescent="0.2">
      <c r="A36" s="140">
        <v>4</v>
      </c>
      <c r="B36" s="140" t="s">
        <v>121</v>
      </c>
      <c r="C36" s="182" t="s">
        <v>56</v>
      </c>
      <c r="D36" s="140" t="s">
        <v>20</v>
      </c>
      <c r="E36" s="66">
        <v>37991</v>
      </c>
      <c r="F36" s="140">
        <f t="shared" ca="1" si="0"/>
        <v>17</v>
      </c>
      <c r="G36" s="186">
        <v>5</v>
      </c>
      <c r="H36" s="137">
        <v>42445</v>
      </c>
      <c r="I36" s="185">
        <v>7.14</v>
      </c>
      <c r="J36" s="128" t="s">
        <v>95</v>
      </c>
      <c r="K36" s="62">
        <v>455</v>
      </c>
      <c r="L36" s="131"/>
      <c r="M36" s="64" t="s">
        <v>41</v>
      </c>
      <c r="N36" s="63"/>
      <c r="O36" s="63"/>
      <c r="P36" s="127">
        <v>3.2</v>
      </c>
      <c r="Q36" s="65"/>
      <c r="R36" s="63"/>
      <c r="S36" s="65">
        <f t="shared" si="1"/>
        <v>96</v>
      </c>
      <c r="T36" s="132" t="s">
        <v>23</v>
      </c>
      <c r="V36" s="124"/>
      <c r="W36" s="140"/>
      <c r="X36" s="66"/>
    </row>
    <row r="37" spans="1:24" ht="20" customHeight="1" x14ac:dyDescent="0.2">
      <c r="A37" s="140">
        <v>5</v>
      </c>
      <c r="B37" s="140" t="s">
        <v>122</v>
      </c>
      <c r="C37" s="124" t="s">
        <v>55</v>
      </c>
      <c r="D37" s="140" t="s">
        <v>44</v>
      </c>
      <c r="E37" s="66">
        <v>36893</v>
      </c>
      <c r="F37" s="140">
        <f t="shared" ca="1" si="0"/>
        <v>20</v>
      </c>
      <c r="G37" s="140">
        <v>1.5</v>
      </c>
      <c r="H37" s="137">
        <v>42887</v>
      </c>
      <c r="I37" s="140">
        <v>9.6</v>
      </c>
      <c r="J37" s="128" t="s">
        <v>96</v>
      </c>
      <c r="K37" s="62">
        <v>716</v>
      </c>
      <c r="L37" s="131" t="s">
        <v>81</v>
      </c>
      <c r="M37" s="64" t="s">
        <v>41</v>
      </c>
      <c r="N37" s="63"/>
      <c r="O37" s="63"/>
      <c r="P37" s="127">
        <v>4</v>
      </c>
      <c r="Q37" s="65"/>
      <c r="R37" s="63"/>
      <c r="S37" s="65">
        <f t="shared" si="1"/>
        <v>120</v>
      </c>
      <c r="T37" s="132" t="s">
        <v>23</v>
      </c>
    </row>
    <row r="38" spans="1:24" ht="20" customHeight="1" x14ac:dyDescent="0.2">
      <c r="A38" s="140">
        <v>6</v>
      </c>
      <c r="B38" s="140" t="s">
        <v>123</v>
      </c>
      <c r="C38" s="124" t="s">
        <v>82</v>
      </c>
      <c r="D38" s="140" t="s">
        <v>44</v>
      </c>
      <c r="E38" s="66">
        <v>39090</v>
      </c>
      <c r="F38" s="140">
        <f t="shared" ca="1" si="0"/>
        <v>14</v>
      </c>
      <c r="G38" s="140">
        <v>10</v>
      </c>
      <c r="H38" s="137">
        <v>42887</v>
      </c>
      <c r="I38" s="140">
        <v>12.77</v>
      </c>
      <c r="J38" s="128" t="s">
        <v>97</v>
      </c>
      <c r="K38" s="62" t="s">
        <v>77</v>
      </c>
      <c r="L38" s="131"/>
      <c r="M38" s="64" t="s">
        <v>41</v>
      </c>
      <c r="N38" s="63"/>
      <c r="O38" s="63"/>
      <c r="P38" s="127">
        <v>4.2</v>
      </c>
      <c r="Q38" s="65"/>
      <c r="R38" s="63"/>
      <c r="S38" s="65">
        <f t="shared" si="1"/>
        <v>126</v>
      </c>
      <c r="T38" s="132" t="s">
        <v>23</v>
      </c>
    </row>
    <row r="39" spans="1:24" ht="20" customHeight="1" x14ac:dyDescent="0.2">
      <c r="A39" s="140">
        <v>7</v>
      </c>
      <c r="B39" s="140" t="s">
        <v>124</v>
      </c>
      <c r="C39" s="124" t="s">
        <v>83</v>
      </c>
      <c r="D39" s="140" t="s">
        <v>44</v>
      </c>
      <c r="E39" s="66">
        <v>39823</v>
      </c>
      <c r="F39" s="140">
        <f t="shared" ca="1" si="0"/>
        <v>12</v>
      </c>
      <c r="G39" s="140">
        <v>7</v>
      </c>
      <c r="H39" s="137">
        <v>42887</v>
      </c>
      <c r="I39" s="140">
        <v>6.87</v>
      </c>
      <c r="J39" s="128" t="s">
        <v>98</v>
      </c>
      <c r="K39" s="62">
        <v>218</v>
      </c>
      <c r="L39" s="131" t="s">
        <v>84</v>
      </c>
      <c r="M39" s="64" t="s">
        <v>41</v>
      </c>
      <c r="N39" s="63"/>
      <c r="O39" s="63"/>
      <c r="P39" s="127">
        <v>4.2</v>
      </c>
      <c r="Q39" s="65"/>
      <c r="R39" s="63"/>
      <c r="S39" s="65">
        <f t="shared" si="1"/>
        <v>126</v>
      </c>
      <c r="T39" s="132" t="s">
        <v>23</v>
      </c>
    </row>
    <row r="40" spans="1:24" ht="20" customHeight="1" x14ac:dyDescent="0.2">
      <c r="A40" s="140">
        <v>8</v>
      </c>
      <c r="B40" s="140" t="s">
        <v>125</v>
      </c>
      <c r="C40" s="124" t="s">
        <v>54</v>
      </c>
      <c r="D40" s="140" t="s">
        <v>20</v>
      </c>
      <c r="E40" s="66">
        <v>40189</v>
      </c>
      <c r="F40" s="140">
        <f t="shared" ca="1" si="0"/>
        <v>11</v>
      </c>
      <c r="G40" s="140">
        <v>2</v>
      </c>
      <c r="H40" s="137">
        <v>42887</v>
      </c>
      <c r="I40" s="140">
        <v>9.5</v>
      </c>
      <c r="J40" s="180" t="s">
        <v>99</v>
      </c>
      <c r="K40" s="62">
        <v>555</v>
      </c>
      <c r="L40" s="183" t="s">
        <v>92</v>
      </c>
      <c r="M40" s="64" t="s">
        <v>41</v>
      </c>
      <c r="N40" s="63"/>
      <c r="O40" s="63"/>
      <c r="P40" s="127">
        <v>3</v>
      </c>
      <c r="Q40" s="65"/>
      <c r="R40" s="63"/>
      <c r="S40" s="65">
        <f t="shared" si="1"/>
        <v>90</v>
      </c>
      <c r="T40" s="181" t="s">
        <v>23</v>
      </c>
    </row>
    <row r="41" spans="1:24" x14ac:dyDescent="0.2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6"/>
    </row>
    <row r="42" spans="1:24" ht="23" customHeight="1" x14ac:dyDescent="0.2">
      <c r="A42" s="105" t="s">
        <v>43</v>
      </c>
      <c r="B42" s="105"/>
      <c r="C42" s="106"/>
      <c r="D42" s="106"/>
      <c r="E42" s="106"/>
      <c r="F42" s="106"/>
      <c r="G42" s="107"/>
      <c r="H42" s="107"/>
      <c r="I42" s="211" t="s">
        <v>38</v>
      </c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</row>
    <row r="43" spans="1:24" s="108" customFormat="1" ht="65" customHeight="1" x14ac:dyDescent="0.2">
      <c r="A43" s="212">
        <v>1</v>
      </c>
      <c r="B43" s="212"/>
      <c r="C43" s="212"/>
      <c r="D43" s="212"/>
      <c r="E43" s="212"/>
      <c r="F43" s="212"/>
      <c r="G43" s="212"/>
      <c r="H43" s="212"/>
      <c r="I43" s="213">
        <v>1</v>
      </c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</row>
    <row r="44" spans="1:24" s="108" customFormat="1" ht="65" customHeight="1" x14ac:dyDescent="0.2">
      <c r="A44" s="214">
        <v>2</v>
      </c>
      <c r="B44" s="214"/>
      <c r="C44" s="214"/>
      <c r="D44" s="214"/>
      <c r="E44" s="214"/>
      <c r="F44" s="214"/>
      <c r="G44" s="214"/>
      <c r="H44" s="214"/>
      <c r="I44" s="215">
        <v>2</v>
      </c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4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6"/>
    </row>
  </sheetData>
  <sheetProtection insertRows="0" deleteRows="0"/>
  <mergeCells count="150">
    <mergeCell ref="Q32:R32"/>
    <mergeCell ref="I42:T42"/>
    <mergeCell ref="A43:H43"/>
    <mergeCell ref="I43:T43"/>
    <mergeCell ref="A44:H44"/>
    <mergeCell ref="I44:T44"/>
    <mergeCell ref="R28:T28"/>
    <mergeCell ref="A29:B29"/>
    <mergeCell ref="D29:E29"/>
    <mergeCell ref="F29:G29"/>
    <mergeCell ref="H29:I29"/>
    <mergeCell ref="J29:L29"/>
    <mergeCell ref="M29:P29"/>
    <mergeCell ref="R29:T29"/>
    <mergeCell ref="A28:B28"/>
    <mergeCell ref="D28:E28"/>
    <mergeCell ref="F28:G28"/>
    <mergeCell ref="H28:I28"/>
    <mergeCell ref="J28:L28"/>
    <mergeCell ref="M28:P28"/>
    <mergeCell ref="R26:T26"/>
    <mergeCell ref="A27:B27"/>
    <mergeCell ref="D27:E27"/>
    <mergeCell ref="F27:G27"/>
    <mergeCell ref="H27:I27"/>
    <mergeCell ref="J27:L27"/>
    <mergeCell ref="M27:P27"/>
    <mergeCell ref="R27:T27"/>
    <mergeCell ref="A26:B26"/>
    <mergeCell ref="D26:E26"/>
    <mergeCell ref="F26:G26"/>
    <mergeCell ref="H26:I26"/>
    <mergeCell ref="J26:L26"/>
    <mergeCell ref="M26:P26"/>
    <mergeCell ref="R22:T22"/>
    <mergeCell ref="A23:B23"/>
    <mergeCell ref="R23:T23"/>
    <mergeCell ref="A24:B24"/>
    <mergeCell ref="R24:T24"/>
    <mergeCell ref="A25:B25"/>
    <mergeCell ref="R25:T25"/>
    <mergeCell ref="A22:B22"/>
    <mergeCell ref="D22:E22"/>
    <mergeCell ref="F22:G22"/>
    <mergeCell ref="H23:I23"/>
    <mergeCell ref="J22:L22"/>
    <mergeCell ref="M22:P22"/>
    <mergeCell ref="J23:L23"/>
    <mergeCell ref="F23:G23"/>
    <mergeCell ref="D23:E23"/>
    <mergeCell ref="R20:T20"/>
    <mergeCell ref="A21:B21"/>
    <mergeCell ref="D21:E21"/>
    <mergeCell ref="F21:G21"/>
    <mergeCell ref="H21:I21"/>
    <mergeCell ref="J21:L21"/>
    <mergeCell ref="M21:P21"/>
    <mergeCell ref="R21:T21"/>
    <mergeCell ref="A20:B20"/>
    <mergeCell ref="D20:E20"/>
    <mergeCell ref="F20:G20"/>
    <mergeCell ref="H20:I20"/>
    <mergeCell ref="J20:L20"/>
    <mergeCell ref="M20:P20"/>
    <mergeCell ref="R18:T18"/>
    <mergeCell ref="A19:B19"/>
    <mergeCell ref="D19:E19"/>
    <mergeCell ref="F19:G19"/>
    <mergeCell ref="H19:I19"/>
    <mergeCell ref="J19:L19"/>
    <mergeCell ref="M19:P19"/>
    <mergeCell ref="R19:T19"/>
    <mergeCell ref="A18:B18"/>
    <mergeCell ref="D18:E18"/>
    <mergeCell ref="F18:G18"/>
    <mergeCell ref="H18:I18"/>
    <mergeCell ref="J18:L18"/>
    <mergeCell ref="M18:P18"/>
    <mergeCell ref="R16:T16"/>
    <mergeCell ref="A17:B17"/>
    <mergeCell ref="D17:E17"/>
    <mergeCell ref="F17:G17"/>
    <mergeCell ref="H17:I17"/>
    <mergeCell ref="J17:L17"/>
    <mergeCell ref="M17:P17"/>
    <mergeCell ref="R17:T17"/>
    <mergeCell ref="A16:B16"/>
    <mergeCell ref="D16:E16"/>
    <mergeCell ref="F16:G16"/>
    <mergeCell ref="H16:I16"/>
    <mergeCell ref="J16:L16"/>
    <mergeCell ref="M16:P16"/>
    <mergeCell ref="R13:T13"/>
    <mergeCell ref="A14:B14"/>
    <mergeCell ref="D14:E14"/>
    <mergeCell ref="F14:G14"/>
    <mergeCell ref="H14:I14"/>
    <mergeCell ref="J14:L14"/>
    <mergeCell ref="M14:P14"/>
    <mergeCell ref="R14:T14"/>
    <mergeCell ref="A13:B13"/>
    <mergeCell ref="D13:E13"/>
    <mergeCell ref="F13:G13"/>
    <mergeCell ref="H13:I13"/>
    <mergeCell ref="J13:L13"/>
    <mergeCell ref="M13:P13"/>
    <mergeCell ref="H8:I8"/>
    <mergeCell ref="J8:L8"/>
    <mergeCell ref="M8:P8"/>
    <mergeCell ref="R10:T10"/>
    <mergeCell ref="D11:E11"/>
    <mergeCell ref="J11:L11"/>
    <mergeCell ref="A12:B12"/>
    <mergeCell ref="D12:E12"/>
    <mergeCell ref="F12:G12"/>
    <mergeCell ref="H12:I12"/>
    <mergeCell ref="J12:L12"/>
    <mergeCell ref="M12:P12"/>
    <mergeCell ref="R12:T12"/>
    <mergeCell ref="A10:B10"/>
    <mergeCell ref="D10:E10"/>
    <mergeCell ref="F10:G10"/>
    <mergeCell ref="H10:I10"/>
    <mergeCell ref="J10:L10"/>
    <mergeCell ref="M10:P10"/>
    <mergeCell ref="F11:G11"/>
    <mergeCell ref="A15:B15"/>
    <mergeCell ref="F15:G15"/>
    <mergeCell ref="J15:L15"/>
    <mergeCell ref="H22:I22"/>
    <mergeCell ref="A1:O1"/>
    <mergeCell ref="S5:T5"/>
    <mergeCell ref="A7:B7"/>
    <mergeCell ref="D7:E7"/>
    <mergeCell ref="F7:G7"/>
    <mergeCell ref="H7:I7"/>
    <mergeCell ref="J7:L7"/>
    <mergeCell ref="M7:P7"/>
    <mergeCell ref="S7:T7"/>
    <mergeCell ref="R8:T8"/>
    <mergeCell ref="A9:B9"/>
    <mergeCell ref="D9:E9"/>
    <mergeCell ref="F9:G9"/>
    <mergeCell ref="H9:I9"/>
    <mergeCell ref="J9:L9"/>
    <mergeCell ref="M9:P9"/>
    <mergeCell ref="R9:T9"/>
    <mergeCell ref="A8:B8"/>
    <mergeCell ref="D8:E8"/>
    <mergeCell ref="F8:G8"/>
  </mergeCells>
  <phoneticPr fontId="48" type="noConversion"/>
  <conditionalFormatting sqref="T33:T40">
    <cfRule type="containsText" dxfId="1" priority="3" operator="containsText" text="Active">
      <formula>NOT(ISERROR(SEARCH("Active",T33)))</formula>
    </cfRule>
    <cfRule type="containsText" dxfId="0" priority="4" operator="containsText" text="Discontinued">
      <formula>NOT(ISERROR(SEARCH("Discontinued",T33)))</formula>
    </cfRule>
  </conditionalFormatting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Select one" xr:uid="{00000000-0002-0000-0400-000003000000}">
          <x14:formula1>
            <xm:f>Sheet2!$A$8:$A$10</xm:f>
          </x14:formula1>
          <xm:sqref>A8:B29</xm:sqref>
        </x14:dataValidation>
        <x14:dataValidation type="list" allowBlank="1" showInputMessage="1" showErrorMessage="1" xr:uid="{00000000-0002-0000-0400-000000000000}">
          <x14:formula1>
            <xm:f>Sheet2!$C$2:$C$14</xm:f>
          </x14:formula1>
          <xm:sqref>K23:L29 J8:J29 K8:L21</xm:sqref>
        </x14:dataValidation>
        <x14:dataValidation type="list" allowBlank="1" showInputMessage="1" showErrorMessage="1" xr:uid="{00000000-0002-0000-0400-000001000000}">
          <x14:formula1>
            <xm:f>'/Users/macintosh/Desktop/[From Danil-Chiang Mai Maharaj Nakorn Hosp_A4D Tracker_July2017.xlsx]Sheet2'!#REF!</xm:f>
          </x14:formula1>
          <xm:sqref>R33:R40 N33:N40 T33:T40</xm:sqref>
        </x14:dataValidation>
        <x14:dataValidation type="list" allowBlank="1" showInputMessage="1" showErrorMessage="1" promptTitle="Select One" xr:uid="{00000000-0002-0000-0400-000002000000}">
          <x14:formula1>
            <xm:f>'/Users/macintosh/Desktop/[From Danil-Chiang Mai Maharaj Nakorn Hosp_A4D Tracker_July2017.xlsx]Sheet2'!#REF!</xm:f>
          </x14:formula1>
          <xm:sqref>M33:M40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13"/>
  <sheetViews>
    <sheetView workbookViewId="0">
      <selection activeCell="C14" sqref="C14"/>
    </sheetView>
  </sheetViews>
  <sheetFormatPr baseColWidth="10" defaultColWidth="11.42578125" defaultRowHeight="16" x14ac:dyDescent="0.2"/>
  <cols>
    <col min="1" max="1" width="33.7109375" style="88" customWidth="1"/>
    <col min="2" max="2" width="8.7109375" style="88" customWidth="1"/>
    <col min="3" max="3" width="37" style="88" customWidth="1"/>
    <col min="4" max="4" width="6.7109375" style="88" customWidth="1"/>
    <col min="5" max="16384" width="11.42578125" style="88"/>
  </cols>
  <sheetData>
    <row r="2" spans="1:3" x14ac:dyDescent="0.2">
      <c r="A2" s="87" t="s">
        <v>23</v>
      </c>
      <c r="B2" s="87"/>
      <c r="C2" s="126" t="s">
        <v>118</v>
      </c>
    </row>
    <row r="3" spans="1:3" x14ac:dyDescent="0.2">
      <c r="A3" s="87" t="s">
        <v>21</v>
      </c>
      <c r="B3" s="87"/>
      <c r="C3" s="126" t="s">
        <v>119</v>
      </c>
    </row>
    <row r="4" spans="1:3" x14ac:dyDescent="0.2">
      <c r="C4" s="126" t="s">
        <v>120</v>
      </c>
    </row>
    <row r="5" spans="1:3" x14ac:dyDescent="0.2">
      <c r="A5" s="88" t="s">
        <v>41</v>
      </c>
      <c r="C5" s="126" t="s">
        <v>121</v>
      </c>
    </row>
    <row r="6" spans="1:3" x14ac:dyDescent="0.2">
      <c r="A6" s="88" t="s">
        <v>42</v>
      </c>
      <c r="C6" s="126" t="s">
        <v>122</v>
      </c>
    </row>
    <row r="7" spans="1:3" x14ac:dyDescent="0.2">
      <c r="C7" s="126" t="s">
        <v>123</v>
      </c>
    </row>
    <row r="8" spans="1:3" ht="17" x14ac:dyDescent="0.2">
      <c r="A8" s="43" t="s">
        <v>70</v>
      </c>
      <c r="B8" s="43"/>
      <c r="C8" s="126" t="s">
        <v>124</v>
      </c>
    </row>
    <row r="9" spans="1:3" ht="17" x14ac:dyDescent="0.2">
      <c r="A9" s="43" t="s">
        <v>101</v>
      </c>
      <c r="B9" s="43"/>
      <c r="C9" s="126" t="s">
        <v>125</v>
      </c>
    </row>
    <row r="10" spans="1:3" ht="17" x14ac:dyDescent="0.2">
      <c r="A10" s="43" t="s">
        <v>63</v>
      </c>
      <c r="B10" s="43"/>
      <c r="C10" s="126"/>
    </row>
    <row r="11" spans="1:3" ht="17" x14ac:dyDescent="0.2">
      <c r="A11" s="43" t="s">
        <v>102</v>
      </c>
      <c r="C11" s="126"/>
    </row>
    <row r="12" spans="1:3" x14ac:dyDescent="0.2">
      <c r="C12" s="126"/>
    </row>
    <row r="13" spans="1:3" x14ac:dyDescent="0.2">
      <c r="C13" s="126"/>
    </row>
  </sheetData>
  <phoneticPr fontId="4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 Overview</vt:lpstr>
      <vt:lpstr>Inventory List 2017</vt:lpstr>
      <vt:lpstr>Dec'17</vt:lpstr>
      <vt:lpstr>Nov'17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AZUSER</dc:creator>
  <cp:lastModifiedBy>Meanwhile Creative</cp:lastModifiedBy>
  <cp:lastPrinted>2010-05-17T23:55:42Z</cp:lastPrinted>
  <dcterms:created xsi:type="dcterms:W3CDTF">2010-04-11T15:50:05Z</dcterms:created>
  <dcterms:modified xsi:type="dcterms:W3CDTF">2021-07-07T13:36:04Z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