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updateLinks="never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A4D/Desktop/"/>
    </mc:Choice>
  </mc:AlternateContent>
  <xr:revisionPtr revIDLastSave="0" documentId="13_ncr:1_{0FE03B83-AAA9-7C4B-8155-1E114B2E7470}" xr6:coauthVersionLast="47" xr6:coauthVersionMax="47" xr10:uidLastSave="{00000000-0000-0000-0000-000000000000}"/>
  <bookViews>
    <workbookView xWindow="4560" yWindow="2000" windowWidth="23740" windowHeight="15740" xr2:uid="{00000000-000D-0000-FFFF-FFFF00000000}"/>
  </bookViews>
  <sheets>
    <sheet name="Jan'21" sheetId="66" r:id="rId1"/>
    <sheet name="Inv 2020" sheetId="33" r:id="rId2"/>
    <sheet name="Look Up List" sheetId="7" r:id="rId3"/>
  </sheets>
  <definedNames>
    <definedName name="_xlnm._FilterDatabase" localSheetId="0" hidden="1">'Jan''21'!$Z$47:$Z$69</definedName>
    <definedName name="AccountLookup" localSheetId="1">#REF!</definedName>
    <definedName name="AccountLookup" localSheetId="0">#REF!</definedName>
    <definedName name="AccountLookup">#REF!</definedName>
    <definedName name="MileageRate" localSheetId="1">#REF!</definedName>
    <definedName name="MileageRate" localSheetId="0">#REF!</definedName>
    <definedName name="MileageRat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62" i="66" l="1"/>
  <c r="G65" i="66"/>
  <c r="U57" i="66" l="1"/>
  <c r="D3" i="33"/>
  <c r="U50" i="66"/>
  <c r="U51" i="66"/>
  <c r="U52" i="66"/>
  <c r="U53" i="66"/>
  <c r="U54" i="66"/>
  <c r="U55" i="66"/>
  <c r="U56" i="66"/>
  <c r="U58" i="66"/>
  <c r="U59" i="66"/>
  <c r="U60" i="66"/>
  <c r="U61" i="66"/>
  <c r="U63" i="66"/>
  <c r="U64" i="66"/>
  <c r="U49" i="66"/>
  <c r="E28" i="66"/>
  <c r="E29" i="66" s="1"/>
  <c r="E30" i="66" s="1"/>
  <c r="E31" i="66" s="1"/>
  <c r="E32" i="66" s="1"/>
  <c r="E33" i="66" s="1"/>
  <c r="E37" i="66"/>
  <c r="E38" i="66" s="1"/>
  <c r="E39" i="66" s="1"/>
  <c r="E40" i="66" s="1"/>
  <c r="E41" i="66" s="1"/>
  <c r="E42" i="66" s="1"/>
  <c r="E16" i="66"/>
  <c r="E17" i="66" s="1"/>
  <c r="E18" i="66" s="1"/>
  <c r="E19" i="66" s="1"/>
  <c r="E20" i="66" s="1"/>
  <c r="E21" i="66" s="1"/>
  <c r="E22" i="66" s="1"/>
  <c r="E23" i="66" s="1"/>
  <c r="E24" i="66" s="1"/>
  <c r="F34" i="66"/>
  <c r="J34" i="66"/>
  <c r="N34" i="66"/>
  <c r="E34" i="66" l="1"/>
  <c r="D7" i="66" a="1"/>
  <c r="D7" i="66" s="1"/>
  <c r="D6" i="66" a="1"/>
  <c r="D6" i="66" s="1"/>
  <c r="D9" i="66" s="1"/>
  <c r="D5" i="66"/>
  <c r="N43" i="66"/>
  <c r="J43" i="66"/>
  <c r="F43" i="66"/>
  <c r="E43" i="66" s="1"/>
  <c r="N25" i="66"/>
  <c r="J25" i="66"/>
  <c r="F25" i="66"/>
  <c r="E25" i="66" l="1"/>
  <c r="H38" i="33"/>
  <c r="H3" i="33" s="1"/>
  <c r="D4" i="33"/>
  <c r="B55" i="33"/>
  <c r="B38" i="33"/>
  <c r="B21" i="33"/>
  <c r="D2" i="33"/>
  <c r="H55" i="33"/>
  <c r="H4" i="33" s="1"/>
  <c r="E55" i="33"/>
  <c r="F4" i="33" s="1"/>
  <c r="C55" i="33"/>
  <c r="E4" i="33" s="1"/>
  <c r="G42" i="33"/>
  <c r="B43" i="33" s="1"/>
  <c r="G43" i="33" s="1"/>
  <c r="B44" i="33" s="1"/>
  <c r="G44" i="33" s="1"/>
  <c r="B45" i="33" s="1"/>
  <c r="G45" i="33" s="1"/>
  <c r="B46" i="33" s="1"/>
  <c r="G46" i="33" s="1"/>
  <c r="B47" i="33" s="1"/>
  <c r="G47" i="33" s="1"/>
  <c r="B48" i="33" s="1"/>
  <c r="G48" i="33" s="1"/>
  <c r="B49" i="33" s="1"/>
  <c r="G49" i="33" s="1"/>
  <c r="B50" i="33" s="1"/>
  <c r="G50" i="33" s="1"/>
  <c r="B51" i="33" s="1"/>
  <c r="G51" i="33" s="1"/>
  <c r="B52" i="33" s="1"/>
  <c r="G52" i="33" s="1"/>
  <c r="B53" i="33" s="1"/>
  <c r="G53" i="33" s="1"/>
  <c r="B54" i="33" s="1"/>
  <c r="G54" i="33" s="1"/>
  <c r="A40" i="33"/>
  <c r="E38" i="33"/>
  <c r="F3" i="33" s="1"/>
  <c r="C38" i="33"/>
  <c r="E3" i="33" s="1"/>
  <c r="G25" i="33"/>
  <c r="B26" i="33" s="1"/>
  <c r="G26" i="33" s="1"/>
  <c r="B27" i="33" s="1"/>
  <c r="G27" i="33" s="1"/>
  <c r="A23" i="33"/>
  <c r="E21" i="33"/>
  <c r="F2" i="33" s="1"/>
  <c r="C21" i="33"/>
  <c r="E2" i="33" s="1"/>
  <c r="A6" i="33"/>
  <c r="G55" i="33" l="1"/>
  <c r="G4" i="33" s="1"/>
  <c r="G21" i="33"/>
  <c r="G2" i="33" s="1"/>
  <c r="G38" i="33"/>
  <c r="G3" i="33" s="1"/>
  <c r="B28" i="33"/>
  <c r="G28" i="33" s="1"/>
  <c r="B29" i="33" s="1"/>
  <c r="G29" i="33" s="1"/>
  <c r="B30" i="33" s="1"/>
  <c r="G30" i="33" s="1"/>
  <c r="B31" i="33" l="1"/>
  <c r="G31" i="33" s="1"/>
  <c r="B32" i="33" l="1"/>
  <c r="G32" i="33" s="1"/>
  <c r="H21" i="33"/>
  <c r="H2" i="33" s="1"/>
  <c r="G8" i="33"/>
  <c r="B9" i="33" s="1"/>
  <c r="B33" i="33" l="1"/>
  <c r="G33" i="33" s="1"/>
  <c r="G9" i="33"/>
  <c r="B34" i="33" l="1"/>
  <c r="G34" i="33" s="1"/>
  <c r="B10" i="33"/>
  <c r="G10" i="33" l="1"/>
  <c r="B11" i="33" s="1"/>
  <c r="G11" i="33" s="1"/>
  <c r="B12" i="33" s="1"/>
  <c r="G12" i="33" s="1"/>
  <c r="B13" i="33" s="1"/>
  <c r="G13" i="33" s="1"/>
  <c r="B35" i="33"/>
  <c r="G35" i="33" s="1"/>
  <c r="B36" i="33" l="1"/>
  <c r="G36" i="33" s="1"/>
  <c r="B14" i="33"/>
  <c r="G14" i="33" s="1"/>
  <c r="B15" i="33" l="1"/>
  <c r="G15" i="33" s="1"/>
  <c r="B37" i="33"/>
  <c r="G37" i="33" s="1"/>
  <c r="B16" i="33" l="1"/>
  <c r="G16" i="33" l="1"/>
  <c r="B17" i="33" s="1"/>
  <c r="G17" i="33" s="1"/>
  <c r="B18" i="33" s="1"/>
  <c r="G18" i="33" s="1"/>
  <c r="B19" i="33" l="1"/>
  <c r="G19" i="33" s="1"/>
  <c r="B20" i="33" l="1"/>
  <c r="G20" i="33" s="1"/>
</calcChain>
</file>

<file path=xl/sharedStrings.xml><?xml version="1.0" encoding="utf-8"?>
<sst xmlns="http://schemas.openxmlformats.org/spreadsheetml/2006/main" count="472" uniqueCount="264">
  <si>
    <t>Date</t>
  </si>
  <si>
    <t>Email:</t>
  </si>
  <si>
    <t>Department:</t>
  </si>
  <si>
    <t>Province</t>
  </si>
  <si>
    <t>Baseline HbA1c (%)</t>
  </si>
  <si>
    <t>Report updated:</t>
  </si>
  <si>
    <t>Gender</t>
  </si>
  <si>
    <t>Discontinued</t>
  </si>
  <si>
    <t>Status</t>
  </si>
  <si>
    <t>Active</t>
  </si>
  <si>
    <t>Units Received</t>
  </si>
  <si>
    <t>Received From</t>
  </si>
  <si>
    <t>Units Released</t>
  </si>
  <si>
    <t>Released To</t>
  </si>
  <si>
    <t>Balance (End)</t>
  </si>
  <si>
    <t>Units Returned</t>
  </si>
  <si>
    <t>Returned By</t>
  </si>
  <si>
    <t>Product</t>
  </si>
  <si>
    <t>No.</t>
  </si>
  <si>
    <t>Balance 
(Start)</t>
  </si>
  <si>
    <t>Total Units Received</t>
  </si>
  <si>
    <t>Total Units Released</t>
  </si>
  <si>
    <t>Patient Name</t>
  </si>
  <si>
    <t xml:space="preserve">Name: </t>
  </si>
  <si>
    <t xml:space="preserve">Profession: </t>
  </si>
  <si>
    <t xml:space="preserve">Phone: </t>
  </si>
  <si>
    <t>NA</t>
  </si>
  <si>
    <t>Baseline FBG (mg/dL)</t>
  </si>
  <si>
    <t>Inactive</t>
  </si>
  <si>
    <t>Lost Follow Up</t>
  </si>
  <si>
    <t>F</t>
  </si>
  <si>
    <t>December 2018</t>
  </si>
  <si>
    <t>mg/dL</t>
  </si>
  <si>
    <t>%</t>
  </si>
  <si>
    <t>Height (Meters)</t>
  </si>
  <si>
    <t>Body Weight (Kg)</t>
  </si>
  <si>
    <t>Blood Pressure (mm HG)</t>
  </si>
  <si>
    <t>Updated FBG</t>
  </si>
  <si>
    <t>Updated 
HbA1c</t>
  </si>
  <si>
    <t>Standard</t>
  </si>
  <si>
    <t>SAC</t>
  </si>
  <si>
    <t>A4D Support</t>
  </si>
  <si>
    <t>Description</t>
  </si>
  <si>
    <t>Deceased</t>
  </si>
  <si>
    <t>Patient has passed away</t>
  </si>
  <si>
    <t>Partial</t>
  </si>
  <si>
    <t>Basal-bolus</t>
  </si>
  <si>
    <t>Premixed 30/70 BD</t>
  </si>
  <si>
    <t>Self-mixed BD</t>
  </si>
  <si>
    <t>Modified conventional TID</t>
  </si>
  <si>
    <t>Others</t>
  </si>
  <si>
    <t>Active - Remote</t>
  </si>
  <si>
    <t>Patient regularly visits Clinic and receives medical supplies from A4D</t>
  </si>
  <si>
    <t>Query</t>
  </si>
  <si>
    <t>Patient is not able to visit Clinic due to Covid-19 or war or natural disaster but is receiving medical supplies remotely</t>
  </si>
  <si>
    <t>Patient has transferred to other department or hospital or moved out of A4D coverage or no longer requires support from A4D</t>
  </si>
  <si>
    <t>All Inclusive</t>
  </si>
  <si>
    <t>Insulin + BG &amp; HbA1c Testing</t>
  </si>
  <si>
    <t>BG Testing only, HbA1c Testing only, BG &amp; HbA1c Testing</t>
  </si>
  <si>
    <t>Insulin Regimen</t>
  </si>
  <si>
    <t>Prandial/bolus insulin (x3) given at each main meal time (breakfast, lunch &amp; dinner) and basal insulin (x1) at bedtime</t>
  </si>
  <si>
    <t>Fixed ratio of short/ intermediate acting insulin (e.g. Mixtard 30). 
Injection given before breakfast and before dinner</t>
  </si>
  <si>
    <t>Medical Supplies Inventory</t>
  </si>
  <si>
    <t>TOTAL RECRUITMENT</t>
  </si>
  <si>
    <t>CURRENT 
(Active, Active - Remote, Inactive, Query)</t>
  </si>
  <si>
    <t>LOST 
(Deceased, Lost F/U, Discontinued)</t>
  </si>
  <si>
    <t>CLINIC QUOTA</t>
  </si>
  <si>
    <t>SPACES REMAINING</t>
  </si>
  <si>
    <t>PROGRAMME START DATE</t>
  </si>
  <si>
    <t>MEDICAL SUPPLIES DISTRIBUTION</t>
  </si>
  <si>
    <t>Entry Date</t>
  </si>
  <si>
    <t>Released To 
(Drop Down List)</t>
  </si>
  <si>
    <t>Balance</t>
  </si>
  <si>
    <t>PATIENT RECRUITMENT SUMMARY</t>
  </si>
  <si>
    <t>Age at 
Diagnosis</t>
  </si>
  <si>
    <t xml:space="preserve">Date of Recruitment </t>
  </si>
  <si>
    <r>
      <t xml:space="preserve">D.O.B. 
</t>
    </r>
    <r>
      <rPr>
        <b/>
        <sz val="8"/>
        <color theme="1" tint="0.24994659260841701"/>
        <rFont val="Arial"/>
        <family val="2"/>
      </rPr>
      <t>(dd-mmm-yyyy)</t>
    </r>
  </si>
  <si>
    <t>Remarks</t>
  </si>
  <si>
    <t>Potential additional support or intervention from A4D e.g. complications or family support</t>
  </si>
  <si>
    <t>Testing Frequency
(per day)</t>
  </si>
  <si>
    <t>Insulin Regime</t>
  </si>
  <si>
    <r>
      <t xml:space="preserve">Date of BMI </t>
    </r>
    <r>
      <rPr>
        <b/>
        <sz val="8"/>
        <color theme="1" tint="0.24994659260841701"/>
        <rFont val="Arial"/>
        <family val="2"/>
      </rPr>
      <t>(mm-yy)</t>
    </r>
  </si>
  <si>
    <t>Level of Education
Or Occupation</t>
  </si>
  <si>
    <t>Hospitalisation due to diabetes emergency or glucose control
(Include Date)</t>
  </si>
  <si>
    <t>Level of Support</t>
  </si>
  <si>
    <t>Patient no longer visits the clinic or receives medical supplies and has been uncontactable for atleast 6 months</t>
  </si>
  <si>
    <t>Accu-Chek SoftClix Lancet (200s)</t>
  </si>
  <si>
    <t>C/F 2020</t>
  </si>
  <si>
    <t>Jan'21</t>
  </si>
  <si>
    <t>Feb'21</t>
  </si>
  <si>
    <t>Mar'21</t>
  </si>
  <si>
    <t>Apr'21</t>
  </si>
  <si>
    <t>May'21</t>
  </si>
  <si>
    <t>Jun'21</t>
  </si>
  <si>
    <t>Jul'21</t>
  </si>
  <si>
    <t>Aug'21</t>
  </si>
  <si>
    <t>Sep'21</t>
  </si>
  <si>
    <t>Oct'21</t>
  </si>
  <si>
    <t>Nov'21</t>
  </si>
  <si>
    <t>Dec'21</t>
  </si>
  <si>
    <t>Balance 
(End)</t>
  </si>
  <si>
    <t>Patient ID</t>
  </si>
  <si>
    <t>Balance 
(Start 2021)</t>
  </si>
  <si>
    <t>Flexible ratio of short/ intermediate acting insulin (e.g. Actrapid + Insulatard/ NPH). Injection given before breakfast and dinner</t>
  </si>
  <si>
    <t>Flexible ratio of short/ intermediate acting insulin (e.g. Actrapid + Insulatard/NPH). Injection given before breakfast, lunch &amp; dinner</t>
  </si>
  <si>
    <t>Patient has not visited Clinic or received supplies for over 4 months - request for HCP to contact patient</t>
  </si>
  <si>
    <t>Patient is contactable by phone but has not visited the hospital or received medical supplies in over 4 months</t>
  </si>
  <si>
    <r>
      <rPr>
        <b/>
        <sz val="16"/>
        <color rgb="FFCD257F"/>
        <rFont val="Arial"/>
        <family val="2"/>
      </rPr>
      <t>CLINIC SUPPORT PROGRAMME</t>
    </r>
    <r>
      <rPr>
        <b/>
        <sz val="16"/>
        <color theme="2" tint="-0.249977111117893"/>
        <rFont val="Arial"/>
        <family val="2"/>
      </rPr>
      <t xml:space="preserve">
</t>
    </r>
    <r>
      <rPr>
        <b/>
        <sz val="16"/>
        <color theme="3"/>
        <rFont val="Arial"/>
        <family val="2"/>
      </rPr>
      <t>MONTHLY TRACKER</t>
    </r>
    <r>
      <rPr>
        <b/>
        <sz val="16"/>
        <color theme="2" tint="-0.249977111117893"/>
        <rFont val="Arial"/>
        <family val="2"/>
      </rPr>
      <t xml:space="preserve">
</t>
    </r>
    <r>
      <rPr>
        <b/>
        <sz val="16"/>
        <color theme="5"/>
        <rFont val="Arial"/>
        <family val="2"/>
      </rPr>
      <t>THAILAND</t>
    </r>
    <r>
      <rPr>
        <b/>
        <sz val="16"/>
        <color theme="2" tint="-0.249977111117893"/>
        <rFont val="Arial"/>
        <family val="2"/>
      </rPr>
      <t xml:space="preserve">		</t>
    </r>
  </si>
  <si>
    <t>Paediatric Endocrinologist</t>
  </si>
  <si>
    <t>Paediatric Department</t>
  </si>
  <si>
    <t>Diabetes Nurse</t>
  </si>
  <si>
    <t>Nan</t>
  </si>
  <si>
    <t>At birth</t>
  </si>
  <si>
    <t>SMBG 34-413</t>
  </si>
  <si>
    <t>4</t>
  </si>
  <si>
    <t>127/60</t>
  </si>
  <si>
    <t>Lumphang</t>
  </si>
  <si>
    <t>3 months</t>
  </si>
  <si>
    <t>CBG 57-High</t>
  </si>
  <si>
    <t>3</t>
  </si>
  <si>
    <t>91/58</t>
  </si>
  <si>
    <t>Admit 20-29/12/2020 :DKA</t>
  </si>
  <si>
    <t>300-400</t>
  </si>
  <si>
    <t>SMBG 41-399</t>
  </si>
  <si>
    <t>94/53</t>
  </si>
  <si>
    <t>Chiangmai</t>
  </si>
  <si>
    <t>M</t>
  </si>
  <si>
    <t>20/7/2020-23/7/2020</t>
  </si>
  <si>
    <t>FBS 151</t>
  </si>
  <si>
    <t>92/62</t>
  </si>
  <si>
    <t>Not in School</t>
  </si>
  <si>
    <t>1/7/19 death at home</t>
  </si>
  <si>
    <t>SMBG50-391</t>
  </si>
  <si>
    <t>125/87</t>
  </si>
  <si>
    <t>Lumphun</t>
  </si>
  <si>
    <t>SMBG 64-597</t>
  </si>
  <si>
    <t>95/67</t>
  </si>
  <si>
    <t>Chiang rai</t>
  </si>
  <si>
    <t>DSMP 200-HI</t>
  </si>
  <si>
    <t>1-3</t>
  </si>
  <si>
    <t>125/82</t>
  </si>
  <si>
    <t>17/8/2020-26/8/2020</t>
  </si>
  <si>
    <t>Phayoa</t>
  </si>
  <si>
    <t>1-5/6/2020</t>
  </si>
  <si>
    <t>SMBG 49-503</t>
  </si>
  <si>
    <t>136/79</t>
  </si>
  <si>
    <t>SMBG 80-543</t>
  </si>
  <si>
    <t>108/70</t>
  </si>
  <si>
    <t>มัธยมศึกษาปีที่ 4</t>
  </si>
  <si>
    <t>Chiangrai</t>
  </si>
  <si>
    <t>Tak</t>
  </si>
  <si>
    <t>SMBG 115-232</t>
  </si>
  <si>
    <t>92/42</t>
  </si>
  <si>
    <t>22/7/2020-26/7/2020</t>
  </si>
  <si>
    <t>54-484</t>
  </si>
  <si>
    <t>SMBG 80-436</t>
  </si>
  <si>
    <t>112/67</t>
  </si>
  <si>
    <t>admited at Lampang hospital 19-28/2/2020,   29/2/2020-16/3/2020 :DKA admited at Maharajnakornchiangmai hospital 24-30/9/2020</t>
  </si>
  <si>
    <t>1 y 6 m</t>
  </si>
  <si>
    <t>100-546</t>
  </si>
  <si>
    <t>SMBG 168-582</t>
  </si>
  <si>
    <t>100/66</t>
  </si>
  <si>
    <t>23-25/11/2020 for monitor BG</t>
  </si>
  <si>
    <t>47-562</t>
  </si>
  <si>
    <t>SMBG 54-517</t>
  </si>
  <si>
    <t>101/66</t>
  </si>
  <si>
    <t>Last Clinic Visit
(dd-mmm-yy)</t>
  </si>
  <si>
    <t>TH_CMN001_P</t>
  </si>
  <si>
    <t>TH_CMN002_P</t>
  </si>
  <si>
    <t>TH_CMN003_P</t>
  </si>
  <si>
    <t>TH_CMN004_P</t>
  </si>
  <si>
    <t>TH_CMN005_P</t>
  </si>
  <si>
    <t>TH_CMN006_P</t>
  </si>
  <si>
    <t>TH_CMN007_P</t>
  </si>
  <si>
    <t>TH_CMN008_P</t>
  </si>
  <si>
    <t>TH_CMN009_P</t>
  </si>
  <si>
    <t>TH_CMN010_P</t>
  </si>
  <si>
    <t>TH_CMN011_P</t>
  </si>
  <si>
    <t>TH_CMN012_P</t>
  </si>
  <si>
    <t>TH_CMN013_P</t>
  </si>
  <si>
    <t>TH_CMN014_P</t>
  </si>
  <si>
    <t>TH_CMN015_P</t>
  </si>
  <si>
    <t>TH_CMN016_P</t>
  </si>
  <si>
    <t>TH_CMN017_P</t>
  </si>
  <si>
    <t>Accu-Chek Performa Test Strips (100s/box)</t>
  </si>
  <si>
    <t>Accu-Chek FastClix Lancets (24s)</t>
  </si>
  <si>
    <t>Complication Screening</t>
  </si>
  <si>
    <t>(select from list)</t>
  </si>
  <si>
    <t>(dd-mmm-yy)</t>
  </si>
  <si>
    <t>Purpose</t>
  </si>
  <si>
    <t>Test</t>
  </si>
  <si>
    <t>Frequency</t>
  </si>
  <si>
    <t xml:space="preserve">Glycemic Control
</t>
  </si>
  <si>
    <t>A1c</t>
  </si>
  <si>
    <t>*On Tracker</t>
  </si>
  <si>
    <t>Hypertension 
(high blood pressure)</t>
  </si>
  <si>
    <t>BP Machine</t>
  </si>
  <si>
    <t>Nephropathy 
(kidney damage)</t>
  </si>
  <si>
    <t>Yearly</t>
  </si>
  <si>
    <t>Retinopathy 
(eye damage)</t>
  </si>
  <si>
    <t>Polyneuropathy 
(nerve damage)</t>
  </si>
  <si>
    <t>Annually</t>
  </si>
  <si>
    <t>Dyslipidemia 
(cardiovascular complication)</t>
  </si>
  <si>
    <t>Lipid profile</t>
  </si>
  <si>
    <t>1 - 3 years</t>
  </si>
  <si>
    <t>*Out of scope?</t>
  </si>
  <si>
    <t xml:space="preserve">Hypothyroidism
</t>
  </si>
  <si>
    <t>TSH</t>
  </si>
  <si>
    <t>1 - 2 years</t>
  </si>
  <si>
    <t xml:space="preserve">Celiac Disease
</t>
  </si>
  <si>
    <t>tTG, IgA</t>
  </si>
  <si>
    <t>within 2 years of diagnosis then every 5 years</t>
  </si>
  <si>
    <t>Urine Albumin:Creatinine Ratio (Kidneys)</t>
  </si>
  <si>
    <t>Dilated Eye Examination</t>
  </si>
  <si>
    <t>Foot Examination (Nerves)</t>
  </si>
  <si>
    <t>Latest Complication Screening</t>
  </si>
  <si>
    <r>
      <t xml:space="preserve">CLINIC CONTACT INFORMATION
</t>
    </r>
    <r>
      <rPr>
        <sz val="10"/>
        <color theme="0"/>
        <rFont val="Arial"/>
        <family val="2"/>
      </rPr>
      <t>*Lead Tracker Contact</t>
    </r>
  </si>
  <si>
    <t>Adult Department</t>
  </si>
  <si>
    <t>Adult Endocrinologist</t>
  </si>
  <si>
    <t>Age*</t>
  </si>
  <si>
    <t>BMI*</t>
  </si>
  <si>
    <t>SMBG 97-575</t>
  </si>
  <si>
    <t>108/67</t>
  </si>
  <si>
    <t>insulin pump</t>
  </si>
  <si>
    <t>109/71</t>
  </si>
  <si>
    <t>SMBG 81-598</t>
  </si>
  <si>
    <t>134/96</t>
  </si>
  <si>
    <t>CBG 82-595</t>
  </si>
  <si>
    <t>106/73</t>
  </si>
  <si>
    <t>Patiend ID</t>
  </si>
  <si>
    <t>Patient 1</t>
  </si>
  <si>
    <t>Patient 2</t>
  </si>
  <si>
    <t>Patient 3</t>
  </si>
  <si>
    <t>Patient 4</t>
  </si>
  <si>
    <t>Patient 5</t>
  </si>
  <si>
    <t>Patient 6</t>
  </si>
  <si>
    <t>Patient 7</t>
  </si>
  <si>
    <t>Patient 8</t>
  </si>
  <si>
    <t>Patient 9</t>
  </si>
  <si>
    <t>Patient 10</t>
  </si>
  <si>
    <t>Patient 11</t>
  </si>
  <si>
    <t>Patient 12</t>
  </si>
  <si>
    <t>Patient 13</t>
  </si>
  <si>
    <t>Patient 14</t>
  </si>
  <si>
    <t>Patient 15</t>
  </si>
  <si>
    <t>Patient 16</t>
  </si>
  <si>
    <t>Patient 17</t>
  </si>
  <si>
    <t>Patient 18</t>
  </si>
  <si>
    <t>Dr A4D</t>
  </si>
  <si>
    <t>Nurse A4D</t>
  </si>
  <si>
    <t>Chiang Mai</t>
  </si>
  <si>
    <t>high</t>
  </si>
  <si>
    <t>ประถมศึกษาปีที่ 4</t>
  </si>
  <si>
    <t>มัธยมศึกษาปีที่ 1</t>
  </si>
  <si>
    <t>มัธยมศึกษาปีที่ 5</t>
  </si>
  <si>
    <t>1st Year University</t>
  </si>
  <si>
    <t>อนุบาล 1</t>
  </si>
  <si>
    <t>ประถมศึกษาปีที่ 1</t>
  </si>
  <si>
    <t>มัธยมศึกษาปีที่ 2</t>
  </si>
  <si>
    <t>ประถมศึกษาปีที่ 2</t>
  </si>
  <si>
    <t>2nd University</t>
  </si>
  <si>
    <t>60-567</t>
  </si>
  <si>
    <t>HOSPITAL</t>
  </si>
  <si>
    <t>TH_CMN017_A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</si>
</sst>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0.0"/>
    <numFmt numFmtId="165" formatCode="[$-409]d\-mmm\-yyyy;@"/>
    <numFmt numFmtId="166" formatCode="[$-409]d\-mmm\-yy;@"/>
    <numFmt numFmtId="167" formatCode="[$-809]d\-mmm\-yyyy;@"/>
    <numFmt numFmtId="168" formatCode="[$-409]mmm\-yy;@"/>
    <numFmt numFmtId="169" formatCode="[$-409]dd\-mmm\-yy;@"/>
  </numFmts>
  <fonts count="49" x14ac:knownFonts="1">
    <font>
      <sz val="12"/>
      <color theme="1"/>
      <name val="Rockwell"/>
      <family val="2"/>
      <scheme val="minor"/>
    </font>
    <font>
      <sz val="12"/>
      <color theme="1"/>
      <name val="Rockwell"/>
      <family val="2"/>
      <scheme val="minor"/>
    </font>
    <font>
      <sz val="11"/>
      <color theme="1" tint="0.24994659260841701"/>
      <name val="Rockwell"/>
      <family val="2"/>
      <scheme val="minor"/>
    </font>
    <font>
      <b/>
      <sz val="15"/>
      <color theme="3"/>
      <name val="Rockwell"/>
      <family val="2"/>
      <scheme val="minor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color theme="0"/>
      <name val="Arial"/>
      <family val="2"/>
    </font>
    <font>
      <b/>
      <sz val="12"/>
      <color theme="1"/>
      <name val="Arial"/>
      <family val="2"/>
    </font>
    <font>
      <b/>
      <sz val="12"/>
      <color theme="0"/>
      <name val="Calibri"/>
      <family val="2"/>
    </font>
    <font>
      <b/>
      <sz val="12"/>
      <color theme="6"/>
      <name val="Calibri"/>
      <family val="2"/>
    </font>
    <font>
      <b/>
      <sz val="12"/>
      <color theme="0"/>
      <name val="Arial"/>
      <family val="2"/>
    </font>
    <font>
      <b/>
      <sz val="12"/>
      <color theme="5"/>
      <name val="Arial"/>
      <family val="2"/>
    </font>
    <font>
      <sz val="11"/>
      <color theme="1"/>
      <name val="Arial"/>
      <family val="2"/>
    </font>
    <font>
      <sz val="12"/>
      <color rgb="FFFF0000"/>
      <name val="Calibri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u/>
      <sz val="12"/>
      <color theme="11"/>
      <name val="Rockwell"/>
      <family val="2"/>
      <scheme val="minor"/>
    </font>
    <font>
      <sz val="12"/>
      <color rgb="FF000000"/>
      <name val="Arial"/>
      <family val="2"/>
    </font>
    <font>
      <u/>
      <sz val="12"/>
      <color theme="10"/>
      <name val="Rockwell"/>
      <family val="2"/>
      <scheme val="minor"/>
    </font>
    <font>
      <b/>
      <sz val="18"/>
      <color theme="2" tint="-0.249977111117893"/>
      <name val="Arial"/>
      <family val="2"/>
    </font>
    <font>
      <sz val="14"/>
      <color theme="1"/>
      <name val="Arial"/>
      <family val="2"/>
    </font>
    <font>
      <b/>
      <sz val="14"/>
      <color theme="1" tint="0.249977111117893"/>
      <name val="Arial"/>
      <family val="2"/>
    </font>
    <font>
      <sz val="14"/>
      <color theme="1" tint="0.249977111117893"/>
      <name val="Arial"/>
      <family val="2"/>
    </font>
    <font>
      <b/>
      <sz val="14"/>
      <color theme="0"/>
      <name val="Arial"/>
      <family val="2"/>
    </font>
    <font>
      <b/>
      <sz val="14"/>
      <color theme="1"/>
      <name val="Arial"/>
      <family val="2"/>
    </font>
    <font>
      <sz val="12"/>
      <name val="Arial"/>
      <family val="2"/>
    </font>
    <font>
      <sz val="11"/>
      <color theme="3" tint="0.249977111117893"/>
      <name val="Arial"/>
      <family val="2"/>
    </font>
    <font>
      <u/>
      <sz val="12"/>
      <color theme="10"/>
      <name val="Arial"/>
      <family val="2"/>
    </font>
    <font>
      <b/>
      <sz val="16"/>
      <color theme="0"/>
      <name val="Arial"/>
      <family val="2"/>
    </font>
    <font>
      <b/>
      <sz val="11"/>
      <color theme="1" tint="0.24994659260841701"/>
      <name val="Arial"/>
      <family val="2"/>
    </font>
    <font>
      <sz val="11"/>
      <color rgb="FF00B0F0"/>
      <name val="Arial"/>
      <family val="2"/>
    </font>
    <font>
      <b/>
      <sz val="16"/>
      <color theme="2" tint="-0.249977111117893"/>
      <name val="Arial"/>
      <family val="2"/>
    </font>
    <font>
      <b/>
      <sz val="16"/>
      <color theme="5"/>
      <name val="Arial"/>
      <family val="2"/>
    </font>
    <font>
      <sz val="14"/>
      <color theme="0"/>
      <name val="Arial"/>
      <family val="2"/>
    </font>
    <font>
      <b/>
      <sz val="16"/>
      <color rgb="FFCD257F"/>
      <name val="Arial"/>
      <family val="2"/>
    </font>
    <font>
      <b/>
      <sz val="16"/>
      <color theme="3"/>
      <name val="Arial"/>
      <family val="2"/>
    </font>
    <font>
      <b/>
      <sz val="8"/>
      <color theme="1" tint="0.24994659260841701"/>
      <name val="Arial"/>
      <family val="2"/>
    </font>
    <font>
      <sz val="8"/>
      <name val="Rockwell"/>
      <family val="2"/>
      <scheme val="minor"/>
    </font>
    <font>
      <sz val="10"/>
      <color theme="0"/>
      <name val="Arial"/>
      <family val="2"/>
    </font>
    <font>
      <sz val="11"/>
      <color theme="1" tint="0.249977111117893"/>
      <name val="Arial"/>
      <family val="2"/>
    </font>
    <font>
      <b/>
      <sz val="11"/>
      <color theme="0"/>
      <name val="Arial"/>
      <family val="2"/>
    </font>
    <font>
      <sz val="8"/>
      <color rgb="FF000000"/>
      <name val="Arial"/>
      <family val="2"/>
    </font>
    <font>
      <sz val="12"/>
      <color rgb="FF000000"/>
      <name val="Helvetica"/>
      <family val="2"/>
    </font>
    <font>
      <sz val="12"/>
      <color theme="0" tint="-0.499984740745262"/>
      <name val="Arial"/>
      <family val="2"/>
    </font>
    <font>
      <sz val="11"/>
      <color theme="0" tint="-0.499984740745262"/>
      <name val="Arial"/>
      <family val="2"/>
    </font>
    <font>
      <sz val="11"/>
      <color theme="0"/>
      <name val="Arial"/>
      <family val="2"/>
    </font>
    <font>
      <sz val="11"/>
      <color rgb="FFFF0000"/>
      <name val="Arial"/>
      <family val="2"/>
    </font>
    <font>
      <sz val="12"/>
      <color rgb="FFFF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ACB"/>
        <bgColor indexed="64"/>
      </patternFill>
    </fill>
    <fill>
      <patternFill patternType="solid">
        <fgColor rgb="FFFFCEC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6DEFF"/>
        <bgColor indexed="64"/>
      </patternFill>
    </fill>
  </fills>
  <borders count="8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double">
        <color theme="0"/>
      </left>
      <right/>
      <top/>
      <bottom/>
      <diagonal/>
    </border>
    <border>
      <left style="double">
        <color theme="0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 style="thin">
        <color theme="0" tint="-0.14999847407452621"/>
      </top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medium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34998626667073579"/>
      </top>
      <bottom style="medium">
        <color theme="0" tint="-0.34998626667073579"/>
      </bottom>
      <diagonal/>
    </border>
    <border>
      <left/>
      <right/>
      <top/>
      <bottom style="medium">
        <color rgb="FF00B0F0"/>
      </bottom>
      <diagonal/>
    </border>
    <border>
      <left/>
      <right style="thin">
        <color theme="0" tint="-0.14999847407452621"/>
      </right>
      <top style="thin">
        <color theme="0" tint="-0.34998626667073579"/>
      </top>
      <bottom style="medium">
        <color theme="0" tint="-0.34998626667073579"/>
      </bottom>
      <diagonal/>
    </border>
    <border>
      <left style="medium">
        <color theme="0" tint="-0.14999847407452621"/>
      </left>
      <right/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 style="medium">
        <color theme="0" tint="-0.14999847407452621"/>
      </top>
      <bottom/>
      <diagonal/>
    </border>
    <border>
      <left style="medium">
        <color theme="0" tint="-0.14999847407452621"/>
      </left>
      <right/>
      <top/>
      <bottom/>
      <diagonal/>
    </border>
    <border>
      <left/>
      <right style="medium">
        <color theme="0" tint="-0.14999847407452621"/>
      </right>
      <top/>
      <bottom/>
      <diagonal/>
    </border>
    <border>
      <left style="medium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medium">
        <color theme="0" tint="-0.14999847407452621"/>
      </bottom>
      <diagonal/>
    </border>
    <border>
      <left style="thin">
        <color theme="0" tint="-0.14999847407452621"/>
      </left>
      <right style="medium">
        <color theme="0" tint="-0.14999847407452621"/>
      </right>
      <top style="thin">
        <color theme="0" tint="-0.14999847407452621"/>
      </top>
      <bottom style="medium">
        <color theme="0" tint="-0.14999847407452621"/>
      </bottom>
      <diagonal/>
    </border>
    <border>
      <left style="medium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 style="medium">
        <color theme="0" tint="-0.14999847407452621"/>
      </top>
      <bottom/>
      <diagonal/>
    </border>
    <border>
      <left style="medium">
        <color theme="0" tint="-0.14999847407452621"/>
      </left>
      <right style="medium">
        <color theme="0" tint="-0.14999847407452621"/>
      </right>
      <top style="medium">
        <color theme="0" tint="-0.14999847407452621"/>
      </top>
      <bottom/>
      <diagonal/>
    </border>
    <border>
      <left style="medium">
        <color theme="0" tint="-0.14999847407452621"/>
      </left>
      <right style="medium">
        <color theme="0" tint="-0.14999847407452621"/>
      </right>
      <top/>
      <bottom/>
      <diagonal/>
    </border>
    <border>
      <left style="medium">
        <color theme="0" tint="-0.14999847407452621"/>
      </left>
      <right style="medium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14999847407452621"/>
      </left>
      <right style="medium">
        <color theme="0" tint="-0.14999847407452621"/>
      </right>
      <top style="thin">
        <color theme="0" tint="-0.14999847407452621"/>
      </top>
      <bottom style="medium">
        <color theme="0" tint="-0.1499984740745262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medium">
        <color theme="0" tint="-0.14999847407452621"/>
      </right>
      <top style="thin">
        <color theme="0" tint="-0.14999847407452621"/>
      </top>
      <bottom/>
      <diagonal/>
    </border>
    <border>
      <left style="medium">
        <color theme="0" tint="-0.14999847407452621"/>
      </left>
      <right style="medium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14999847407452621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/>
      </left>
      <right style="thin">
        <color theme="0" tint="-0.249977111117893"/>
      </right>
      <top style="thin">
        <color theme="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/>
      </right>
      <top style="thin">
        <color theme="1"/>
      </top>
      <bottom style="thin">
        <color theme="0" tint="-0.249977111117893"/>
      </bottom>
      <diagonal/>
    </border>
    <border>
      <left style="thin">
        <color theme="0" tint="-0.14999847407452621"/>
      </left>
      <right/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34998626667073579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34998626667073579"/>
      </bottom>
      <diagonal/>
    </border>
    <border>
      <left/>
      <right/>
      <top style="medium">
        <color theme="0" tint="-0.34998626667073579"/>
      </top>
      <bottom/>
      <diagonal/>
    </border>
    <border>
      <left style="thin">
        <color theme="1"/>
      </left>
      <right/>
      <top style="thin">
        <color theme="0" tint="-0.249977111117893"/>
      </top>
      <bottom/>
      <diagonal/>
    </border>
    <border>
      <left/>
      <right style="thin">
        <color theme="1"/>
      </right>
      <top style="thin">
        <color theme="0" tint="-0.249977111117893"/>
      </top>
      <bottom/>
      <diagonal/>
    </border>
    <border>
      <left style="thin">
        <color theme="1"/>
      </left>
      <right style="thin">
        <color theme="0" tint="-0.14999847407452621"/>
      </right>
      <top style="thin">
        <color theme="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1"/>
      </right>
      <top style="thin">
        <color theme="1"/>
      </top>
      <bottom style="thin">
        <color theme="0" tint="-0.14999847407452621"/>
      </bottom>
      <diagonal/>
    </border>
    <border>
      <left style="thin">
        <color theme="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/>
      </left>
      <right style="thin">
        <color theme="0" tint="-0.14999847407452621"/>
      </right>
      <top style="thin">
        <color theme="0" tint="-0.14999847407452621"/>
      </top>
      <bottom style="thin">
        <color theme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1"/>
      </bottom>
      <diagonal/>
    </border>
    <border>
      <left style="thin">
        <color theme="0" tint="-0.14999847407452621"/>
      </left>
      <right style="thin">
        <color theme="1"/>
      </right>
      <top style="thin">
        <color theme="0" tint="-0.1499984740745262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0">
    <xf numFmtId="0" fontId="0" fillId="0" borderId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0" borderId="1" applyNumberFormat="0" applyFill="0" applyAlignment="0" applyProtection="0"/>
    <xf numFmtId="0" fontId="1" fillId="0" borderId="0"/>
    <xf numFmtId="0" fontId="2" fillId="2" borderId="0" applyNumberFormat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" fillId="0" borderId="0"/>
    <xf numFmtId="0" fontId="19" fillId="0" borderId="0" applyNumberFormat="0" applyFill="0" applyBorder="0" applyAlignment="0" applyProtection="0"/>
  </cellStyleXfs>
  <cellXfs count="386"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/>
    </xf>
    <xf numFmtId="0" fontId="4" fillId="4" borderId="0" xfId="0" applyFont="1" applyFill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6" fillId="6" borderId="0" xfId="0" applyFont="1" applyFill="1" applyAlignment="1">
      <alignment horizontal="center" vertical="top" wrapText="1"/>
    </xf>
    <xf numFmtId="0" fontId="6" fillId="6" borderId="0" xfId="0" applyFont="1" applyFill="1" applyAlignment="1">
      <alignment horizontal="left" vertical="top" wrapText="1"/>
    </xf>
    <xf numFmtId="0" fontId="8" fillId="4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4" fillId="0" borderId="0" xfId="0" applyFont="1" applyAlignment="1">
      <alignment vertical="top"/>
    </xf>
    <xf numFmtId="0" fontId="10" fillId="6" borderId="0" xfId="0" applyFont="1" applyFill="1" applyAlignment="1">
      <alignment horizontal="center" vertical="top" wrapText="1"/>
    </xf>
    <xf numFmtId="0" fontId="10" fillId="6" borderId="4" xfId="0" applyFont="1" applyFill="1" applyBorder="1" applyAlignment="1">
      <alignment horizontal="center" vertical="top" wrapText="1"/>
    </xf>
    <xf numFmtId="0" fontId="6" fillId="6" borderId="5" xfId="0" applyFont="1" applyFill="1" applyBorder="1" applyAlignment="1">
      <alignment horizontal="center" vertical="top" wrapText="1"/>
    </xf>
    <xf numFmtId="0" fontId="10" fillId="6" borderId="5" xfId="0" applyFont="1" applyFill="1" applyBorder="1" applyAlignment="1">
      <alignment horizontal="center" vertical="top" wrapText="1"/>
    </xf>
    <xf numFmtId="0" fontId="4" fillId="4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4" fillId="4" borderId="0" xfId="0" applyFont="1" applyFill="1" applyBorder="1"/>
    <xf numFmtId="0" fontId="7" fillId="5" borderId="3" xfId="0" applyFont="1" applyFill="1" applyBorder="1" applyAlignment="1">
      <alignment horizontal="center" vertical="top" wrapText="1"/>
    </xf>
    <xf numFmtId="0" fontId="5" fillId="5" borderId="2" xfId="0" applyFont="1" applyFill="1" applyBorder="1" applyAlignment="1">
      <alignment horizontal="center" vertical="top" wrapText="1"/>
    </xf>
    <xf numFmtId="0" fontId="5" fillId="5" borderId="2" xfId="0" applyFont="1" applyFill="1" applyBorder="1" applyAlignment="1">
      <alignment horizontal="left" vertical="top" wrapText="1"/>
    </xf>
    <xf numFmtId="0" fontId="5" fillId="5" borderId="6" xfId="0" applyFont="1" applyFill="1" applyBorder="1" applyAlignment="1">
      <alignment horizontal="center" vertical="top" wrapText="1"/>
    </xf>
    <xf numFmtId="0" fontId="5" fillId="5" borderId="3" xfId="0" applyFont="1" applyFill="1" applyBorder="1" applyAlignment="1">
      <alignment horizontal="left" vertical="top" wrapText="1"/>
    </xf>
    <xf numFmtId="0" fontId="5" fillId="5" borderId="2" xfId="0" applyFont="1" applyFill="1" applyBorder="1" applyAlignment="1">
      <alignment horizontal="left" vertical="top"/>
    </xf>
    <xf numFmtId="0" fontId="12" fillId="0" borderId="0" xfId="0" applyFont="1" applyFill="1" applyBorder="1" applyAlignment="1">
      <alignment vertical="top" wrapText="1"/>
    </xf>
    <xf numFmtId="0" fontId="5" fillId="5" borderId="2" xfId="0" applyFont="1" applyFill="1" applyBorder="1" applyAlignment="1">
      <alignment horizontal="center" vertical="top" wrapText="1"/>
    </xf>
    <xf numFmtId="0" fontId="11" fillId="4" borderId="0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12" fillId="0" borderId="0" xfId="0" applyFont="1"/>
    <xf numFmtId="0" fontId="16" fillId="0" borderId="0" xfId="0" applyFont="1" applyBorder="1" applyAlignment="1">
      <alignment vertical="center" wrapText="1"/>
    </xf>
    <xf numFmtId="0" fontId="12" fillId="0" borderId="0" xfId="0" applyFont="1" applyBorder="1"/>
    <xf numFmtId="0" fontId="12" fillId="0" borderId="0" xfId="2" applyFont="1" applyFill="1" applyBorder="1" applyAlignment="1">
      <alignment horizontal="left" vertical="center" wrapText="1"/>
    </xf>
    <xf numFmtId="0" fontId="18" fillId="0" borderId="0" xfId="0" applyFont="1"/>
    <xf numFmtId="0" fontId="13" fillId="0" borderId="0" xfId="0" applyFont="1"/>
    <xf numFmtId="0" fontId="5" fillId="0" borderId="12" xfId="0" applyFont="1" applyBorder="1" applyProtection="1">
      <protection locked="0"/>
    </xf>
    <xf numFmtId="165" fontId="7" fillId="5" borderId="8" xfId="0" applyNumberFormat="1" applyFont="1" applyFill="1" applyBorder="1" applyAlignment="1" applyProtection="1">
      <alignment horizontal="center"/>
      <protection locked="0"/>
    </xf>
    <xf numFmtId="165" fontId="5" fillId="5" borderId="11" xfId="0" applyNumberFormat="1" applyFont="1" applyFill="1" applyBorder="1" applyAlignment="1" applyProtection="1">
      <alignment horizontal="center"/>
      <protection locked="0"/>
    </xf>
    <xf numFmtId="165" fontId="5" fillId="5" borderId="15" xfId="0" applyNumberFormat="1" applyFont="1" applyFill="1" applyBorder="1" applyAlignment="1" applyProtection="1">
      <alignment horizontal="center"/>
      <protection locked="0"/>
    </xf>
    <xf numFmtId="1" fontId="15" fillId="7" borderId="36" xfId="0" applyNumberFormat="1" applyFont="1" applyFill="1" applyBorder="1" applyAlignment="1" applyProtection="1">
      <alignment horizontal="center" vertical="center"/>
      <protection locked="0"/>
    </xf>
    <xf numFmtId="0" fontId="5" fillId="0" borderId="11" xfId="0" applyFont="1" applyBorder="1" applyProtection="1">
      <protection locked="0"/>
    </xf>
    <xf numFmtId="165" fontId="5" fillId="5" borderId="2" xfId="0" applyNumberFormat="1" applyFont="1" applyFill="1" applyBorder="1" applyAlignment="1">
      <alignment horizontal="center" vertical="top" wrapText="1"/>
    </xf>
    <xf numFmtId="0" fontId="5" fillId="5" borderId="2" xfId="0" applyFont="1" applyFill="1" applyBorder="1" applyAlignment="1">
      <alignment horizontal="center" vertical="top"/>
    </xf>
    <xf numFmtId="0" fontId="6" fillId="6" borderId="4" xfId="0" applyFont="1" applyFill="1" applyBorder="1" applyAlignment="1">
      <alignment horizontal="center" vertical="top" wrapText="1"/>
    </xf>
    <xf numFmtId="0" fontId="4" fillId="0" borderId="0" xfId="0" applyFont="1" applyBorder="1" applyAlignment="1"/>
    <xf numFmtId="0" fontId="4" fillId="0" borderId="0" xfId="0" applyFont="1" applyBorder="1" applyAlignment="1">
      <alignment vertical="center"/>
    </xf>
    <xf numFmtId="0" fontId="12" fillId="0" borderId="48" xfId="0" applyFont="1" applyBorder="1"/>
    <xf numFmtId="164" fontId="5" fillId="0" borderId="0" xfId="0" applyNumberFormat="1" applyFont="1" applyFill="1" applyBorder="1" applyAlignment="1" applyProtection="1">
      <alignment horizontal="center"/>
    </xf>
    <xf numFmtId="164" fontId="5" fillId="5" borderId="12" xfId="0" applyNumberFormat="1" applyFont="1" applyFill="1" applyBorder="1" applyAlignment="1" applyProtection="1">
      <alignment horizontal="center"/>
    </xf>
    <xf numFmtId="164" fontId="5" fillId="5" borderId="27" xfId="0" applyNumberFormat="1" applyFont="1" applyFill="1" applyBorder="1" applyAlignment="1" applyProtection="1">
      <alignment horizontal="center"/>
    </xf>
    <xf numFmtId="164" fontId="7" fillId="0" borderId="0" xfId="0" applyNumberFormat="1" applyFont="1" applyFill="1" applyBorder="1" applyAlignment="1" applyProtection="1">
      <alignment horizontal="center"/>
    </xf>
    <xf numFmtId="0" fontId="20" fillId="0" borderId="30" xfId="3" applyFont="1" applyBorder="1" applyAlignment="1" applyProtection="1">
      <alignment horizontal="center" vertical="center" wrapText="1"/>
    </xf>
    <xf numFmtId="0" fontId="20" fillId="0" borderId="30" xfId="3" applyFont="1" applyFill="1" applyBorder="1" applyAlignment="1" applyProtection="1">
      <alignment horizontal="left" wrapText="1"/>
    </xf>
    <xf numFmtId="0" fontId="21" fillId="0" borderId="30" xfId="0" applyFont="1" applyFill="1" applyBorder="1" applyProtection="1"/>
    <xf numFmtId="0" fontId="21" fillId="0" borderId="30" xfId="0" applyFont="1" applyBorder="1" applyProtection="1"/>
    <xf numFmtId="0" fontId="23" fillId="0" borderId="0" xfId="0" applyFont="1" applyFill="1" applyAlignment="1" applyProtection="1">
      <alignment horizontal="left" vertical="center"/>
    </xf>
    <xf numFmtId="0" fontId="23" fillId="0" borderId="0" xfId="0" applyFont="1" applyFill="1" applyAlignment="1" applyProtection="1">
      <alignment vertical="center"/>
    </xf>
    <xf numFmtId="0" fontId="23" fillId="0" borderId="0" xfId="0" applyFont="1" applyFill="1" applyBorder="1" applyAlignment="1" applyProtection="1">
      <alignment horizontal="left" vertical="center"/>
    </xf>
    <xf numFmtId="0" fontId="23" fillId="0" borderId="0" xfId="0" applyFont="1" applyFill="1" applyBorder="1" applyAlignment="1" applyProtection="1">
      <alignment vertical="center"/>
    </xf>
    <xf numFmtId="0" fontId="23" fillId="0" borderId="0" xfId="0" applyFont="1" applyAlignment="1" applyProtection="1">
      <alignment vertical="center"/>
    </xf>
    <xf numFmtId="0" fontId="24" fillId="0" borderId="0" xfId="0" applyFont="1" applyFill="1" applyBorder="1" applyAlignment="1" applyProtection="1">
      <alignment vertical="center"/>
    </xf>
    <xf numFmtId="0" fontId="24" fillId="0" borderId="0" xfId="0" applyFont="1" applyFill="1" applyBorder="1" applyAlignment="1" applyProtection="1">
      <alignment horizontal="left" vertical="center"/>
    </xf>
    <xf numFmtId="0" fontId="25" fillId="0" borderId="0" xfId="0" applyFont="1" applyProtection="1"/>
    <xf numFmtId="49" fontId="26" fillId="5" borderId="11" xfId="0" applyNumberFormat="1" applyFont="1" applyFill="1" applyBorder="1" applyAlignment="1" applyProtection="1">
      <alignment horizontal="center" vertical="center"/>
    </xf>
    <xf numFmtId="0" fontId="26" fillId="0" borderId="0" xfId="0" applyFont="1" applyFill="1" applyBorder="1" applyAlignment="1" applyProtection="1">
      <alignment vertical="top" wrapText="1"/>
    </xf>
    <xf numFmtId="0" fontId="26" fillId="5" borderId="27" xfId="0" applyFont="1" applyFill="1" applyBorder="1" applyAlignment="1" applyProtection="1">
      <alignment vertical="center"/>
    </xf>
    <xf numFmtId="0" fontId="5" fillId="0" borderId="0" xfId="0" applyFont="1" applyFill="1" applyAlignment="1" applyProtection="1"/>
    <xf numFmtId="0" fontId="26" fillId="0" borderId="0" xfId="0" applyFont="1" applyFill="1" applyBorder="1" applyAlignment="1" applyProtection="1">
      <alignment horizontal="left" vertical="top"/>
    </xf>
    <xf numFmtId="0" fontId="5" fillId="0" borderId="0" xfId="0" applyFont="1" applyAlignment="1" applyProtection="1"/>
    <xf numFmtId="0" fontId="26" fillId="5" borderId="11" xfId="0" applyFont="1" applyFill="1" applyBorder="1" applyAlignment="1" applyProtection="1">
      <alignment horizontal="center" vertical="center"/>
    </xf>
    <xf numFmtId="0" fontId="5" fillId="5" borderId="14" xfId="0" applyFont="1" applyFill="1" applyBorder="1" applyAlignment="1" applyProtection="1">
      <alignment vertical="center"/>
    </xf>
    <xf numFmtId="0" fontId="26" fillId="0" borderId="0" xfId="0" applyFont="1" applyFill="1" applyBorder="1" applyAlignment="1" applyProtection="1">
      <alignment horizontal="right" vertical="top" wrapText="1"/>
    </xf>
    <xf numFmtId="0" fontId="26" fillId="5" borderId="14" xfId="0" applyFont="1" applyFill="1" applyBorder="1" applyAlignment="1" applyProtection="1">
      <alignment vertical="center"/>
    </xf>
    <xf numFmtId="0" fontId="26" fillId="0" borderId="0" xfId="0" applyFont="1" applyFill="1" applyBorder="1" applyAlignment="1" applyProtection="1">
      <alignment horizontal="left" vertical="top" wrapText="1"/>
    </xf>
    <xf numFmtId="0" fontId="26" fillId="5" borderId="9" xfId="0" applyFont="1" applyFill="1" applyBorder="1" applyAlignment="1" applyProtection="1">
      <alignment vertical="center"/>
    </xf>
    <xf numFmtId="0" fontId="26" fillId="0" borderId="0" xfId="0" applyFont="1" applyFill="1" applyBorder="1" applyAlignment="1" applyProtection="1">
      <alignment horizontal="left" vertical="center" wrapText="1"/>
    </xf>
    <xf numFmtId="166" fontId="26" fillId="5" borderId="11" xfId="0" applyNumberFormat="1" applyFont="1" applyFill="1" applyBorder="1" applyAlignment="1" applyProtection="1">
      <alignment horizontal="center" vertical="center"/>
    </xf>
    <xf numFmtId="0" fontId="27" fillId="4" borderId="0" xfId="0" applyFont="1" applyFill="1" applyBorder="1" applyAlignment="1" applyProtection="1">
      <alignment horizontal="left" vertical="top"/>
    </xf>
    <xf numFmtId="0" fontId="5" fillId="4" borderId="0" xfId="0" applyFont="1" applyFill="1" applyProtection="1"/>
    <xf numFmtId="0" fontId="5" fillId="0" borderId="0" xfId="0" applyFont="1" applyProtection="1"/>
    <xf numFmtId="0" fontId="5" fillId="0" borderId="0" xfId="0" applyFont="1" applyFill="1" applyProtection="1"/>
    <xf numFmtId="0" fontId="6" fillId="0" borderId="0" xfId="0" applyFont="1" applyFill="1" applyAlignment="1" applyProtection="1">
      <alignment horizontal="center" wrapText="1"/>
    </xf>
    <xf numFmtId="0" fontId="5" fillId="0" borderId="0" xfId="0" applyFont="1" applyFill="1" applyAlignment="1" applyProtection="1">
      <alignment horizontal="center"/>
    </xf>
    <xf numFmtId="0" fontId="5" fillId="0" borderId="0" xfId="0" applyFont="1" applyFill="1" applyBorder="1" applyAlignment="1" applyProtection="1">
      <alignment horizontal="center"/>
    </xf>
    <xf numFmtId="0" fontId="5" fillId="0" borderId="0" xfId="0" applyFont="1" applyAlignment="1" applyProtection="1">
      <alignment horizontal="center"/>
    </xf>
    <xf numFmtId="0" fontId="34" fillId="3" borderId="0" xfId="0" applyFont="1" applyFill="1" applyBorder="1" applyAlignment="1" applyProtection="1">
      <alignment horizontal="center" vertical="center" wrapText="1"/>
    </xf>
    <xf numFmtId="1" fontId="15" fillId="7" borderId="49" xfId="0" applyNumberFormat="1" applyFont="1" applyFill="1" applyBorder="1" applyAlignment="1" applyProtection="1">
      <alignment horizontal="center" vertical="center"/>
      <protection locked="0"/>
    </xf>
    <xf numFmtId="166" fontId="12" fillId="0" borderId="30" xfId="0" applyNumberFormat="1" applyFont="1" applyFill="1" applyBorder="1" applyAlignment="1" applyProtection="1">
      <alignment horizontal="center"/>
    </xf>
    <xf numFmtId="166" fontId="40" fillId="0" borderId="0" xfId="0" applyNumberFormat="1" applyFont="1" applyFill="1" applyBorder="1" applyAlignment="1" applyProtection="1">
      <alignment horizontal="center" vertical="center"/>
    </xf>
    <xf numFmtId="166" fontId="41" fillId="0" borderId="0" xfId="0" applyNumberFormat="1" applyFont="1" applyFill="1" applyBorder="1" applyAlignment="1" applyProtection="1">
      <alignment horizontal="center" vertical="center"/>
    </xf>
    <xf numFmtId="166" fontId="15" fillId="0" borderId="0" xfId="0" applyNumberFormat="1" applyFont="1" applyFill="1" applyBorder="1" applyAlignment="1" applyProtection="1">
      <alignment horizontal="center" vertical="top"/>
    </xf>
    <xf numFmtId="166" fontId="12" fillId="0" borderId="0" xfId="0" applyNumberFormat="1" applyFont="1" applyFill="1" applyAlignment="1" applyProtection="1">
      <alignment horizontal="center"/>
    </xf>
    <xf numFmtId="166" fontId="12" fillId="0" borderId="0" xfId="0" applyNumberFormat="1" applyFont="1" applyFill="1" applyBorder="1" applyAlignment="1" applyProtection="1">
      <alignment horizontal="center"/>
    </xf>
    <xf numFmtId="166" fontId="12" fillId="7" borderId="44" xfId="0" applyNumberFormat="1" applyFont="1" applyFill="1" applyBorder="1" applyAlignment="1" applyProtection="1">
      <alignment horizontal="center" vertical="center"/>
      <protection locked="0"/>
    </xf>
    <xf numFmtId="166" fontId="12" fillId="7" borderId="51" xfId="0" applyNumberFormat="1" applyFont="1" applyFill="1" applyBorder="1" applyAlignment="1" applyProtection="1">
      <alignment horizontal="center" vertical="center"/>
      <protection locked="0"/>
    </xf>
    <xf numFmtId="166" fontId="12" fillId="7" borderId="45" xfId="0" applyNumberFormat="1" applyFont="1" applyFill="1" applyBorder="1" applyAlignment="1" applyProtection="1">
      <alignment horizontal="center" vertical="center"/>
      <protection locked="0"/>
    </xf>
    <xf numFmtId="0" fontId="14" fillId="0" borderId="0" xfId="0" applyFont="1" applyBorder="1" applyAlignment="1">
      <alignment horizontal="center"/>
    </xf>
    <xf numFmtId="0" fontId="15" fillId="0" borderId="0" xfId="0" applyFont="1" applyBorder="1" applyAlignment="1">
      <alignment horizontal="center" vertical="center" wrapText="1"/>
    </xf>
    <xf numFmtId="0" fontId="15" fillId="13" borderId="54" xfId="0" applyFont="1" applyFill="1" applyBorder="1" applyAlignment="1">
      <alignment vertical="center"/>
    </xf>
    <xf numFmtId="0" fontId="15" fillId="10" borderId="56" xfId="0" applyFont="1" applyFill="1" applyBorder="1" applyAlignment="1">
      <alignment vertical="center"/>
    </xf>
    <xf numFmtId="0" fontId="12" fillId="14" borderId="56" xfId="0" applyFont="1" applyFill="1" applyBorder="1" applyAlignment="1">
      <alignment vertical="center"/>
    </xf>
    <xf numFmtId="0" fontId="15" fillId="12" borderId="56" xfId="0" applyFont="1" applyFill="1" applyBorder="1" applyAlignment="1">
      <alignment vertical="center"/>
    </xf>
    <xf numFmtId="0" fontId="15" fillId="7" borderId="56" xfId="0" applyFont="1" applyFill="1" applyBorder="1" applyAlignment="1">
      <alignment vertical="center"/>
    </xf>
    <xf numFmtId="0" fontId="15" fillId="11" borderId="56" xfId="0" applyFont="1" applyFill="1" applyBorder="1" applyAlignment="1">
      <alignment vertical="center"/>
    </xf>
    <xf numFmtId="0" fontId="12" fillId="9" borderId="56" xfId="0" applyFont="1" applyFill="1" applyBorder="1" applyAlignment="1">
      <alignment vertical="center"/>
    </xf>
    <xf numFmtId="0" fontId="14" fillId="0" borderId="59" xfId="0" applyFont="1" applyBorder="1"/>
    <xf numFmtId="0" fontId="14" fillId="0" borderId="60" xfId="0" applyFont="1" applyBorder="1"/>
    <xf numFmtId="0" fontId="5" fillId="0" borderId="56" xfId="0" applyFont="1" applyBorder="1"/>
    <xf numFmtId="0" fontId="5" fillId="0" borderId="54" xfId="0" applyFont="1" applyBorder="1"/>
    <xf numFmtId="0" fontId="7" fillId="0" borderId="62" xfId="0" applyFont="1" applyBorder="1"/>
    <xf numFmtId="0" fontId="5" fillId="0" borderId="56" xfId="0" applyFont="1" applyBorder="1" applyAlignment="1">
      <alignment vertical="top"/>
    </xf>
    <xf numFmtId="0" fontId="42" fillId="0" borderId="0" xfId="0" applyFont="1"/>
    <xf numFmtId="164" fontId="5" fillId="5" borderId="9" xfId="0" applyNumberFormat="1" applyFont="1" applyFill="1" applyBorder="1" applyAlignment="1" applyProtection="1">
      <alignment horizontal="center"/>
    </xf>
    <xf numFmtId="164" fontId="7" fillId="5" borderId="10" xfId="0" applyNumberFormat="1" applyFont="1" applyFill="1" applyBorder="1" applyAlignment="1" applyProtection="1">
      <alignment horizontal="center"/>
    </xf>
    <xf numFmtId="165" fontId="5" fillId="0" borderId="0" xfId="0" applyNumberFormat="1" applyFont="1" applyFill="1" applyBorder="1" applyAlignment="1" applyProtection="1">
      <alignment horizontal="center"/>
    </xf>
    <xf numFmtId="15" fontId="26" fillId="4" borderId="0" xfId="0" applyNumberFormat="1" applyFont="1" applyFill="1" applyAlignment="1" applyProtection="1">
      <alignment horizontal="left"/>
    </xf>
    <xf numFmtId="0" fontId="26" fillId="4" borderId="0" xfId="0" applyFont="1" applyFill="1" applyProtection="1"/>
    <xf numFmtId="166" fontId="12" fillId="0" borderId="0" xfId="0" applyNumberFormat="1" applyFont="1" applyAlignment="1" applyProtection="1">
      <alignment horizontal="center"/>
    </xf>
    <xf numFmtId="165" fontId="7" fillId="5" borderId="8" xfId="0" applyNumberFormat="1" applyFont="1" applyFill="1" applyBorder="1" applyAlignment="1" applyProtection="1">
      <alignment horizontal="center"/>
    </xf>
    <xf numFmtId="165" fontId="7" fillId="5" borderId="15" xfId="0" applyNumberFormat="1" applyFont="1" applyFill="1" applyBorder="1" applyAlignment="1" applyProtection="1">
      <alignment horizontal="center"/>
    </xf>
    <xf numFmtId="15" fontId="26" fillId="4" borderId="0" xfId="0" applyNumberFormat="1" applyFont="1" applyFill="1" applyProtection="1"/>
    <xf numFmtId="165" fontId="7" fillId="0" borderId="0" xfId="0" applyNumberFormat="1" applyFont="1" applyFill="1" applyBorder="1" applyAlignment="1" applyProtection="1">
      <alignment horizontal="center"/>
    </xf>
    <xf numFmtId="165" fontId="5" fillId="0" borderId="0" xfId="0" applyNumberFormat="1" applyFont="1" applyFill="1" applyBorder="1" applyAlignment="1" applyProtection="1">
      <alignment horizontal="left"/>
    </xf>
    <xf numFmtId="0" fontId="7" fillId="0" borderId="0" xfId="0" applyFont="1" applyAlignment="1" applyProtection="1">
      <alignment horizontal="center"/>
    </xf>
    <xf numFmtId="0" fontId="7" fillId="0" borderId="0" xfId="0" applyFont="1" applyAlignment="1" applyProtection="1">
      <alignment horizontal="center" vertical="center"/>
    </xf>
    <xf numFmtId="0" fontId="30" fillId="5" borderId="34" xfId="1" applyFont="1" applyFill="1" applyBorder="1" applyAlignment="1" applyProtection="1">
      <alignment horizontal="center" wrapText="1"/>
    </xf>
    <xf numFmtId="0" fontId="30" fillId="5" borderId="35" xfId="1" applyFont="1" applyFill="1" applyBorder="1" applyAlignment="1" applyProtection="1">
      <alignment horizontal="center" wrapText="1"/>
    </xf>
    <xf numFmtId="0" fontId="15" fillId="0" borderId="12" xfId="1" applyFont="1" applyFill="1" applyBorder="1" applyAlignment="1" applyProtection="1">
      <alignment horizontal="left" vertical="center" wrapText="1"/>
    </xf>
    <xf numFmtId="0" fontId="15" fillId="0" borderId="12" xfId="2" applyFont="1" applyFill="1" applyBorder="1" applyAlignment="1" applyProtection="1">
      <alignment horizontal="left" vertical="center" wrapText="1"/>
    </xf>
    <xf numFmtId="0" fontId="15" fillId="0" borderId="12" xfId="4" applyFont="1" applyBorder="1" applyAlignment="1" applyProtection="1">
      <alignment vertical="center"/>
    </xf>
    <xf numFmtId="0" fontId="15" fillId="0" borderId="12" xfId="4" applyFont="1" applyBorder="1" applyAlignment="1" applyProtection="1">
      <alignment horizontal="center" vertical="center"/>
    </xf>
    <xf numFmtId="167" fontId="12" fillId="0" borderId="12" xfId="4" applyNumberFormat="1" applyFont="1" applyBorder="1" applyAlignment="1" applyProtection="1">
      <alignment horizontal="center" vertical="center"/>
    </xf>
    <xf numFmtId="0" fontId="15" fillId="0" borderId="12" xfId="1" applyFont="1" applyFill="1" applyBorder="1" applyAlignment="1" applyProtection="1">
      <alignment horizontal="center" vertical="center" wrapText="1"/>
    </xf>
    <xf numFmtId="0" fontId="12" fillId="0" borderId="12" xfId="0" applyFont="1" applyBorder="1" applyAlignment="1" applyProtection="1">
      <alignment horizontal="center" vertical="center"/>
    </xf>
    <xf numFmtId="168" fontId="12" fillId="0" borderId="12" xfId="0" applyNumberFormat="1" applyFont="1" applyBorder="1" applyAlignment="1" applyProtection="1">
      <alignment horizontal="center" vertical="center"/>
    </xf>
    <xf numFmtId="2" fontId="12" fillId="0" borderId="13" xfId="1" applyNumberFormat="1" applyFont="1" applyFill="1" applyBorder="1" applyAlignment="1" applyProtection="1">
      <alignment horizontal="center" vertical="center" wrapText="1"/>
    </xf>
    <xf numFmtId="164" fontId="12" fillId="0" borderId="7" xfId="0" applyNumberFormat="1" applyFont="1" applyBorder="1" applyAlignment="1" applyProtection="1">
      <alignment horizontal="center" vertical="center"/>
    </xf>
    <xf numFmtId="0" fontId="15" fillId="0" borderId="12" xfId="0" applyFont="1" applyBorder="1" applyAlignment="1" applyProtection="1">
      <alignment horizontal="center" vertical="center"/>
    </xf>
    <xf numFmtId="0" fontId="15" fillId="0" borderId="12" xfId="0" applyFont="1" applyBorder="1" applyAlignment="1" applyProtection="1">
      <alignment horizontal="left" vertical="center"/>
    </xf>
    <xf numFmtId="165" fontId="15" fillId="0" borderId="12" xfId="0" applyNumberFormat="1" applyFont="1" applyBorder="1" applyAlignment="1" applyProtection="1">
      <alignment horizontal="center" vertical="center"/>
    </xf>
    <xf numFmtId="168" fontId="15" fillId="0" borderId="12" xfId="0" applyNumberFormat="1" applyFont="1" applyBorder="1" applyAlignment="1" applyProtection="1">
      <alignment horizontal="center" vertical="center"/>
    </xf>
    <xf numFmtId="2" fontId="15" fillId="0" borderId="13" xfId="1" applyNumberFormat="1" applyFont="1" applyFill="1" applyBorder="1" applyAlignment="1" applyProtection="1">
      <alignment horizontal="center" vertical="center" wrapText="1"/>
    </xf>
    <xf numFmtId="164" fontId="15" fillId="0" borderId="7" xfId="0" applyNumberFormat="1" applyFont="1" applyBorder="1" applyAlignment="1" applyProtection="1">
      <alignment horizontal="center" vertical="center"/>
    </xf>
    <xf numFmtId="0" fontId="5" fillId="0" borderId="0" xfId="0" applyFont="1" applyAlignment="1" applyProtection="1">
      <alignment horizontal="left"/>
    </xf>
    <xf numFmtId="2" fontId="12" fillId="7" borderId="36" xfId="0" applyNumberFormat="1" applyFont="1" applyFill="1" applyBorder="1" applyAlignment="1" applyProtection="1">
      <alignment horizontal="center" vertical="center"/>
      <protection locked="0"/>
    </xf>
    <xf numFmtId="169" fontId="16" fillId="7" borderId="37" xfId="0" applyNumberFormat="1" applyFont="1" applyFill="1" applyBorder="1" applyAlignment="1" applyProtection="1">
      <alignment horizontal="center" vertical="center"/>
      <protection locked="0"/>
    </xf>
    <xf numFmtId="166" fontId="12" fillId="7" borderId="37" xfId="0" applyNumberFormat="1" applyFont="1" applyFill="1" applyBorder="1" applyAlignment="1" applyProtection="1">
      <alignment horizontal="center" vertical="center"/>
      <protection locked="0"/>
    </xf>
    <xf numFmtId="2" fontId="12" fillId="7" borderId="49" xfId="0" applyNumberFormat="1" applyFont="1" applyFill="1" applyBorder="1" applyAlignment="1" applyProtection="1">
      <alignment horizontal="center" vertical="center"/>
      <protection locked="0"/>
    </xf>
    <xf numFmtId="166" fontId="12" fillId="7" borderId="50" xfId="0" applyNumberFormat="1" applyFont="1" applyFill="1" applyBorder="1" applyAlignment="1" applyProtection="1">
      <alignment horizontal="center" vertical="center"/>
      <protection locked="0"/>
    </xf>
    <xf numFmtId="2" fontId="12" fillId="7" borderId="38" xfId="0" applyNumberFormat="1" applyFont="1" applyFill="1" applyBorder="1" applyAlignment="1" applyProtection="1">
      <alignment horizontal="center" vertical="center"/>
      <protection locked="0"/>
    </xf>
    <xf numFmtId="166" fontId="12" fillId="7" borderId="39" xfId="0" applyNumberFormat="1" applyFont="1" applyFill="1" applyBorder="1" applyAlignment="1" applyProtection="1">
      <alignment horizontal="center" vertical="center"/>
      <protection locked="0"/>
    </xf>
    <xf numFmtId="169" fontId="15" fillId="7" borderId="37" xfId="0" applyNumberFormat="1" applyFont="1" applyFill="1" applyBorder="1" applyAlignment="1" applyProtection="1">
      <alignment horizontal="center" vertical="center"/>
      <protection locked="0"/>
    </xf>
    <xf numFmtId="1" fontId="15" fillId="7" borderId="38" xfId="0" applyNumberFormat="1" applyFont="1" applyFill="1" applyBorder="1" applyAlignment="1" applyProtection="1">
      <alignment horizontal="center" vertical="center"/>
      <protection locked="0"/>
    </xf>
    <xf numFmtId="1" fontId="15" fillId="0" borderId="11" xfId="48" applyNumberFormat="1" applyFont="1" applyBorder="1" applyAlignment="1" applyProtection="1">
      <alignment horizontal="center" vertical="center"/>
      <protection locked="0"/>
    </xf>
    <xf numFmtId="1" fontId="15" fillId="0" borderId="13" xfId="48" applyNumberFormat="1" applyFont="1" applyBorder="1" applyAlignment="1" applyProtection="1">
      <alignment horizontal="center" vertical="center"/>
      <protection locked="0"/>
    </xf>
    <xf numFmtId="0" fontId="5" fillId="7" borderId="36" xfId="0" applyFont="1" applyFill="1" applyBorder="1" applyAlignment="1" applyProtection="1">
      <alignment horizontal="center" vertical="center"/>
      <protection locked="0"/>
    </xf>
    <xf numFmtId="1" fontId="12" fillId="7" borderId="12" xfId="0" applyNumberFormat="1" applyFont="1" applyFill="1" applyBorder="1" applyAlignment="1" applyProtection="1">
      <alignment horizontal="center" vertical="center"/>
      <protection locked="0"/>
    </xf>
    <xf numFmtId="2" fontId="12" fillId="7" borderId="37" xfId="0" applyNumberFormat="1" applyFont="1" applyFill="1" applyBorder="1" applyAlignment="1" applyProtection="1">
      <alignment horizontal="center" vertical="center"/>
      <protection locked="0"/>
    </xf>
    <xf numFmtId="0" fontId="5" fillId="7" borderId="36" xfId="0" applyFont="1" applyFill="1" applyBorder="1" applyAlignment="1" applyProtection="1">
      <alignment vertical="center"/>
      <protection locked="0"/>
    </xf>
    <xf numFmtId="0" fontId="12" fillId="7" borderId="37" xfId="0" applyFont="1" applyFill="1" applyBorder="1" applyAlignment="1" applyProtection="1">
      <alignment horizontal="center" vertical="center"/>
      <protection locked="0"/>
    </xf>
    <xf numFmtId="0" fontId="5" fillId="7" borderId="49" xfId="0" applyFont="1" applyFill="1" applyBorder="1" applyAlignment="1" applyProtection="1">
      <alignment vertical="center"/>
      <protection locked="0"/>
    </xf>
    <xf numFmtId="1" fontId="12" fillId="7" borderId="27" xfId="0" applyNumberFormat="1" applyFont="1" applyFill="1" applyBorder="1" applyAlignment="1" applyProtection="1">
      <alignment horizontal="center" vertical="center"/>
      <protection locked="0"/>
    </xf>
    <xf numFmtId="0" fontId="12" fillId="7" borderId="50" xfId="0" applyFont="1" applyFill="1" applyBorder="1" applyAlignment="1" applyProtection="1">
      <alignment horizontal="center" vertical="center"/>
      <protection locked="0"/>
    </xf>
    <xf numFmtId="0" fontId="5" fillId="7" borderId="38" xfId="0" applyFont="1" applyFill="1" applyBorder="1" applyAlignment="1" applyProtection="1">
      <alignment vertical="center"/>
      <protection locked="0"/>
    </xf>
    <xf numFmtId="1" fontId="12" fillId="7" borderId="28" xfId="0" applyNumberFormat="1" applyFont="1" applyFill="1" applyBorder="1" applyAlignment="1" applyProtection="1">
      <alignment horizontal="center" vertical="center"/>
      <protection locked="0"/>
    </xf>
    <xf numFmtId="0" fontId="12" fillId="7" borderId="39" xfId="0" applyFont="1" applyFill="1" applyBorder="1" applyAlignment="1" applyProtection="1">
      <alignment horizontal="center" vertical="center"/>
      <protection locked="0"/>
    </xf>
    <xf numFmtId="17" fontId="12" fillId="7" borderId="44" xfId="0" applyNumberFormat="1" applyFont="1" applyFill="1" applyBorder="1" applyAlignment="1" applyProtection="1">
      <alignment horizontal="center" vertical="center"/>
      <protection locked="0"/>
    </xf>
    <xf numFmtId="0" fontId="12" fillId="5" borderId="0" xfId="0" applyFont="1" applyFill="1"/>
    <xf numFmtId="0" fontId="12" fillId="0" borderId="11" xfId="0" applyFont="1" applyBorder="1" applyAlignment="1" applyProtection="1">
      <alignment horizontal="center" vertical="center"/>
      <protection locked="0"/>
    </xf>
    <xf numFmtId="0" fontId="15" fillId="0" borderId="12" xfId="0" applyFont="1" applyBorder="1" applyAlignment="1" applyProtection="1">
      <alignment horizontal="center" vertical="center"/>
      <protection locked="0"/>
    </xf>
    <xf numFmtId="0" fontId="12" fillId="0" borderId="12" xfId="0" applyFont="1" applyBorder="1" applyAlignment="1" applyProtection="1">
      <alignment horizontal="center" vertical="center"/>
      <protection locked="0"/>
    </xf>
    <xf numFmtId="49" fontId="12" fillId="0" borderId="13" xfId="0" applyNumberFormat="1" applyFont="1" applyBorder="1" applyAlignment="1" applyProtection="1">
      <alignment horizontal="center" vertical="center"/>
      <protection locked="0"/>
    </xf>
    <xf numFmtId="166" fontId="16" fillId="7" borderId="44" xfId="0" applyNumberFormat="1" applyFont="1" applyFill="1" applyBorder="1" applyAlignment="1" applyProtection="1">
      <alignment horizontal="center" vertical="center"/>
      <protection locked="0"/>
    </xf>
    <xf numFmtId="0" fontId="31" fillId="0" borderId="12" xfId="0" applyFont="1" applyBorder="1" applyAlignment="1" applyProtection="1">
      <alignment horizontal="center" vertical="center"/>
      <protection locked="0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12" fillId="0" borderId="47" xfId="2" applyFont="1" applyFill="1" applyBorder="1" applyAlignment="1">
      <alignment horizontal="left" vertical="center" wrapText="1"/>
    </xf>
    <xf numFmtId="0" fontId="7" fillId="0" borderId="12" xfId="0" applyFont="1" applyFill="1" applyBorder="1"/>
    <xf numFmtId="0" fontId="5" fillId="0" borderId="12" xfId="0" applyFont="1" applyFill="1" applyBorder="1"/>
    <xf numFmtId="0" fontId="5" fillId="0" borderId="12" xfId="0" applyFont="1" applyFill="1" applyBorder="1" applyAlignment="1">
      <alignment wrapText="1"/>
    </xf>
    <xf numFmtId="0" fontId="7" fillId="0" borderId="74" xfId="0" applyFont="1" applyFill="1" applyBorder="1"/>
    <xf numFmtId="0" fontId="5" fillId="0" borderId="75" xfId="0" applyFont="1" applyFill="1" applyBorder="1"/>
    <xf numFmtId="0" fontId="5" fillId="0" borderId="74" xfId="0" applyFont="1" applyFill="1" applyBorder="1" applyAlignment="1">
      <alignment wrapText="1"/>
    </xf>
    <xf numFmtId="0" fontId="5" fillId="0" borderId="76" xfId="0" applyFont="1" applyFill="1" applyBorder="1" applyAlignment="1">
      <alignment wrapText="1"/>
    </xf>
    <xf numFmtId="0" fontId="5" fillId="0" borderId="77" xfId="0" applyFont="1" applyFill="1" applyBorder="1" applyAlignment="1">
      <alignment wrapText="1"/>
    </xf>
    <xf numFmtId="0" fontId="5" fillId="0" borderId="78" xfId="0" applyFont="1" applyFill="1" applyBorder="1"/>
    <xf numFmtId="0" fontId="43" fillId="0" borderId="0" xfId="0" applyFont="1"/>
    <xf numFmtId="0" fontId="5" fillId="0" borderId="0" xfId="0" applyFont="1" applyAlignment="1" applyProtection="1">
      <alignment vertical="center"/>
    </xf>
    <xf numFmtId="0" fontId="5" fillId="0" borderId="12" xfId="0" applyFont="1" applyBorder="1" applyAlignment="1" applyProtection="1">
      <alignment vertical="center"/>
      <protection locked="0"/>
    </xf>
    <xf numFmtId="0" fontId="5" fillId="0" borderId="11" xfId="0" applyFont="1" applyBorder="1" applyAlignment="1" applyProtection="1">
      <alignment vertical="center"/>
      <protection locked="0"/>
    </xf>
    <xf numFmtId="0" fontId="15" fillId="0" borderId="12" xfId="1" applyFont="1" applyFill="1" applyBorder="1" applyAlignment="1" applyProtection="1">
      <alignment horizontal="left" vertical="center" wrapText="1"/>
      <protection locked="0"/>
    </xf>
    <xf numFmtId="0" fontId="15" fillId="0" borderId="12" xfId="0" applyFont="1" applyBorder="1" applyAlignment="1" applyProtection="1">
      <alignment horizontal="left" vertical="center"/>
      <protection locked="0"/>
    </xf>
    <xf numFmtId="165" fontId="15" fillId="0" borderId="12" xfId="0" applyNumberFormat="1" applyFont="1" applyBorder="1" applyAlignment="1" applyProtection="1">
      <alignment horizontal="center" vertical="center"/>
      <protection locked="0"/>
    </xf>
    <xf numFmtId="0" fontId="15" fillId="0" borderId="12" xfId="1" applyFont="1" applyFill="1" applyBorder="1" applyAlignment="1" applyProtection="1">
      <alignment horizontal="center" vertical="center" wrapText="1"/>
      <protection locked="0"/>
    </xf>
    <xf numFmtId="168" fontId="15" fillId="0" borderId="12" xfId="0" applyNumberFormat="1" applyFont="1" applyBorder="1" applyAlignment="1" applyProtection="1">
      <alignment horizontal="center" vertical="center"/>
      <protection locked="0"/>
    </xf>
    <xf numFmtId="2" fontId="15" fillId="0" borderId="13" xfId="1" applyNumberFormat="1" applyFont="1" applyFill="1" applyBorder="1" applyAlignment="1" applyProtection="1">
      <alignment horizontal="center" vertical="center" wrapText="1"/>
      <protection locked="0"/>
    </xf>
    <xf numFmtId="0" fontId="15" fillId="0" borderId="12" xfId="1" applyNumberFormat="1" applyFont="1" applyFill="1" applyBorder="1" applyAlignment="1" applyProtection="1">
      <alignment horizontal="center" vertical="center" wrapText="1"/>
      <protection locked="0"/>
    </xf>
    <xf numFmtId="0" fontId="44" fillId="0" borderId="0" xfId="0" applyFont="1" applyProtection="1"/>
    <xf numFmtId="0" fontId="45" fillId="10" borderId="12" xfId="1" applyFont="1" applyFill="1" applyBorder="1" applyAlignment="1" applyProtection="1">
      <alignment horizontal="left" vertical="center" wrapText="1"/>
    </xf>
    <xf numFmtId="0" fontId="45" fillId="10" borderId="12" xfId="2" applyFont="1" applyFill="1" applyBorder="1" applyAlignment="1" applyProtection="1">
      <alignment horizontal="left" vertical="center" wrapText="1"/>
    </xf>
    <xf numFmtId="0" fontId="45" fillId="10" borderId="12" xfId="4" applyFont="1" applyFill="1" applyBorder="1" applyAlignment="1" applyProtection="1">
      <alignment vertical="center"/>
    </xf>
    <xf numFmtId="0" fontId="45" fillId="10" borderId="12" xfId="4" applyFont="1" applyFill="1" applyBorder="1" applyAlignment="1" applyProtection="1">
      <alignment horizontal="center" vertical="center"/>
    </xf>
    <xf numFmtId="167" fontId="45" fillId="10" borderId="12" xfId="4" applyNumberFormat="1" applyFont="1" applyFill="1" applyBorder="1" applyAlignment="1" applyProtection="1">
      <alignment horizontal="center" vertical="center"/>
    </xf>
    <xf numFmtId="0" fontId="45" fillId="10" borderId="12" xfId="1" applyFont="1" applyFill="1" applyBorder="1" applyAlignment="1" applyProtection="1">
      <alignment horizontal="center" vertical="center" wrapText="1"/>
    </xf>
    <xf numFmtId="0" fontId="45" fillId="10" borderId="12" xfId="0" applyFont="1" applyFill="1" applyBorder="1" applyAlignment="1" applyProtection="1">
      <alignment horizontal="center" vertical="center"/>
    </xf>
    <xf numFmtId="168" fontId="45" fillId="10" borderId="12" xfId="0" applyNumberFormat="1" applyFont="1" applyFill="1" applyBorder="1" applyAlignment="1" applyProtection="1">
      <alignment horizontal="center" vertical="center"/>
    </xf>
    <xf numFmtId="2" fontId="45" fillId="10" borderId="13" xfId="1" applyNumberFormat="1" applyFont="1" applyFill="1" applyBorder="1" applyAlignment="1" applyProtection="1">
      <alignment horizontal="center" vertical="center" wrapText="1"/>
    </xf>
    <xf numFmtId="2" fontId="45" fillId="10" borderId="36" xfId="0" applyNumberFormat="1" applyFont="1" applyFill="1" applyBorder="1" applyAlignment="1" applyProtection="1">
      <alignment horizontal="center" vertical="center"/>
      <protection locked="0"/>
    </xf>
    <xf numFmtId="169" fontId="45" fillId="10" borderId="37" xfId="0" applyNumberFormat="1" applyFont="1" applyFill="1" applyBorder="1" applyAlignment="1" applyProtection="1">
      <alignment horizontal="center" vertical="center"/>
      <protection locked="0"/>
    </xf>
    <xf numFmtId="164" fontId="45" fillId="10" borderId="7" xfId="0" applyNumberFormat="1" applyFont="1" applyFill="1" applyBorder="1" applyAlignment="1" applyProtection="1">
      <alignment horizontal="center" vertical="center"/>
    </xf>
    <xf numFmtId="1" fontId="45" fillId="10" borderId="36" xfId="0" applyNumberFormat="1" applyFont="1" applyFill="1" applyBorder="1" applyAlignment="1" applyProtection="1">
      <alignment horizontal="center" vertical="center"/>
      <protection locked="0"/>
    </xf>
    <xf numFmtId="1" fontId="45" fillId="10" borderId="11" xfId="48" applyNumberFormat="1" applyFont="1" applyFill="1" applyBorder="1" applyAlignment="1" applyProtection="1">
      <alignment horizontal="center" vertical="center"/>
      <protection locked="0"/>
    </xf>
    <xf numFmtId="1" fontId="45" fillId="10" borderId="13" xfId="48" applyNumberFormat="1" applyFont="1" applyFill="1" applyBorder="1" applyAlignment="1" applyProtection="1">
      <alignment horizontal="center" vertical="center"/>
      <protection locked="0"/>
    </xf>
    <xf numFmtId="0" fontId="44" fillId="10" borderId="36" xfId="0" applyFont="1" applyFill="1" applyBorder="1" applyAlignment="1" applyProtection="1">
      <alignment horizontal="center" vertical="center"/>
      <protection locked="0"/>
    </xf>
    <xf numFmtId="1" fontId="45" fillId="10" borderId="12" xfId="0" applyNumberFormat="1" applyFont="1" applyFill="1" applyBorder="1" applyAlignment="1" applyProtection="1">
      <alignment horizontal="center" vertical="center"/>
      <protection locked="0"/>
    </xf>
    <xf numFmtId="2" fontId="45" fillId="10" borderId="37" xfId="0" applyNumberFormat="1" applyFont="1" applyFill="1" applyBorder="1" applyAlignment="1" applyProtection="1">
      <alignment horizontal="center" vertical="center"/>
      <protection locked="0"/>
    </xf>
    <xf numFmtId="17" fontId="45" fillId="10" borderId="44" xfId="0" applyNumberFormat="1" applyFont="1" applyFill="1" applyBorder="1" applyAlignment="1" applyProtection="1">
      <alignment horizontal="center" vertical="center"/>
      <protection locked="0"/>
    </xf>
    <xf numFmtId="0" fontId="45" fillId="10" borderId="11" xfId="0" applyFont="1" applyFill="1" applyBorder="1" applyAlignment="1" applyProtection="1">
      <alignment horizontal="center" vertical="center"/>
      <protection locked="0"/>
    </xf>
    <xf numFmtId="0" fontId="45" fillId="10" borderId="12" xfId="0" applyFont="1" applyFill="1" applyBorder="1" applyAlignment="1" applyProtection="1">
      <alignment horizontal="center" vertical="center"/>
      <protection locked="0"/>
    </xf>
    <xf numFmtId="49" fontId="45" fillId="10" borderId="13" xfId="0" applyNumberFormat="1" applyFont="1" applyFill="1" applyBorder="1" applyAlignment="1" applyProtection="1">
      <alignment horizontal="center" vertical="center"/>
      <protection locked="0"/>
    </xf>
    <xf numFmtId="166" fontId="45" fillId="10" borderId="44" xfId="0" applyNumberFormat="1" applyFont="1" applyFill="1" applyBorder="1" applyAlignment="1" applyProtection="1">
      <alignment horizontal="center" vertical="center"/>
      <protection locked="0"/>
    </xf>
    <xf numFmtId="0" fontId="44" fillId="10" borderId="12" xfId="0" applyFont="1" applyFill="1" applyBorder="1" applyProtection="1">
      <protection locked="0"/>
    </xf>
    <xf numFmtId="0" fontId="44" fillId="10" borderId="11" xfId="0" applyFont="1" applyFill="1" applyBorder="1" applyProtection="1">
      <protection locked="0"/>
    </xf>
    <xf numFmtId="0" fontId="7" fillId="0" borderId="0" xfId="0" applyFont="1" applyBorder="1"/>
    <xf numFmtId="0" fontId="5" fillId="0" borderId="0" xfId="2" applyFont="1" applyFill="1" applyBorder="1" applyAlignment="1">
      <alignment horizontal="left" vertical="center" wrapText="1"/>
    </xf>
    <xf numFmtId="168" fontId="12" fillId="7" borderId="51" xfId="0" applyNumberFormat="1" applyFont="1" applyFill="1" applyBorder="1" applyAlignment="1" applyProtection="1">
      <alignment horizontal="center" vertical="center"/>
      <protection locked="0"/>
    </xf>
    <xf numFmtId="168" fontId="12" fillId="7" borderId="44" xfId="0" applyNumberFormat="1" applyFont="1" applyFill="1" applyBorder="1" applyAlignment="1" applyProtection="1">
      <alignment horizontal="center" vertical="center"/>
      <protection locked="0"/>
    </xf>
    <xf numFmtId="168" fontId="12" fillId="7" borderId="45" xfId="0" applyNumberFormat="1" applyFont="1" applyFill="1" applyBorder="1" applyAlignment="1" applyProtection="1">
      <alignment horizontal="center" vertical="center"/>
      <protection locked="0"/>
    </xf>
    <xf numFmtId="0" fontId="46" fillId="8" borderId="19" xfId="0" applyFont="1" applyFill="1" applyBorder="1" applyAlignment="1">
      <alignment horizontal="center" wrapText="1"/>
    </xf>
    <xf numFmtId="0" fontId="46" fillId="8" borderId="46" xfId="0" applyFont="1" applyFill="1" applyBorder="1" applyAlignment="1">
      <alignment wrapText="1"/>
    </xf>
    <xf numFmtId="0" fontId="46" fillId="8" borderId="46" xfId="0" applyFont="1" applyFill="1" applyBorder="1" applyAlignment="1">
      <alignment horizontal="center" wrapText="1"/>
    </xf>
    <xf numFmtId="0" fontId="46" fillId="8" borderId="20" xfId="0" applyFont="1" applyFill="1" applyBorder="1" applyAlignment="1">
      <alignment horizontal="center" wrapText="1"/>
    </xf>
    <xf numFmtId="0" fontId="12" fillId="0" borderId="21" xfId="0" applyFont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22" xfId="0" applyFont="1" applyFill="1" applyBorder="1" applyAlignment="1">
      <alignment horizontal="center" vertical="center" wrapText="1"/>
    </xf>
    <xf numFmtId="0" fontId="46" fillId="8" borderId="79" xfId="0" applyFont="1" applyFill="1" applyBorder="1" applyAlignment="1">
      <alignment horizontal="center" wrapText="1"/>
    </xf>
    <xf numFmtId="0" fontId="12" fillId="0" borderId="80" xfId="0" applyFont="1" applyFill="1" applyBorder="1" applyAlignment="1">
      <alignment horizontal="center" vertical="center" wrapText="1"/>
    </xf>
    <xf numFmtId="0" fontId="12" fillId="0" borderId="81" xfId="0" applyFont="1" applyFill="1" applyBorder="1" applyAlignment="1">
      <alignment horizontal="center" vertical="center" wrapText="1"/>
    </xf>
    <xf numFmtId="166" fontId="47" fillId="7" borderId="44" xfId="0" applyNumberFormat="1" applyFont="1" applyFill="1" applyBorder="1" applyAlignment="1" applyProtection="1">
      <alignment horizontal="center" vertical="center"/>
      <protection locked="0"/>
    </xf>
    <xf numFmtId="0" fontId="48" fillId="0" borderId="0" xfId="0" applyFont="1" applyProtection="1"/>
    <xf numFmtId="0" fontId="47" fillId="0" borderId="12" xfId="1" applyFont="1" applyFill="1" applyBorder="1" applyAlignment="1" applyProtection="1">
      <alignment horizontal="left" vertical="center" wrapText="1"/>
    </xf>
    <xf numFmtId="0" fontId="47" fillId="0" borderId="12" xfId="4" applyFont="1" applyBorder="1" applyAlignment="1" applyProtection="1">
      <alignment vertical="center"/>
    </xf>
    <xf numFmtId="0" fontId="47" fillId="0" borderId="12" xfId="4" applyFont="1" applyBorder="1" applyAlignment="1" applyProtection="1">
      <alignment horizontal="center" vertical="center"/>
    </xf>
    <xf numFmtId="167" fontId="47" fillId="0" borderId="12" xfId="4" applyNumberFormat="1" applyFont="1" applyBorder="1" applyAlignment="1" applyProtection="1">
      <alignment horizontal="center" vertical="center"/>
    </xf>
    <xf numFmtId="0" fontId="47" fillId="0" borderId="12" xfId="1" applyFont="1" applyFill="1" applyBorder="1" applyAlignment="1" applyProtection="1">
      <alignment horizontal="center" vertical="center" wrapText="1"/>
    </xf>
    <xf numFmtId="0" fontId="47" fillId="0" borderId="12" xfId="0" applyFont="1" applyBorder="1" applyAlignment="1" applyProtection="1">
      <alignment horizontal="center" vertical="center"/>
    </xf>
    <xf numFmtId="168" fontId="47" fillId="0" borderId="12" xfId="0" applyNumberFormat="1" applyFont="1" applyBorder="1" applyAlignment="1" applyProtection="1">
      <alignment horizontal="center" vertical="center"/>
    </xf>
    <xf numFmtId="2" fontId="47" fillId="0" borderId="13" xfId="1" applyNumberFormat="1" applyFont="1" applyFill="1" applyBorder="1" applyAlignment="1" applyProtection="1">
      <alignment horizontal="center" vertical="center" wrapText="1"/>
    </xf>
    <xf numFmtId="2" fontId="47" fillId="7" borderId="36" xfId="0" applyNumberFormat="1" applyFont="1" applyFill="1" applyBorder="1" applyAlignment="1" applyProtection="1">
      <alignment horizontal="center" vertical="center"/>
      <protection locked="0"/>
    </xf>
    <xf numFmtId="169" fontId="47" fillId="7" borderId="37" xfId="0" applyNumberFormat="1" applyFont="1" applyFill="1" applyBorder="1" applyAlignment="1" applyProtection="1">
      <alignment horizontal="center" vertical="center"/>
      <protection locked="0"/>
    </xf>
    <xf numFmtId="164" fontId="47" fillId="0" borderId="7" xfId="0" applyNumberFormat="1" applyFont="1" applyBorder="1" applyAlignment="1" applyProtection="1">
      <alignment horizontal="center" vertical="center"/>
    </xf>
    <xf numFmtId="1" fontId="47" fillId="7" borderId="36" xfId="0" applyNumberFormat="1" applyFont="1" applyFill="1" applyBorder="1" applyAlignment="1" applyProtection="1">
      <alignment horizontal="center" vertical="center"/>
      <protection locked="0"/>
    </xf>
    <xf numFmtId="1" fontId="47" fillId="0" borderId="11" xfId="48" applyNumberFormat="1" applyFont="1" applyBorder="1" applyAlignment="1" applyProtection="1">
      <alignment horizontal="center" vertical="center"/>
      <protection locked="0"/>
    </xf>
    <xf numFmtId="1" fontId="47" fillId="0" borderId="13" xfId="48" applyNumberFormat="1" applyFont="1" applyBorder="1" applyAlignment="1" applyProtection="1">
      <alignment horizontal="center" vertical="center"/>
      <protection locked="0"/>
    </xf>
    <xf numFmtId="0" fontId="48" fillId="7" borderId="36" xfId="0" applyFont="1" applyFill="1" applyBorder="1" applyAlignment="1" applyProtection="1">
      <alignment horizontal="center" vertical="center"/>
      <protection locked="0"/>
    </xf>
    <xf numFmtId="1" fontId="47" fillId="7" borderId="12" xfId="0" applyNumberFormat="1" applyFont="1" applyFill="1" applyBorder="1" applyAlignment="1" applyProtection="1">
      <alignment horizontal="center" vertical="center"/>
      <protection locked="0"/>
    </xf>
    <xf numFmtId="2" fontId="47" fillId="7" borderId="37" xfId="0" applyNumberFormat="1" applyFont="1" applyFill="1" applyBorder="1" applyAlignment="1" applyProtection="1">
      <alignment horizontal="center" vertical="center"/>
      <protection locked="0"/>
    </xf>
    <xf numFmtId="17" fontId="47" fillId="7" borderId="44" xfId="0" applyNumberFormat="1" applyFont="1" applyFill="1" applyBorder="1" applyAlignment="1" applyProtection="1">
      <alignment horizontal="center" vertical="center"/>
      <protection locked="0"/>
    </xf>
    <xf numFmtId="0" fontId="47" fillId="0" borderId="11" xfId="0" applyFont="1" applyBorder="1" applyAlignment="1" applyProtection="1">
      <alignment horizontal="center" vertical="center"/>
      <protection locked="0"/>
    </xf>
    <xf numFmtId="0" fontId="47" fillId="0" borderId="12" xfId="0" applyFont="1" applyBorder="1" applyAlignment="1" applyProtection="1">
      <alignment horizontal="center" vertical="center"/>
      <protection locked="0"/>
    </xf>
    <xf numFmtId="49" fontId="47" fillId="0" borderId="13" xfId="0" applyNumberFormat="1" applyFont="1" applyBorder="1" applyAlignment="1" applyProtection="1">
      <alignment horizontal="center" vertical="center"/>
      <protection locked="0"/>
    </xf>
    <xf numFmtId="0" fontId="48" fillId="0" borderId="12" xfId="0" applyFont="1" applyBorder="1" applyProtection="1">
      <protection locked="0"/>
    </xf>
    <xf numFmtId="0" fontId="48" fillId="0" borderId="11" xfId="0" applyFont="1" applyBorder="1" applyProtection="1">
      <protection locked="0"/>
    </xf>
    <xf numFmtId="0" fontId="48" fillId="0" borderId="0" xfId="0" applyFont="1" applyAlignment="1" applyProtection="1">
      <alignment vertical="center"/>
    </xf>
    <xf numFmtId="0" fontId="47" fillId="0" borderId="12" xfId="1" applyFont="1" applyFill="1" applyBorder="1" applyAlignment="1" applyProtection="1">
      <alignment horizontal="left" vertical="center" wrapText="1"/>
      <protection locked="0"/>
    </xf>
    <xf numFmtId="0" fontId="47" fillId="0" borderId="12" xfId="0" applyFont="1" applyBorder="1" applyAlignment="1" applyProtection="1">
      <alignment horizontal="left" vertical="center"/>
      <protection locked="0"/>
    </xf>
    <xf numFmtId="165" fontId="47" fillId="0" borderId="12" xfId="0" applyNumberFormat="1" applyFont="1" applyBorder="1" applyAlignment="1" applyProtection="1">
      <alignment horizontal="center" vertical="center"/>
      <protection locked="0"/>
    </xf>
    <xf numFmtId="0" fontId="47" fillId="0" borderId="12" xfId="1" applyFont="1" applyFill="1" applyBorder="1" applyAlignment="1" applyProtection="1">
      <alignment horizontal="center" vertical="center" wrapText="1"/>
      <protection locked="0"/>
    </xf>
    <xf numFmtId="168" fontId="47" fillId="0" borderId="12" xfId="0" applyNumberFormat="1" applyFont="1" applyBorder="1" applyAlignment="1" applyProtection="1">
      <alignment horizontal="center" vertical="center"/>
      <protection locked="0"/>
    </xf>
    <xf numFmtId="2" fontId="47" fillId="0" borderId="13" xfId="1" applyNumberFormat="1" applyFont="1" applyFill="1" applyBorder="1" applyAlignment="1" applyProtection="1">
      <alignment horizontal="center" vertical="center" wrapText="1"/>
      <protection locked="0"/>
    </xf>
    <xf numFmtId="2" fontId="47" fillId="7" borderId="49" xfId="0" applyNumberFormat="1" applyFont="1" applyFill="1" applyBorder="1" applyAlignment="1" applyProtection="1">
      <alignment horizontal="center" vertical="center"/>
      <protection locked="0"/>
    </xf>
    <xf numFmtId="166" fontId="47" fillId="7" borderId="50" xfId="0" applyNumberFormat="1" applyFont="1" applyFill="1" applyBorder="1" applyAlignment="1" applyProtection="1">
      <alignment horizontal="center" vertical="center"/>
      <protection locked="0"/>
    </xf>
    <xf numFmtId="1" fontId="47" fillId="7" borderId="49" xfId="0" applyNumberFormat="1" applyFont="1" applyFill="1" applyBorder="1" applyAlignment="1" applyProtection="1">
      <alignment horizontal="center" vertical="center"/>
      <protection locked="0"/>
    </xf>
    <xf numFmtId="0" fontId="48" fillId="7" borderId="49" xfId="0" applyFont="1" applyFill="1" applyBorder="1" applyAlignment="1" applyProtection="1">
      <alignment vertical="center"/>
      <protection locked="0"/>
    </xf>
    <xf numFmtId="1" fontId="47" fillId="7" borderId="27" xfId="0" applyNumberFormat="1" applyFont="1" applyFill="1" applyBorder="1" applyAlignment="1" applyProtection="1">
      <alignment horizontal="center" vertical="center"/>
      <protection locked="0"/>
    </xf>
    <xf numFmtId="0" fontId="47" fillId="7" borderId="50" xfId="0" applyFont="1" applyFill="1" applyBorder="1" applyAlignment="1" applyProtection="1">
      <alignment horizontal="center" vertical="center"/>
      <protection locked="0"/>
    </xf>
    <xf numFmtId="168" fontId="47" fillId="7" borderId="51" xfId="0" applyNumberFormat="1" applyFont="1" applyFill="1" applyBorder="1" applyAlignment="1" applyProtection="1">
      <alignment horizontal="center" vertical="center"/>
      <protection locked="0"/>
    </xf>
    <xf numFmtId="0" fontId="48" fillId="0" borderId="12" xfId="0" applyFont="1" applyBorder="1" applyAlignment="1" applyProtection="1">
      <alignment vertical="center"/>
      <protection locked="0"/>
    </xf>
    <xf numFmtId="0" fontId="48" fillId="0" borderId="11" xfId="0" applyFont="1" applyBorder="1" applyAlignment="1" applyProtection="1">
      <alignment vertical="center"/>
      <protection locked="0"/>
    </xf>
    <xf numFmtId="0" fontId="32" fillId="0" borderId="30" xfId="3" applyFont="1" applyBorder="1" applyAlignment="1" applyProtection="1">
      <alignment horizontal="left" vertical="center" wrapText="1"/>
    </xf>
    <xf numFmtId="0" fontId="21" fillId="0" borderId="30" xfId="0" applyFont="1" applyBorder="1" applyAlignment="1" applyProtection="1">
      <alignment horizontal="center"/>
    </xf>
    <xf numFmtId="0" fontId="7" fillId="5" borderId="0" xfId="0" applyFont="1" applyFill="1" applyBorder="1" applyAlignment="1" applyProtection="1">
      <alignment horizontal="center" vertical="center" wrapText="1"/>
    </xf>
    <xf numFmtId="0" fontId="7" fillId="5" borderId="0" xfId="0" applyFont="1" applyFill="1" applyBorder="1" applyAlignment="1" applyProtection="1">
      <alignment horizontal="center" vertical="center"/>
    </xf>
    <xf numFmtId="0" fontId="5" fillId="0" borderId="0" xfId="0" applyFont="1" applyFill="1" applyBorder="1" applyAlignment="1" applyProtection="1">
      <alignment horizontal="center"/>
    </xf>
    <xf numFmtId="0" fontId="5" fillId="5" borderId="12" xfId="0" applyFont="1" applyFill="1" applyBorder="1" applyAlignment="1" applyProtection="1">
      <alignment horizontal="center"/>
      <protection locked="0"/>
    </xf>
    <xf numFmtId="0" fontId="5" fillId="5" borderId="27" xfId="0" applyFont="1" applyFill="1" applyBorder="1" applyAlignment="1" applyProtection="1">
      <alignment horizontal="center"/>
      <protection locked="0"/>
    </xf>
    <xf numFmtId="0" fontId="5" fillId="5" borderId="29" xfId="0" applyFont="1" applyFill="1" applyBorder="1" applyAlignment="1" applyProtection="1">
      <alignment horizontal="center"/>
    </xf>
    <xf numFmtId="0" fontId="5" fillId="5" borderId="13" xfId="0" applyFont="1" applyFill="1" applyBorder="1" applyAlignment="1" applyProtection="1">
      <alignment horizontal="center"/>
      <protection locked="0"/>
    </xf>
    <xf numFmtId="0" fontId="5" fillId="5" borderId="11" xfId="0" applyFont="1" applyFill="1" applyBorder="1" applyAlignment="1" applyProtection="1">
      <alignment horizontal="center"/>
      <protection locked="0"/>
    </xf>
    <xf numFmtId="0" fontId="5" fillId="5" borderId="66" xfId="0" applyFont="1" applyFill="1" applyBorder="1" applyAlignment="1" applyProtection="1">
      <alignment horizontal="center"/>
      <protection locked="0"/>
    </xf>
    <xf numFmtId="0" fontId="5" fillId="5" borderId="67" xfId="0" applyFont="1" applyFill="1" applyBorder="1" applyAlignment="1" applyProtection="1">
      <alignment horizontal="center"/>
      <protection locked="0"/>
    </xf>
    <xf numFmtId="0" fontId="5" fillId="5" borderId="65" xfId="0" applyFont="1" applyFill="1" applyBorder="1" applyAlignment="1" applyProtection="1">
      <alignment horizontal="center"/>
    </xf>
    <xf numFmtId="0" fontId="5" fillId="5" borderId="31" xfId="0" applyFont="1" applyFill="1" applyBorder="1" applyAlignment="1" applyProtection="1">
      <alignment horizontal="center"/>
    </xf>
    <xf numFmtId="0" fontId="34" fillId="3" borderId="0" xfId="0" applyFont="1" applyFill="1" applyBorder="1" applyAlignment="1" applyProtection="1">
      <alignment horizontal="center" vertical="center" wrapText="1"/>
    </xf>
    <xf numFmtId="0" fontId="30" fillId="5" borderId="0" xfId="5" applyFont="1" applyFill="1" applyAlignment="1" applyProtection="1">
      <alignment horizontal="center" wrapText="1"/>
    </xf>
    <xf numFmtId="0" fontId="30" fillId="5" borderId="26" xfId="5" applyFont="1" applyFill="1" applyBorder="1" applyAlignment="1" applyProtection="1">
      <alignment horizontal="center" wrapText="1"/>
    </xf>
    <xf numFmtId="0" fontId="29" fillId="3" borderId="0" xfId="0" applyFont="1" applyFill="1" applyAlignment="1" applyProtection="1">
      <alignment horizontal="left" vertical="center"/>
    </xf>
    <xf numFmtId="0" fontId="30" fillId="5" borderId="34" xfId="5" applyFont="1" applyFill="1" applyBorder="1" applyAlignment="1" applyProtection="1">
      <alignment horizontal="center" vertical="center" wrapText="1"/>
      <protection locked="0"/>
    </xf>
    <xf numFmtId="0" fontId="30" fillId="5" borderId="40" xfId="5" applyFont="1" applyFill="1" applyBorder="1" applyAlignment="1" applyProtection="1">
      <alignment horizontal="center" vertical="center" wrapText="1"/>
      <protection locked="0"/>
    </xf>
    <xf numFmtId="0" fontId="30" fillId="5" borderId="0" xfId="5" applyFont="1" applyFill="1" applyAlignment="1" applyProtection="1">
      <alignment horizontal="center" vertical="center" wrapText="1"/>
      <protection locked="0"/>
    </xf>
    <xf numFmtId="0" fontId="30" fillId="5" borderId="26" xfId="5" applyFont="1" applyFill="1" applyBorder="1" applyAlignment="1" applyProtection="1">
      <alignment horizontal="center" vertical="center" wrapText="1"/>
      <protection locked="0"/>
    </xf>
    <xf numFmtId="0" fontId="5" fillId="5" borderId="9" xfId="0" applyFont="1" applyFill="1" applyBorder="1" applyAlignment="1" applyProtection="1">
      <alignment horizontal="center"/>
      <protection locked="0"/>
    </xf>
    <xf numFmtId="0" fontId="5" fillId="0" borderId="68" xfId="0" applyFont="1" applyFill="1" applyBorder="1" applyAlignment="1" applyProtection="1">
      <alignment horizontal="center"/>
    </xf>
    <xf numFmtId="0" fontId="5" fillId="5" borderId="10" xfId="0" applyFont="1" applyFill="1" applyBorder="1" applyAlignment="1" applyProtection="1">
      <alignment horizontal="center"/>
      <protection locked="0"/>
    </xf>
    <xf numFmtId="0" fontId="5" fillId="5" borderId="8" xfId="0" applyFont="1" applyFill="1" applyBorder="1" applyAlignment="1" applyProtection="1">
      <alignment horizontal="center"/>
      <protection locked="0"/>
    </xf>
    <xf numFmtId="0" fontId="24" fillId="3" borderId="0" xfId="0" applyFont="1" applyFill="1" applyBorder="1" applyAlignment="1" applyProtection="1">
      <alignment horizontal="left" vertical="center"/>
    </xf>
    <xf numFmtId="0" fontId="29" fillId="3" borderId="0" xfId="0" applyFont="1" applyFill="1" applyBorder="1" applyAlignment="1" applyProtection="1">
      <alignment horizontal="center" vertical="center" wrapText="1"/>
    </xf>
    <xf numFmtId="0" fontId="26" fillId="5" borderId="13" xfId="0" applyFont="1" applyFill="1" applyBorder="1" applyAlignment="1" applyProtection="1">
      <alignment vertical="center" wrapText="1"/>
    </xf>
    <xf numFmtId="0" fontId="26" fillId="5" borderId="7" xfId="0" applyFont="1" applyFill="1" applyBorder="1" applyAlignment="1" applyProtection="1">
      <alignment vertical="center" wrapText="1"/>
    </xf>
    <xf numFmtId="0" fontId="5" fillId="5" borderId="13" xfId="0" applyFont="1" applyFill="1" applyBorder="1" applyAlignment="1" applyProtection="1">
      <alignment vertical="center" wrapText="1"/>
    </xf>
    <xf numFmtId="0" fontId="5" fillId="5" borderId="7" xfId="0" applyFont="1" applyFill="1" applyBorder="1" applyAlignment="1" applyProtection="1">
      <alignment vertical="center" wrapText="1"/>
    </xf>
    <xf numFmtId="0" fontId="26" fillId="5" borderId="13" xfId="0" applyFont="1" applyFill="1" applyBorder="1" applyAlignment="1" applyProtection="1">
      <alignment wrapText="1"/>
    </xf>
    <xf numFmtId="0" fontId="26" fillId="5" borderId="7" xfId="0" applyFont="1" applyFill="1" applyBorder="1" applyAlignment="1" applyProtection="1">
      <alignment wrapText="1"/>
    </xf>
    <xf numFmtId="0" fontId="26" fillId="5" borderId="16" xfId="0" applyFont="1" applyFill="1" applyBorder="1" applyAlignment="1" applyProtection="1">
      <alignment horizontal="left" vertical="center"/>
    </xf>
    <xf numFmtId="0" fontId="26" fillId="5" borderId="25" xfId="0" applyFont="1" applyFill="1" applyBorder="1" applyAlignment="1" applyProtection="1">
      <alignment horizontal="left" vertical="center"/>
    </xf>
    <xf numFmtId="0" fontId="26" fillId="5" borderId="15" xfId="0" applyFont="1" applyFill="1" applyBorder="1" applyAlignment="1" applyProtection="1">
      <alignment horizontal="left" vertical="center"/>
    </xf>
    <xf numFmtId="0" fontId="5" fillId="5" borderId="17" xfId="0" applyFont="1" applyFill="1" applyBorder="1" applyAlignment="1" applyProtection="1">
      <alignment horizontal="left" vertical="center"/>
    </xf>
    <xf numFmtId="0" fontId="5" fillId="5" borderId="0" xfId="0" applyFont="1" applyFill="1" applyBorder="1" applyAlignment="1" applyProtection="1">
      <alignment horizontal="left" vertical="center"/>
    </xf>
    <xf numFmtId="0" fontId="5" fillId="5" borderId="18" xfId="0" applyFont="1" applyFill="1" applyBorder="1" applyAlignment="1" applyProtection="1">
      <alignment horizontal="left" vertical="center"/>
    </xf>
    <xf numFmtId="49" fontId="26" fillId="5" borderId="17" xfId="0" applyNumberFormat="1" applyFont="1" applyFill="1" applyBorder="1" applyAlignment="1" applyProtection="1">
      <alignment horizontal="left" vertical="center"/>
    </xf>
    <xf numFmtId="49" fontId="26" fillId="5" borderId="0" xfId="0" applyNumberFormat="1" applyFont="1" applyFill="1" applyBorder="1" applyAlignment="1" applyProtection="1">
      <alignment horizontal="left" vertical="center"/>
    </xf>
    <xf numFmtId="49" fontId="26" fillId="5" borderId="18" xfId="0" applyNumberFormat="1" applyFont="1" applyFill="1" applyBorder="1" applyAlignment="1" applyProtection="1">
      <alignment horizontal="left" vertical="center"/>
    </xf>
    <xf numFmtId="0" fontId="28" fillId="5" borderId="10" xfId="49" applyFont="1" applyFill="1" applyBorder="1" applyAlignment="1" applyProtection="1">
      <alignment horizontal="left" vertical="center"/>
    </xf>
    <xf numFmtId="0" fontId="28" fillId="5" borderId="26" xfId="49" applyFont="1" applyFill="1" applyBorder="1" applyAlignment="1" applyProtection="1">
      <alignment horizontal="left" vertical="center"/>
    </xf>
    <xf numFmtId="0" fontId="28" fillId="5" borderId="8" xfId="49" applyFont="1" applyFill="1" applyBorder="1" applyAlignment="1" applyProtection="1">
      <alignment horizontal="left" vertical="center"/>
    </xf>
    <xf numFmtId="0" fontId="24" fillId="3" borderId="26" xfId="0" applyFont="1" applyFill="1" applyBorder="1" applyAlignment="1" applyProtection="1">
      <alignment horizontal="center" vertical="center" wrapText="1"/>
    </xf>
    <xf numFmtId="0" fontId="28" fillId="5" borderId="17" xfId="49" applyFont="1" applyFill="1" applyBorder="1" applyAlignment="1" applyProtection="1">
      <alignment horizontal="left" vertical="center" wrapText="1"/>
    </xf>
    <xf numFmtId="0" fontId="26" fillId="5" borderId="0" xfId="0" applyFont="1" applyFill="1" applyBorder="1" applyAlignment="1" applyProtection="1">
      <alignment horizontal="left" vertical="center" wrapText="1"/>
    </xf>
    <xf numFmtId="0" fontId="26" fillId="5" borderId="18" xfId="0" applyFont="1" applyFill="1" applyBorder="1" applyAlignment="1" applyProtection="1">
      <alignment horizontal="left" vertical="center" wrapText="1"/>
    </xf>
    <xf numFmtId="0" fontId="7" fillId="0" borderId="0" xfId="0" applyFont="1" applyFill="1" applyBorder="1" applyAlignment="1" applyProtection="1">
      <alignment horizontal="left" vertical="center"/>
    </xf>
    <xf numFmtId="0" fontId="22" fillId="4" borderId="0" xfId="0" applyFont="1" applyFill="1" applyAlignment="1" applyProtection="1">
      <alignment horizontal="left"/>
    </xf>
    <xf numFmtId="0" fontId="30" fillId="5" borderId="32" xfId="1" applyFont="1" applyFill="1" applyBorder="1" applyAlignment="1" applyProtection="1">
      <alignment horizontal="center"/>
    </xf>
    <xf numFmtId="0" fontId="30" fillId="5" borderId="33" xfId="1" applyFont="1" applyFill="1" applyBorder="1" applyAlignment="1" applyProtection="1">
      <alignment horizontal="center"/>
    </xf>
    <xf numFmtId="0" fontId="30" fillId="5" borderId="32" xfId="1" applyFont="1" applyFill="1" applyBorder="1" applyAlignment="1" applyProtection="1">
      <alignment horizontal="center" wrapText="1"/>
      <protection locked="0"/>
    </xf>
    <xf numFmtId="0" fontId="30" fillId="5" borderId="34" xfId="1" applyFont="1" applyFill="1" applyBorder="1" applyAlignment="1" applyProtection="1">
      <alignment horizontal="center" wrapText="1"/>
      <protection locked="0"/>
    </xf>
    <xf numFmtId="0" fontId="7" fillId="0" borderId="0" xfId="0" applyFont="1" applyFill="1" applyBorder="1" applyAlignment="1" applyProtection="1">
      <alignment horizontal="left"/>
    </xf>
    <xf numFmtId="0" fontId="7" fillId="0" borderId="0" xfId="0" applyFont="1" applyFill="1" applyBorder="1" applyAlignment="1" applyProtection="1">
      <alignment horizontal="center"/>
    </xf>
    <xf numFmtId="0" fontId="5" fillId="0" borderId="0" xfId="0" applyFont="1" applyFill="1" applyBorder="1" applyAlignment="1" applyProtection="1">
      <alignment horizontal="left"/>
    </xf>
    <xf numFmtId="0" fontId="14" fillId="5" borderId="0" xfId="0" applyFont="1" applyFill="1" applyAlignment="1" applyProtection="1">
      <alignment horizontal="center"/>
    </xf>
    <xf numFmtId="0" fontId="14" fillId="5" borderId="0" xfId="0" applyFont="1" applyFill="1" applyAlignment="1" applyProtection="1">
      <alignment horizontal="left" wrapText="1"/>
    </xf>
    <xf numFmtId="0" fontId="30" fillId="5" borderId="0" xfId="1" applyFont="1" applyFill="1" applyBorder="1" applyAlignment="1" applyProtection="1">
      <alignment horizontal="left" wrapText="1"/>
    </xf>
    <xf numFmtId="0" fontId="30" fillId="5" borderId="0" xfId="1" applyFont="1" applyFill="1" applyBorder="1" applyAlignment="1" applyProtection="1">
      <alignment horizontal="center" wrapText="1"/>
    </xf>
    <xf numFmtId="0" fontId="30" fillId="5" borderId="41" xfId="1" applyFont="1" applyFill="1" applyBorder="1" applyAlignment="1" applyProtection="1">
      <alignment horizontal="center" wrapText="1"/>
      <protection locked="0"/>
    </xf>
    <xf numFmtId="0" fontId="30" fillId="5" borderId="0" xfId="1" applyFont="1" applyFill="1" applyBorder="1" applyAlignment="1" applyProtection="1">
      <alignment horizontal="center" wrapText="1"/>
      <protection locked="0"/>
    </xf>
    <xf numFmtId="0" fontId="30" fillId="5" borderId="33" xfId="1" applyFont="1" applyFill="1" applyBorder="1" applyAlignment="1" applyProtection="1">
      <alignment horizontal="center" wrapText="1"/>
      <protection locked="0"/>
    </xf>
    <xf numFmtId="0" fontId="30" fillId="5" borderId="35" xfId="1" applyFont="1" applyFill="1" applyBorder="1" applyAlignment="1" applyProtection="1">
      <alignment horizontal="center" wrapText="1"/>
      <protection locked="0"/>
    </xf>
    <xf numFmtId="166" fontId="30" fillId="5" borderId="0" xfId="1" applyNumberFormat="1" applyFont="1" applyFill="1" applyBorder="1" applyAlignment="1" applyProtection="1">
      <alignment horizontal="center" wrapText="1"/>
    </xf>
    <xf numFmtId="0" fontId="30" fillId="5" borderId="32" xfId="1" applyFont="1" applyFill="1" applyBorder="1" applyAlignment="1" applyProtection="1">
      <alignment horizontal="center" wrapText="1"/>
    </xf>
    <xf numFmtId="0" fontId="30" fillId="5" borderId="33" xfId="1" applyFont="1" applyFill="1" applyBorder="1" applyAlignment="1" applyProtection="1">
      <alignment horizontal="center" wrapText="1"/>
    </xf>
    <xf numFmtId="0" fontId="7" fillId="0" borderId="0" xfId="0" applyFont="1" applyFill="1" applyBorder="1" applyAlignment="1" applyProtection="1">
      <alignment horizontal="center" vertical="center"/>
    </xf>
    <xf numFmtId="0" fontId="14" fillId="5" borderId="34" xfId="0" applyFont="1" applyFill="1" applyBorder="1" applyAlignment="1">
      <alignment horizontal="center"/>
    </xf>
    <xf numFmtId="0" fontId="14" fillId="5" borderId="0" xfId="0" applyFont="1" applyFill="1" applyAlignment="1">
      <alignment horizontal="center"/>
    </xf>
    <xf numFmtId="166" fontId="30" fillId="5" borderId="42" xfId="1" applyNumberFormat="1" applyFont="1" applyFill="1" applyBorder="1" applyAlignment="1" applyProtection="1">
      <alignment horizontal="center" wrapText="1"/>
    </xf>
    <xf numFmtId="166" fontId="30" fillId="5" borderId="43" xfId="1" applyNumberFormat="1" applyFont="1" applyFill="1" applyBorder="1" applyAlignment="1" applyProtection="1">
      <alignment horizontal="center" wrapText="1"/>
    </xf>
    <xf numFmtId="0" fontId="30" fillId="5" borderId="42" xfId="1" applyFont="1" applyFill="1" applyBorder="1" applyAlignment="1" applyProtection="1">
      <alignment horizontal="center" wrapText="1"/>
    </xf>
    <xf numFmtId="0" fontId="30" fillId="5" borderId="43" xfId="1" applyFont="1" applyFill="1" applyBorder="1" applyAlignment="1" applyProtection="1">
      <alignment horizontal="center" wrapText="1"/>
    </xf>
    <xf numFmtId="0" fontId="11" fillId="4" borderId="0" xfId="0" applyFont="1" applyFill="1" applyBorder="1" applyAlignment="1">
      <alignment horizontal="left" vertical="center"/>
    </xf>
    <xf numFmtId="0" fontId="11" fillId="4" borderId="0" xfId="0" applyFont="1" applyFill="1" applyBorder="1" applyAlignment="1">
      <alignment horizontal="left" vertical="center" wrapText="1"/>
    </xf>
    <xf numFmtId="0" fontId="16" fillId="0" borderId="0" xfId="0" applyFont="1" applyBorder="1" applyAlignment="1">
      <alignment horizontal="left"/>
    </xf>
    <xf numFmtId="0" fontId="12" fillId="0" borderId="17" xfId="0" applyFont="1" applyBorder="1" applyAlignment="1">
      <alignment horizontal="center" vertical="center" wrapText="1"/>
    </xf>
    <xf numFmtId="0" fontId="12" fillId="0" borderId="55" xfId="0" applyFont="1" applyBorder="1" applyAlignment="1">
      <alignment horizontal="center" vertical="center" wrapText="1"/>
    </xf>
    <xf numFmtId="0" fontId="14" fillId="0" borderId="58" xfId="0" applyFont="1" applyBorder="1" applyAlignment="1">
      <alignment horizontal="center"/>
    </xf>
    <xf numFmtId="0" fontId="14" fillId="0" borderId="57" xfId="0" applyFont="1" applyBorder="1" applyAlignment="1">
      <alignment horizontal="center"/>
    </xf>
    <xf numFmtId="0" fontId="15" fillId="0" borderId="17" xfId="0" applyFont="1" applyBorder="1" applyAlignment="1">
      <alignment horizontal="center" vertical="center" wrapText="1"/>
    </xf>
    <xf numFmtId="0" fontId="15" fillId="0" borderId="55" xfId="0" applyFont="1" applyBorder="1" applyAlignment="1">
      <alignment horizontal="center" vertical="center" wrapText="1"/>
    </xf>
    <xf numFmtId="0" fontId="12" fillId="0" borderId="53" xfId="0" applyFont="1" applyBorder="1" applyAlignment="1">
      <alignment horizontal="center" vertical="center" wrapText="1"/>
    </xf>
    <xf numFmtId="0" fontId="12" fillId="0" borderId="52" xfId="0" applyFont="1" applyBorder="1" applyAlignment="1">
      <alignment horizontal="center" vertical="center" wrapText="1"/>
    </xf>
    <xf numFmtId="0" fontId="14" fillId="0" borderId="61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55" xfId="0" applyFont="1" applyBorder="1" applyAlignment="1">
      <alignment horizontal="center"/>
    </xf>
    <xf numFmtId="0" fontId="5" fillId="0" borderId="53" xfId="0" applyFont="1" applyBorder="1" applyAlignment="1">
      <alignment horizontal="center"/>
    </xf>
    <xf numFmtId="0" fontId="5" fillId="0" borderId="52" xfId="0" applyFont="1" applyBorder="1" applyAlignment="1">
      <alignment horizontal="center"/>
    </xf>
    <xf numFmtId="0" fontId="5" fillId="0" borderId="58" xfId="0" applyFont="1" applyBorder="1" applyAlignment="1">
      <alignment horizontal="center"/>
    </xf>
    <xf numFmtId="0" fontId="5" fillId="0" borderId="57" xfId="0" applyFont="1" applyBorder="1" applyAlignment="1">
      <alignment horizontal="center"/>
    </xf>
    <xf numFmtId="0" fontId="5" fillId="0" borderId="17" xfId="0" applyFont="1" applyBorder="1" applyAlignment="1">
      <alignment horizontal="center" wrapText="1"/>
    </xf>
    <xf numFmtId="0" fontId="5" fillId="0" borderId="55" xfId="0" applyFont="1" applyBorder="1" applyAlignment="1">
      <alignment horizontal="center" wrapText="1"/>
    </xf>
    <xf numFmtId="0" fontId="18" fillId="0" borderId="23" xfId="0" applyFont="1" applyBorder="1" applyAlignment="1">
      <alignment horizontal="center"/>
    </xf>
    <xf numFmtId="0" fontId="18" fillId="0" borderId="24" xfId="0" applyFont="1" applyBorder="1" applyAlignment="1">
      <alignment horizontal="center"/>
    </xf>
    <xf numFmtId="0" fontId="14" fillId="0" borderId="63" xfId="0" applyFont="1" applyBorder="1" applyAlignment="1">
      <alignment horizontal="center"/>
    </xf>
    <xf numFmtId="0" fontId="14" fillId="0" borderId="64" xfId="0" applyFont="1" applyBorder="1" applyAlignment="1">
      <alignment horizontal="center"/>
    </xf>
    <xf numFmtId="0" fontId="18" fillId="0" borderId="69" xfId="0" applyFont="1" applyBorder="1" applyAlignment="1">
      <alignment horizontal="center"/>
    </xf>
    <xf numFmtId="0" fontId="18" fillId="0" borderId="70" xfId="0" applyFont="1" applyBorder="1" applyAlignment="1">
      <alignment horizontal="center"/>
    </xf>
    <xf numFmtId="0" fontId="18" fillId="0" borderId="21" xfId="0" applyFont="1" applyBorder="1" applyAlignment="1">
      <alignment horizontal="center"/>
    </xf>
    <xf numFmtId="0" fontId="18" fillId="0" borderId="22" xfId="0" applyFont="1" applyBorder="1" applyAlignment="1">
      <alignment horizontal="center"/>
    </xf>
    <xf numFmtId="0" fontId="7" fillId="0" borderId="71" xfId="0" applyFont="1" applyFill="1" applyBorder="1" applyAlignment="1">
      <alignment horizontal="left"/>
    </xf>
    <xf numFmtId="0" fontId="7" fillId="0" borderId="72" xfId="0" applyFont="1" applyFill="1" applyBorder="1" applyAlignment="1">
      <alignment horizontal="left"/>
    </xf>
    <xf numFmtId="0" fontId="7" fillId="0" borderId="73" xfId="0" applyFont="1" applyFill="1" applyBorder="1" applyAlignment="1">
      <alignment horizontal="left"/>
    </xf>
  </cellXfs>
  <cellStyles count="50">
    <cellStyle name="60% - Accent1" xfId="1" builtinId="32"/>
    <cellStyle name="60% - Accent1 2" xfId="5" xr:uid="{00000000-0005-0000-0000-000001000000}"/>
    <cellStyle name="60% - ส่วนที่ถูกเน้น1 3" xfId="2" xr:uid="{00000000-0005-0000-0000-000002000000}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Heading 1" xfId="3" builtinId="16"/>
    <cellStyle name="Hyperlink" xfId="49" builtinId="8"/>
    <cellStyle name="Normal" xfId="0" builtinId="0"/>
    <cellStyle name="Normal 4 2" xfId="48" xr:uid="{00000000-0005-0000-0000-000030000000}"/>
    <cellStyle name="ปกติ 3" xfId="4" xr:uid="{00000000-0005-0000-0000-000031000000}"/>
  </cellStyles>
  <dxfs count="22">
    <dxf>
      <font>
        <b/>
        <i val="0"/>
        <color rgb="FF00B0F0"/>
      </font>
    </dxf>
    <dxf>
      <fill>
        <patternFill>
          <bgColor theme="8" tint="0.79998168889431442"/>
        </patternFill>
      </fill>
    </dxf>
    <dxf>
      <fill>
        <patternFill>
          <bgColor rgb="FFFFFACB"/>
        </patternFill>
      </fill>
    </dxf>
    <dxf>
      <fill>
        <patternFill>
          <bgColor theme="5" tint="0.79998168889431442"/>
        </patternFill>
      </fill>
    </dxf>
    <dxf>
      <fill>
        <patternFill>
          <bgColor rgb="FFFFCEC7"/>
        </patternFill>
      </fill>
    </dxf>
    <dxf>
      <fill>
        <patternFill>
          <bgColor rgb="FFF6DEFF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theme="4"/>
          <bgColor theme="4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0"/>
      </font>
      <fill>
        <patternFill patternType="solid">
          <fgColor theme="4" tint="-0.24994659260841701"/>
          <bgColor theme="4" tint="-0.24994659260841701"/>
        </patternFill>
      </fill>
      <border>
        <top style="thick">
          <color theme="0"/>
        </top>
      </border>
    </dxf>
    <dxf>
      <font>
        <b/>
        <color theme="0"/>
      </font>
      <fill>
        <patternFill patternType="solid">
          <fgColor theme="4" tint="-0.24994659260841701"/>
          <bgColor theme="4" tint="-0.24994659260841701"/>
        </patternFill>
      </fill>
      <border>
        <bottom style="thick">
          <color theme="0"/>
        </bottom>
      </border>
    </dxf>
    <dxf>
      <font>
        <color theme="0"/>
      </font>
      <fill>
        <patternFill patternType="solid">
          <fgColor theme="4" tint="0.39994506668294322"/>
          <bgColor theme="4" tint="0.39994506668294322"/>
        </patternFill>
      </fill>
      <border>
        <vertical style="thin">
          <color theme="0"/>
        </vertical>
        <horizontal style="thin">
          <color theme="0"/>
        </horizontal>
      </border>
    </dxf>
    <dxf>
      <fill>
        <patternFill patternType="solid">
          <fgColor theme="7"/>
          <bgColor theme="7"/>
        </patternFill>
      </fill>
    </dxf>
    <dxf>
      <fill>
        <patternFill patternType="solid">
          <fgColor theme="7"/>
          <bgColor theme="7"/>
        </patternFill>
      </fill>
    </dxf>
    <dxf>
      <font>
        <b/>
        <color theme="0"/>
      </font>
      <fill>
        <patternFill patternType="solid">
          <fgColor theme="7"/>
          <bgColor theme="7"/>
        </patternFill>
      </fill>
    </dxf>
    <dxf>
      <font>
        <b/>
        <color theme="0"/>
      </font>
      <fill>
        <patternFill patternType="solid">
          <fgColor theme="7"/>
          <bgColor theme="7"/>
        </patternFill>
      </fill>
    </dxf>
    <dxf>
      <font>
        <b/>
        <color theme="0"/>
      </font>
      <fill>
        <patternFill patternType="solid">
          <fgColor theme="7" tint="-0.24994659260841701"/>
          <bgColor theme="7" tint="-0.24994659260841701"/>
        </patternFill>
      </fill>
      <border>
        <top style="thick">
          <color theme="0"/>
        </top>
      </border>
    </dxf>
    <dxf>
      <font>
        <b/>
        <color theme="0"/>
      </font>
      <fill>
        <patternFill patternType="solid">
          <fgColor theme="7" tint="-0.24994659260841701"/>
          <bgColor theme="7" tint="-0.24994659260841701"/>
        </patternFill>
      </fill>
      <border>
        <bottom style="thick">
          <color theme="0"/>
        </bottom>
      </border>
    </dxf>
    <dxf>
      <font>
        <color theme="0"/>
      </font>
      <fill>
        <patternFill patternType="solid">
          <fgColor theme="7" tint="0.39994506668294322"/>
          <bgColor theme="7" tint="0.39994506668294322"/>
        </patternFill>
      </fill>
      <border>
        <vertical style="thin">
          <color theme="0"/>
        </vertical>
        <horizontal style="thin">
          <color theme="0"/>
        </horizontal>
      </border>
    </dxf>
  </dxfs>
  <tableStyles count="2" defaultTableStyle="TableStyleMedium2" defaultPivotStyle="PivotStyleLight16">
    <tableStyle name="Expense Report" pivot="0" count="7" xr9:uid="{00000000-0011-0000-FFFF-FFFF00000000}">
      <tableStyleElement type="wholeTable" dxfId="21"/>
      <tableStyleElement type="headerRow" dxfId="20"/>
      <tableStyleElement type="totalRow" dxfId="19"/>
      <tableStyleElement type="firstColumn" dxfId="18"/>
      <tableStyleElement type="lastColumn" dxfId="17"/>
      <tableStyleElement type="firstRowStripe" dxfId="16"/>
      <tableStyleElement type="firstColumnStripe" dxfId="15"/>
    </tableStyle>
    <tableStyle name="Expense Report 2" pivot="0" count="7" xr9:uid="{00000000-0011-0000-FFFF-FFFF01000000}">
      <tableStyleElement type="wholeTable" dxfId="14"/>
      <tableStyleElement type="headerRow" dxfId="13"/>
      <tableStyleElement type="totalRow" dxfId="12"/>
      <tableStyleElement type="firstColumn" dxfId="11"/>
      <tableStyleElement type="lastColumn" dxfId="10"/>
      <tableStyleElement type="firstRowStripe" dxfId="9"/>
      <tableStyleElement type="firstColumnStripe" dxfId="8"/>
    </tableStyle>
  </tableStyles>
  <colors>
    <mruColors>
      <color rgb="FFF6DEFF"/>
      <color rgb="FFFFCEC7"/>
      <color rgb="FFFFFACB"/>
      <color rgb="FFCD257F"/>
      <color rgb="FFF69F00"/>
      <color rgb="FFFF6F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83457</xdr:colOff>
      <xdr:row>0</xdr:row>
      <xdr:rowOff>132443</xdr:rowOff>
    </xdr:from>
    <xdr:to>
      <xdr:col>5</xdr:col>
      <xdr:colOff>429986</xdr:colOff>
      <xdr:row>0</xdr:row>
      <xdr:rowOff>132443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636C0B-6614-3547-9C9E-84AEC72481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457" y="132443"/>
          <a:ext cx="2596243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54425</xdr:colOff>
      <xdr:row>0</xdr:row>
      <xdr:rowOff>196742</xdr:rowOff>
    </xdr:from>
    <xdr:ext cx="2465313" cy="764830"/>
    <xdr:pic>
      <xdr:nvPicPr>
        <xdr:cNvPr id="4" name="Picture 3">
          <a:extLst>
            <a:ext uri="{FF2B5EF4-FFF2-40B4-BE49-F238E27FC236}">
              <a16:creationId xmlns:a16="http://schemas.microsoft.com/office/drawing/2014/main" id="{179946BA-B768-7843-BEFC-456EB9ACA7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326568" y="196742"/>
          <a:ext cx="2465313" cy="76483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Kilter">
  <a:themeElements>
    <a:clrScheme name="Kilter">
      <a:dk1>
        <a:sysClr val="windowText" lastClr="000000"/>
      </a:dk1>
      <a:lt1>
        <a:sysClr val="window" lastClr="FFFFFF"/>
      </a:lt1>
      <a:dk2>
        <a:srgbClr val="318FC5"/>
      </a:dk2>
      <a:lt2>
        <a:srgbClr val="AEE8FB"/>
      </a:lt2>
      <a:accent1>
        <a:srgbClr val="76C5EF"/>
      </a:accent1>
      <a:accent2>
        <a:srgbClr val="FEA022"/>
      </a:accent2>
      <a:accent3>
        <a:srgbClr val="FF6700"/>
      </a:accent3>
      <a:accent4>
        <a:srgbClr val="70A525"/>
      </a:accent4>
      <a:accent5>
        <a:srgbClr val="A5D848"/>
      </a:accent5>
      <a:accent6>
        <a:srgbClr val="20768C"/>
      </a:accent6>
      <a:hlink>
        <a:srgbClr val="7AB6E8"/>
      </a:hlink>
      <a:folHlink>
        <a:srgbClr val="83B0D3"/>
      </a:folHlink>
    </a:clrScheme>
    <a:fontScheme name="Kilter">
      <a:majorFont>
        <a:latin typeface="Rockwell"/>
        <a:ea typeface=""/>
        <a:cs typeface=""/>
        <a:font script="Grek" typeface="Cambria"/>
        <a:font script="Cyrl" typeface="Cambria"/>
        <a:font script="Jpan" typeface="ＭＳ 明朝"/>
        <a:font script="Hang" typeface="바탕"/>
        <a:font script="Hans" typeface="方正姚体"/>
        <a:font script="Hant" typeface="微軟正黑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Rockwell"/>
        <a:ea typeface=""/>
        <a:cs typeface=""/>
        <a:font script="Grek" typeface="Cambria"/>
        <a:font script="Cyrl" typeface="Cambria"/>
        <a:font script="Jpan" typeface="ＭＳ 明朝"/>
        <a:font script="Hang" typeface="바탕"/>
        <a:font script="Hans" typeface="方正姚体"/>
        <a:font script="Hant" typeface="標楷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Kilter">
      <a:fillStyleLst>
        <a:solidFill>
          <a:schemeClr val="phClr"/>
        </a:solidFill>
        <a:gradFill rotWithShape="1">
          <a:gsLst>
            <a:gs pos="0">
              <a:schemeClr val="phClr">
                <a:tint val="14000"/>
                <a:satMod val="180000"/>
                <a:lumMod val="100000"/>
              </a:schemeClr>
            </a:gs>
            <a:gs pos="42000">
              <a:schemeClr val="phClr">
                <a:tint val="40000"/>
                <a:satMod val="160000"/>
                <a:lumMod val="94000"/>
              </a:schemeClr>
            </a:gs>
            <a:gs pos="100000">
              <a:schemeClr val="phClr">
                <a:tint val="94000"/>
                <a:satMod val="140000"/>
              </a:schemeClr>
            </a:gs>
          </a:gsLst>
          <a:lin ang="5160000" scaled="1"/>
        </a:gradFill>
        <a:gradFill rotWithShape="1">
          <a:gsLst>
            <a:gs pos="38000">
              <a:schemeClr val="phClr">
                <a:satMod val="120000"/>
              </a:schemeClr>
            </a:gs>
            <a:gs pos="100000">
              <a:schemeClr val="phClr">
                <a:shade val="60000"/>
                <a:satMod val="180000"/>
                <a:lumMod val="70000"/>
              </a:schemeClr>
            </a:gs>
          </a:gsLst>
          <a:lin ang="4680000" scaled="0"/>
        </a:gradFill>
      </a:fillStyleLst>
      <a:lnStyleLst>
        <a:ln w="12700" cap="flat" cmpd="sng" algn="ctr">
          <a:solidFill>
            <a:schemeClr val="phClr">
              <a:shade val="50000"/>
            </a:schemeClr>
          </a:solidFill>
          <a:prstDash val="solid"/>
        </a:ln>
        <a:ln w="25400" cap="flat" cmpd="sng" algn="ctr">
          <a:solidFill>
            <a:schemeClr val="phClr">
              <a:shade val="75000"/>
              <a:lumMod val="90000"/>
            </a:schemeClr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12700" dir="5400000" sx="102000" sy="102000" rotWithShape="0">
              <a:srgbClr val="000000">
                <a:alpha val="20000"/>
              </a:srgbClr>
            </a:outerShdw>
          </a:effectLst>
        </a:effectStyle>
        <a:effectStyle>
          <a:effectLst>
            <a:outerShdw blurRad="76200" dist="25400" dir="5400000" rotWithShape="0">
              <a:srgbClr val="000000">
                <a:alpha val="50000"/>
              </a:srgbClr>
            </a:outerShdw>
          </a:effectLst>
          <a:scene3d>
            <a:camera prst="orthographicFront">
              <a:rot lat="0" lon="0" rev="0"/>
            </a:camera>
            <a:lightRig rig="glow" dir="tl">
              <a:rot lat="0" lon="0" rev="19800000"/>
            </a:lightRig>
          </a:scene3d>
          <a:sp3d prstMaterial="metal">
            <a:bevelT w="152400" h="63500" prst="softRound"/>
          </a:sp3d>
        </a:effectStyle>
        <a:effectStyle>
          <a:effectLst>
            <a:outerShdw blurRad="107950" dist="12700" dir="5040000" rotWithShape="0">
              <a:srgbClr val="000000">
                <a:alpha val="54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9800000"/>
            </a:lightRig>
          </a:scene3d>
          <a:sp3d prstMaterial="plastic">
            <a:bevelT h="63500" prst="softRound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5000"/>
                <a:satMod val="140000"/>
                <a:lumMod val="120000"/>
              </a:schemeClr>
            </a:gs>
            <a:gs pos="100000">
              <a:schemeClr val="phClr">
                <a:tint val="95000"/>
                <a:shade val="70000"/>
                <a:satMod val="180000"/>
                <a:lumMod val="82000"/>
              </a:schemeClr>
            </a:gs>
          </a:gsLst>
          <a:path path="circle">
            <a:fillToRect l="25000" t="25000" r="25000" b="25000"/>
          </a:path>
        </a:gradFill>
        <a:gradFill rotWithShape="1">
          <a:gsLst>
            <a:gs pos="0">
              <a:schemeClr val="phClr">
                <a:tint val="94000"/>
                <a:satMod val="140000"/>
                <a:lumMod val="120000"/>
              </a:schemeClr>
            </a:gs>
            <a:gs pos="100000">
              <a:schemeClr val="phClr">
                <a:tint val="97000"/>
                <a:shade val="70000"/>
                <a:satMod val="190000"/>
                <a:lumMod val="72000"/>
              </a:schemeClr>
            </a:gs>
          </a:gsLst>
          <a:path path="circle">
            <a:fillToRect l="50000" t="50000" r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69"/>
  <sheetViews>
    <sheetView showGridLines="0" tabSelected="1" zoomScale="80" zoomScaleNormal="80" zoomScalePageLayoutView="70" workbookViewId="0">
      <pane ySplit="1" topLeftCell="A2" activePane="bottomLeft" state="frozen"/>
      <selection pane="bottomLeft" activeCell="D9" sqref="D9"/>
    </sheetView>
  </sheetViews>
  <sheetFormatPr baseColWidth="10" defaultColWidth="10.5703125" defaultRowHeight="16" x14ac:dyDescent="0.2"/>
  <cols>
    <col min="1" max="1" width="3" style="78" customWidth="1"/>
    <col min="2" max="2" width="12" style="78" bestFit="1" customWidth="1"/>
    <col min="3" max="3" width="24.42578125" style="78" customWidth="1"/>
    <col min="4" max="4" width="16" style="78" customWidth="1"/>
    <col min="5" max="5" width="9.28515625" style="78" customWidth="1"/>
    <col min="6" max="6" width="11.140625" style="78" customWidth="1"/>
    <col min="7" max="7" width="7.5703125" style="78" customWidth="1"/>
    <col min="8" max="9" width="10.42578125" style="78" customWidth="1"/>
    <col min="10" max="10" width="9.42578125" style="78" customWidth="1"/>
    <col min="11" max="11" width="8.5703125" style="78" customWidth="1"/>
    <col min="12" max="13" width="12" style="78" customWidth="1"/>
    <col min="14" max="15" width="8.5703125" style="78" customWidth="1"/>
    <col min="16" max="17" width="9.28515625" style="78" customWidth="1"/>
    <col min="18" max="18" width="9.28515625" style="142" customWidth="1"/>
    <col min="19" max="19" width="8" style="142" customWidth="1"/>
    <col min="20" max="21" width="9.42578125" style="142" customWidth="1"/>
    <col min="22" max="22" width="10.85546875" style="78" customWidth="1"/>
    <col min="23" max="24" width="25.85546875" style="142" customWidth="1"/>
    <col min="25" max="25" width="8" style="142" customWidth="1"/>
    <col min="26" max="26" width="10.5703125" style="78" customWidth="1"/>
    <col min="27" max="27" width="12.85546875" style="116" customWidth="1"/>
    <col min="28" max="28" width="13.7109375" style="116" customWidth="1"/>
    <col min="29" max="29" width="12.85546875" style="116" customWidth="1"/>
    <col min="30" max="30" width="33.42578125" style="78" customWidth="1"/>
    <col min="31" max="31" width="37.140625" style="78" customWidth="1"/>
    <col min="32" max="16384" width="10.5703125" style="78"/>
  </cols>
  <sheetData>
    <row r="1" spans="2:30" s="53" customFormat="1" ht="77" customHeight="1" thickBot="1" x14ac:dyDescent="0.3">
      <c r="B1" s="279"/>
      <c r="C1" s="279"/>
      <c r="D1" s="278" t="s">
        <v>107</v>
      </c>
      <c r="E1" s="278"/>
      <c r="F1" s="278"/>
      <c r="G1" s="278"/>
      <c r="H1" s="278"/>
      <c r="I1" s="278"/>
      <c r="J1" s="278"/>
      <c r="K1" s="278"/>
      <c r="L1" s="278"/>
      <c r="M1" s="278"/>
      <c r="N1" s="278"/>
      <c r="O1" s="278"/>
      <c r="P1" s="278"/>
      <c r="Q1" s="278"/>
      <c r="R1" s="50"/>
      <c r="S1" s="51"/>
      <c r="T1" s="51"/>
      <c r="U1" s="51"/>
      <c r="V1" s="52"/>
      <c r="W1" s="51"/>
      <c r="X1" s="51"/>
      <c r="Y1" s="51"/>
      <c r="Z1" s="52"/>
      <c r="AA1" s="86"/>
      <c r="AB1" s="86"/>
      <c r="AC1" s="86"/>
      <c r="AD1" s="52"/>
    </row>
    <row r="2" spans="2:30" s="58" customFormat="1" ht="15" customHeight="1" x14ac:dyDescent="0.2">
      <c r="B2" s="329"/>
      <c r="C2" s="329"/>
      <c r="D2" s="329"/>
      <c r="E2" s="329"/>
      <c r="F2" s="329"/>
      <c r="G2" s="329"/>
      <c r="H2" s="329"/>
      <c r="I2" s="329"/>
      <c r="J2" s="329"/>
      <c r="K2" s="329"/>
      <c r="L2" s="329"/>
      <c r="M2" s="329"/>
      <c r="N2" s="329"/>
      <c r="O2" s="329"/>
      <c r="P2" s="329"/>
      <c r="Q2" s="329"/>
      <c r="R2" s="329"/>
      <c r="S2" s="54"/>
      <c r="T2" s="54"/>
      <c r="U2" s="54"/>
      <c r="V2" s="55"/>
      <c r="W2" s="56"/>
      <c r="X2" s="56"/>
      <c r="Y2" s="56"/>
      <c r="Z2" s="57"/>
      <c r="AA2" s="87"/>
      <c r="AB2" s="87"/>
      <c r="AC2" s="87"/>
      <c r="AD2" s="57"/>
    </row>
    <row r="3" spans="2:30" s="61" customFormat="1" ht="50" customHeight="1" x14ac:dyDescent="0.2">
      <c r="B3" s="305" t="s">
        <v>262</v>
      </c>
      <c r="C3" s="305"/>
      <c r="D3" s="305"/>
      <c r="E3" s="59"/>
      <c r="F3" s="324" t="s">
        <v>216</v>
      </c>
      <c r="G3" s="324"/>
      <c r="H3" s="324"/>
      <c r="I3" s="324"/>
      <c r="J3" s="324"/>
      <c r="K3" s="324"/>
      <c r="L3" s="324"/>
      <c r="M3" s="324"/>
      <c r="N3" s="324"/>
      <c r="O3" s="324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88"/>
      <c r="AB3" s="88"/>
      <c r="AC3" s="88"/>
      <c r="AD3" s="60"/>
    </row>
    <row r="4" spans="2:30" s="67" customFormat="1" ht="30" customHeight="1" x14ac:dyDescent="0.2">
      <c r="B4" s="306" t="s">
        <v>68</v>
      </c>
      <c r="C4" s="307"/>
      <c r="D4" s="62" t="s">
        <v>31</v>
      </c>
      <c r="E4" s="63"/>
      <c r="F4" s="64" t="s">
        <v>23</v>
      </c>
      <c r="G4" s="312" t="s">
        <v>248</v>
      </c>
      <c r="H4" s="313"/>
      <c r="I4" s="314"/>
      <c r="J4" s="312" t="s">
        <v>249</v>
      </c>
      <c r="K4" s="313"/>
      <c r="L4" s="314"/>
      <c r="M4" s="312" t="s">
        <v>248</v>
      </c>
      <c r="N4" s="313"/>
      <c r="O4" s="314"/>
      <c r="P4" s="185"/>
      <c r="Q4" s="66"/>
      <c r="R4" s="66"/>
      <c r="AA4" s="89"/>
      <c r="AB4" s="89"/>
      <c r="AC4" s="89"/>
      <c r="AD4" s="66"/>
    </row>
    <row r="5" spans="2:30" s="67" customFormat="1" ht="30" customHeight="1" x14ac:dyDescent="0.2">
      <c r="B5" s="308" t="s">
        <v>63</v>
      </c>
      <c r="C5" s="309"/>
      <c r="D5" s="68">
        <f>COUNTIF(Z49:Z68,"&lt;&gt;")</f>
        <v>17</v>
      </c>
      <c r="E5" s="63"/>
      <c r="F5" s="69" t="s">
        <v>24</v>
      </c>
      <c r="G5" s="315" t="s">
        <v>108</v>
      </c>
      <c r="H5" s="316"/>
      <c r="I5" s="317"/>
      <c r="J5" s="315" t="s">
        <v>110</v>
      </c>
      <c r="K5" s="316"/>
      <c r="L5" s="317"/>
      <c r="M5" s="315" t="s">
        <v>218</v>
      </c>
      <c r="N5" s="316"/>
      <c r="O5" s="317"/>
      <c r="P5" s="66"/>
      <c r="Q5" s="66"/>
      <c r="R5" s="66"/>
      <c r="AA5" s="89"/>
      <c r="AB5" s="89"/>
      <c r="AC5" s="89"/>
      <c r="AD5" s="66"/>
    </row>
    <row r="6" spans="2:30" s="67" customFormat="1" ht="30" customHeight="1" x14ac:dyDescent="0.2">
      <c r="B6" s="306" t="s">
        <v>64</v>
      </c>
      <c r="C6" s="307"/>
      <c r="D6" s="68">
        <f t="array" ref="D6">SUM(COUNTIFS($Z$49:$Z$68, {"Active","Inactive","Query"}))</f>
        <v>15</v>
      </c>
      <c r="E6" s="70"/>
      <c r="F6" s="71" t="s">
        <v>2</v>
      </c>
      <c r="G6" s="315" t="s">
        <v>109</v>
      </c>
      <c r="H6" s="316"/>
      <c r="I6" s="317"/>
      <c r="J6" s="315" t="s">
        <v>109</v>
      </c>
      <c r="K6" s="316"/>
      <c r="L6" s="317"/>
      <c r="M6" s="315" t="s">
        <v>217</v>
      </c>
      <c r="N6" s="316"/>
      <c r="O6" s="317"/>
      <c r="P6" s="72"/>
      <c r="Q6" s="72"/>
      <c r="R6" s="72"/>
      <c r="S6" s="66"/>
      <c r="T6" s="66"/>
      <c r="U6" s="66"/>
      <c r="V6" s="66"/>
      <c r="W6" s="66"/>
      <c r="X6" s="66"/>
      <c r="Y6" s="66"/>
      <c r="Z6" s="66"/>
      <c r="AA6" s="89"/>
      <c r="AB6" s="89"/>
      <c r="AC6" s="89"/>
      <c r="AD6" s="66"/>
    </row>
    <row r="7" spans="2:30" s="67" customFormat="1" ht="30" customHeight="1" x14ac:dyDescent="0.2">
      <c r="B7" s="306" t="s">
        <v>65</v>
      </c>
      <c r="C7" s="307"/>
      <c r="D7" s="68">
        <f t="array" ref="D7">SUM(COUNTIFS($Z$49:$Z$68, {"Deceased","Lost Follow Up","Discontinued"}))</f>
        <v>2</v>
      </c>
      <c r="E7" s="70"/>
      <c r="F7" s="71" t="s">
        <v>25</v>
      </c>
      <c r="G7" s="315"/>
      <c r="H7" s="316"/>
      <c r="I7" s="317"/>
      <c r="J7" s="318"/>
      <c r="K7" s="319"/>
      <c r="L7" s="320"/>
      <c r="M7" s="318"/>
      <c r="N7" s="319"/>
      <c r="O7" s="320"/>
      <c r="P7" s="72"/>
      <c r="Q7" s="72"/>
      <c r="R7" s="72"/>
      <c r="S7" s="66"/>
      <c r="T7" s="66"/>
      <c r="U7" s="66"/>
      <c r="V7" s="66"/>
      <c r="W7" s="66"/>
      <c r="X7" s="66"/>
      <c r="Y7" s="66"/>
      <c r="Z7" s="66"/>
      <c r="AA7" s="89"/>
      <c r="AB7" s="89"/>
      <c r="AC7" s="89"/>
      <c r="AD7" s="66"/>
    </row>
    <row r="8" spans="2:30" s="67" customFormat="1" ht="30" customHeight="1" x14ac:dyDescent="0.2">
      <c r="B8" s="306" t="s">
        <v>66</v>
      </c>
      <c r="C8" s="307"/>
      <c r="D8" s="68">
        <v>25</v>
      </c>
      <c r="E8" s="70"/>
      <c r="F8" s="73" t="s">
        <v>1</v>
      </c>
      <c r="G8" s="321"/>
      <c r="H8" s="322"/>
      <c r="I8" s="323"/>
      <c r="J8" s="321"/>
      <c r="K8" s="322"/>
      <c r="L8" s="323"/>
      <c r="M8" s="325"/>
      <c r="N8" s="326"/>
      <c r="O8" s="327"/>
      <c r="P8" s="72"/>
      <c r="Q8" s="72"/>
      <c r="R8" s="72"/>
      <c r="S8" s="66"/>
      <c r="T8" s="66"/>
      <c r="U8" s="66"/>
      <c r="V8" s="66"/>
      <c r="W8" s="66"/>
      <c r="X8" s="66"/>
      <c r="Y8" s="66"/>
      <c r="Z8" s="66"/>
      <c r="AA8" s="89"/>
      <c r="AB8" s="89"/>
      <c r="AC8" s="89"/>
      <c r="AD8" s="66"/>
    </row>
    <row r="9" spans="2:30" s="67" customFormat="1" ht="30" customHeight="1" x14ac:dyDescent="0.2">
      <c r="B9" s="306" t="s">
        <v>67</v>
      </c>
      <c r="C9" s="307"/>
      <c r="D9" s="68">
        <f>D8-D6</f>
        <v>10</v>
      </c>
      <c r="E9" s="70"/>
      <c r="F9" s="70"/>
      <c r="G9" s="70"/>
      <c r="H9" s="65"/>
      <c r="I9" s="74"/>
      <c r="J9" s="65"/>
      <c r="K9" s="72"/>
      <c r="L9" s="72"/>
      <c r="M9" s="72"/>
      <c r="N9" s="72"/>
      <c r="O9" s="72"/>
      <c r="P9" s="72"/>
      <c r="Q9" s="72"/>
      <c r="R9" s="72"/>
      <c r="S9" s="66"/>
      <c r="T9" s="66"/>
      <c r="U9" s="66"/>
      <c r="V9" s="66"/>
      <c r="W9" s="66"/>
      <c r="X9" s="66"/>
      <c r="Y9" s="66"/>
      <c r="Z9" s="66"/>
      <c r="AA9" s="89"/>
      <c r="AB9" s="89"/>
      <c r="AC9" s="89"/>
      <c r="AD9" s="66"/>
    </row>
    <row r="10" spans="2:30" s="67" customFormat="1" x14ac:dyDescent="0.2">
      <c r="B10" s="310" t="s">
        <v>5</v>
      </c>
      <c r="C10" s="311"/>
      <c r="D10" s="75">
        <v>44209</v>
      </c>
      <c r="E10" s="70"/>
      <c r="F10" s="70"/>
      <c r="G10" s="70"/>
      <c r="H10" s="65"/>
      <c r="I10" s="74"/>
      <c r="J10" s="65"/>
      <c r="K10" s="72"/>
      <c r="L10" s="72"/>
      <c r="M10" s="72"/>
      <c r="N10" s="72"/>
      <c r="O10" s="72"/>
      <c r="P10" s="72"/>
      <c r="Q10" s="72"/>
      <c r="R10" s="72"/>
      <c r="S10" s="66"/>
      <c r="T10" s="66"/>
      <c r="U10" s="66"/>
      <c r="V10" s="66"/>
      <c r="W10" s="66"/>
      <c r="X10" s="66"/>
      <c r="Y10" s="66"/>
      <c r="Z10" s="66"/>
      <c r="AA10" s="89"/>
      <c r="AB10" s="89"/>
      <c r="AC10" s="89"/>
      <c r="AD10" s="66"/>
    </row>
    <row r="11" spans="2:30" x14ac:dyDescent="0.2">
      <c r="B11" s="76"/>
      <c r="C11" s="76"/>
      <c r="D11" s="76"/>
      <c r="E11" s="76"/>
      <c r="F11" s="76"/>
      <c r="G11" s="76"/>
      <c r="H11" s="76"/>
      <c r="I11" s="76"/>
      <c r="J11" s="76"/>
      <c r="K11" s="77"/>
      <c r="L11" s="77"/>
      <c r="N11" s="77"/>
      <c r="O11" s="77"/>
      <c r="P11" s="77"/>
      <c r="Q11" s="77"/>
      <c r="R11" s="77"/>
      <c r="S11" s="79"/>
      <c r="T11" s="79"/>
      <c r="U11" s="79"/>
      <c r="V11" s="79"/>
      <c r="W11" s="79"/>
      <c r="X11" s="79"/>
      <c r="Y11" s="79"/>
      <c r="Z11" s="79"/>
      <c r="AA11" s="90"/>
      <c r="AB11" s="90"/>
      <c r="AC11" s="90"/>
      <c r="AD11" s="79"/>
    </row>
    <row r="12" spans="2:30" ht="28" customHeight="1" x14ac:dyDescent="0.2">
      <c r="B12" s="304" t="s">
        <v>69</v>
      </c>
      <c r="C12" s="304"/>
      <c r="D12" s="304"/>
      <c r="E12" s="304"/>
      <c r="F12" s="304"/>
      <c r="G12" s="304"/>
      <c r="H12" s="304"/>
      <c r="I12" s="304"/>
      <c r="J12" s="304"/>
      <c r="K12" s="304"/>
      <c r="L12" s="304"/>
      <c r="M12" s="304"/>
      <c r="N12" s="304"/>
      <c r="O12" s="304"/>
      <c r="P12" s="304"/>
      <c r="Q12" s="304"/>
      <c r="R12" s="79"/>
      <c r="S12" s="79"/>
      <c r="T12" s="79"/>
      <c r="U12" s="79"/>
      <c r="V12" s="79"/>
      <c r="W12" s="79"/>
      <c r="X12" s="79"/>
      <c r="Y12" s="79"/>
      <c r="Z12" s="79"/>
      <c r="AA12" s="90"/>
      <c r="AB12" s="90"/>
      <c r="AC12" s="90"/>
    </row>
    <row r="13" spans="2:30" s="83" customFormat="1" ht="43" customHeight="1" x14ac:dyDescent="0.2">
      <c r="B13" s="292" t="s">
        <v>17</v>
      </c>
      <c r="C13" s="292"/>
      <c r="D13" s="84" t="s">
        <v>70</v>
      </c>
      <c r="E13" s="84" t="s">
        <v>72</v>
      </c>
      <c r="F13" s="292" t="s">
        <v>10</v>
      </c>
      <c r="G13" s="292"/>
      <c r="H13" s="292" t="s">
        <v>11</v>
      </c>
      <c r="I13" s="292"/>
      <c r="J13" s="292" t="s">
        <v>12</v>
      </c>
      <c r="K13" s="292"/>
      <c r="L13" s="292" t="s">
        <v>71</v>
      </c>
      <c r="M13" s="292"/>
      <c r="N13" s="292" t="s">
        <v>15</v>
      </c>
      <c r="O13" s="292"/>
      <c r="P13" s="292" t="s">
        <v>16</v>
      </c>
      <c r="Q13" s="292"/>
      <c r="R13" s="80"/>
      <c r="S13" s="80"/>
      <c r="T13" s="80"/>
      <c r="U13" s="81"/>
      <c r="V13" s="82"/>
      <c r="W13" s="82"/>
      <c r="X13" s="82"/>
      <c r="Y13" s="82"/>
      <c r="Z13" s="82"/>
      <c r="AA13" s="91"/>
      <c r="AB13" s="91"/>
      <c r="AC13" s="91"/>
    </row>
    <row r="14" spans="2:30" ht="15" customHeight="1" x14ac:dyDescent="0.2">
      <c r="B14" s="328"/>
      <c r="C14" s="328"/>
      <c r="D14" s="113"/>
      <c r="E14" s="46"/>
      <c r="F14" s="282"/>
      <c r="G14" s="282"/>
      <c r="H14" s="282"/>
      <c r="I14" s="282"/>
      <c r="J14" s="282"/>
      <c r="K14" s="282"/>
      <c r="L14" s="282"/>
      <c r="M14" s="282"/>
      <c r="N14" s="282"/>
      <c r="O14" s="282"/>
      <c r="P14" s="282"/>
      <c r="Q14" s="282"/>
      <c r="R14" s="114"/>
      <c r="S14" s="114"/>
      <c r="T14" s="114"/>
      <c r="U14" s="115"/>
      <c r="V14" s="115"/>
      <c r="W14" s="115"/>
      <c r="X14" s="115"/>
      <c r="Y14" s="115"/>
    </row>
    <row r="15" spans="2:30" ht="15" customHeight="1" x14ac:dyDescent="0.2">
      <c r="B15" s="280" t="s">
        <v>184</v>
      </c>
      <c r="C15" s="281"/>
      <c r="D15" s="117">
        <v>44196</v>
      </c>
      <c r="E15" s="112">
        <v>50</v>
      </c>
      <c r="F15" s="282"/>
      <c r="G15" s="282"/>
      <c r="H15" s="282"/>
      <c r="I15" s="282"/>
      <c r="J15" s="282"/>
      <c r="K15" s="282"/>
      <c r="L15" s="282"/>
      <c r="M15" s="282"/>
      <c r="N15" s="282"/>
      <c r="O15" s="282"/>
      <c r="P15" s="282"/>
      <c r="Q15" s="282"/>
      <c r="R15" s="114"/>
      <c r="S15" s="114"/>
      <c r="T15" s="114"/>
      <c r="U15" s="115"/>
      <c r="V15" s="115"/>
      <c r="W15" s="115"/>
      <c r="X15" s="115"/>
      <c r="Y15" s="115"/>
    </row>
    <row r="16" spans="2:30" ht="15" customHeight="1" x14ac:dyDescent="0.2">
      <c r="B16" s="281"/>
      <c r="C16" s="281"/>
      <c r="D16" s="36">
        <v>44201</v>
      </c>
      <c r="E16" s="47">
        <f>E15+F16-J16+N16</f>
        <v>48</v>
      </c>
      <c r="F16" s="300"/>
      <c r="G16" s="300"/>
      <c r="H16" s="300"/>
      <c r="I16" s="300"/>
      <c r="J16" s="300">
        <v>2</v>
      </c>
      <c r="K16" s="300"/>
      <c r="L16" s="300" t="s">
        <v>236</v>
      </c>
      <c r="M16" s="300"/>
      <c r="N16" s="300"/>
      <c r="O16" s="300"/>
      <c r="P16" s="300"/>
      <c r="Q16" s="300"/>
      <c r="R16" s="114"/>
      <c r="S16" s="114"/>
      <c r="T16" s="114"/>
      <c r="U16" s="115"/>
      <c r="V16" s="115"/>
      <c r="W16" s="115"/>
      <c r="X16" s="115"/>
      <c r="Y16" s="115"/>
    </row>
    <row r="17" spans="2:25" ht="15" customHeight="1" x14ac:dyDescent="0.2">
      <c r="B17" s="281"/>
      <c r="C17" s="281"/>
      <c r="D17" s="36">
        <v>44202</v>
      </c>
      <c r="E17" s="47">
        <f t="shared" ref="E17:E24" si="0">E16+F17-J17+N17</f>
        <v>45</v>
      </c>
      <c r="F17" s="283"/>
      <c r="G17" s="283"/>
      <c r="H17" s="283"/>
      <c r="I17" s="283"/>
      <c r="J17" s="283">
        <v>3</v>
      </c>
      <c r="K17" s="283"/>
      <c r="L17" s="283" t="s">
        <v>242</v>
      </c>
      <c r="M17" s="283"/>
      <c r="N17" s="283"/>
      <c r="O17" s="283"/>
      <c r="P17" s="283"/>
      <c r="Q17" s="283"/>
      <c r="R17" s="114"/>
      <c r="S17" s="114"/>
      <c r="T17" s="114"/>
      <c r="U17" s="115"/>
      <c r="V17" s="115"/>
      <c r="W17" s="115"/>
      <c r="X17" s="115"/>
      <c r="Y17" s="115"/>
    </row>
    <row r="18" spans="2:25" ht="15" customHeight="1" x14ac:dyDescent="0.2">
      <c r="B18" s="281"/>
      <c r="C18" s="281"/>
      <c r="D18" s="36">
        <v>44207</v>
      </c>
      <c r="E18" s="47">
        <f t="shared" si="0"/>
        <v>43.5</v>
      </c>
      <c r="F18" s="283"/>
      <c r="G18" s="283"/>
      <c r="H18" s="283"/>
      <c r="I18" s="283"/>
      <c r="J18" s="283">
        <v>1.5</v>
      </c>
      <c r="K18" s="283"/>
      <c r="L18" s="283" t="s">
        <v>237</v>
      </c>
      <c r="M18" s="283"/>
      <c r="N18" s="283"/>
      <c r="O18" s="283"/>
      <c r="P18" s="283"/>
      <c r="Q18" s="283"/>
      <c r="R18" s="114"/>
      <c r="S18" s="114"/>
      <c r="T18" s="114"/>
      <c r="U18" s="115"/>
      <c r="V18" s="115"/>
      <c r="W18" s="115"/>
      <c r="X18" s="115"/>
      <c r="Y18" s="115"/>
    </row>
    <row r="19" spans="2:25" ht="15" customHeight="1" x14ac:dyDescent="0.2">
      <c r="B19" s="281"/>
      <c r="C19" s="281"/>
      <c r="D19" s="36">
        <v>44214</v>
      </c>
      <c r="E19" s="47">
        <f t="shared" si="0"/>
        <v>40.5</v>
      </c>
      <c r="F19" s="283"/>
      <c r="G19" s="283"/>
      <c r="H19" s="283"/>
      <c r="I19" s="283"/>
      <c r="J19" s="283">
        <v>3</v>
      </c>
      <c r="K19" s="283"/>
      <c r="L19" s="283" t="s">
        <v>247</v>
      </c>
      <c r="M19" s="283"/>
      <c r="N19" s="283"/>
      <c r="O19" s="283"/>
      <c r="P19" s="283"/>
      <c r="Q19" s="283"/>
      <c r="R19" s="114"/>
      <c r="S19" s="114"/>
      <c r="T19" s="114"/>
      <c r="U19" s="115"/>
      <c r="V19" s="115"/>
      <c r="W19" s="115"/>
      <c r="X19" s="115"/>
      <c r="Y19" s="115"/>
    </row>
    <row r="20" spans="2:25" ht="15" customHeight="1" x14ac:dyDescent="0.2">
      <c r="B20" s="281"/>
      <c r="C20" s="281"/>
      <c r="D20" s="36">
        <v>44223</v>
      </c>
      <c r="E20" s="47">
        <f t="shared" si="0"/>
        <v>39.5</v>
      </c>
      <c r="F20" s="283"/>
      <c r="G20" s="283"/>
      <c r="H20" s="283"/>
      <c r="I20" s="283"/>
      <c r="J20" s="283">
        <v>1</v>
      </c>
      <c r="K20" s="283"/>
      <c r="L20" s="283" t="s">
        <v>246</v>
      </c>
      <c r="M20" s="283"/>
      <c r="N20" s="283"/>
      <c r="O20" s="283"/>
      <c r="P20" s="283"/>
      <c r="Q20" s="283"/>
      <c r="R20" s="114"/>
      <c r="S20" s="114"/>
      <c r="T20" s="114"/>
      <c r="U20" s="115"/>
      <c r="V20" s="115"/>
      <c r="W20" s="115"/>
      <c r="X20" s="115"/>
      <c r="Y20" s="115"/>
    </row>
    <row r="21" spans="2:25" ht="15" customHeight="1" x14ac:dyDescent="0.2">
      <c r="B21" s="281"/>
      <c r="C21" s="281"/>
      <c r="D21" s="36"/>
      <c r="E21" s="47">
        <f t="shared" si="0"/>
        <v>39.5</v>
      </c>
      <c r="F21" s="283"/>
      <c r="G21" s="283"/>
      <c r="H21" s="283"/>
      <c r="I21" s="283"/>
      <c r="J21" s="283"/>
      <c r="K21" s="283"/>
      <c r="L21" s="283"/>
      <c r="M21" s="283"/>
      <c r="N21" s="283"/>
      <c r="O21" s="283"/>
      <c r="P21" s="283"/>
      <c r="Q21" s="283"/>
      <c r="R21" s="114"/>
      <c r="S21" s="114"/>
      <c r="T21" s="114"/>
      <c r="U21" s="115"/>
      <c r="V21" s="115"/>
      <c r="W21" s="115"/>
      <c r="X21" s="115"/>
      <c r="Y21" s="115"/>
    </row>
    <row r="22" spans="2:25" ht="15" customHeight="1" x14ac:dyDescent="0.2">
      <c r="B22" s="281"/>
      <c r="C22" s="281"/>
      <c r="D22" s="36"/>
      <c r="E22" s="47">
        <f t="shared" si="0"/>
        <v>39.5</v>
      </c>
      <c r="F22" s="283"/>
      <c r="G22" s="283"/>
      <c r="H22" s="283"/>
      <c r="I22" s="283"/>
      <c r="J22" s="283"/>
      <c r="K22" s="283"/>
      <c r="L22" s="283"/>
      <c r="M22" s="283"/>
      <c r="N22" s="283"/>
      <c r="O22" s="283"/>
      <c r="P22" s="283"/>
      <c r="Q22" s="283"/>
      <c r="R22" s="114"/>
      <c r="S22" s="114"/>
      <c r="T22" s="114"/>
      <c r="U22" s="115"/>
      <c r="V22" s="115"/>
      <c r="W22" s="115"/>
      <c r="X22" s="115"/>
      <c r="Y22" s="115"/>
    </row>
    <row r="23" spans="2:25" ht="15" customHeight="1" x14ac:dyDescent="0.2">
      <c r="B23" s="281"/>
      <c r="C23" s="281"/>
      <c r="D23" s="36"/>
      <c r="E23" s="47">
        <f t="shared" si="0"/>
        <v>39.5</v>
      </c>
      <c r="F23" s="283"/>
      <c r="G23" s="283"/>
      <c r="H23" s="283"/>
      <c r="I23" s="283"/>
      <c r="J23" s="283"/>
      <c r="K23" s="283"/>
      <c r="L23" s="283"/>
      <c r="M23" s="283"/>
      <c r="N23" s="283"/>
      <c r="O23" s="283"/>
      <c r="P23" s="283"/>
      <c r="Q23" s="283"/>
      <c r="R23" s="114"/>
      <c r="S23" s="114"/>
      <c r="T23" s="114"/>
      <c r="U23" s="115"/>
      <c r="V23" s="115"/>
      <c r="W23" s="115"/>
      <c r="X23" s="115"/>
      <c r="Y23" s="115"/>
    </row>
    <row r="24" spans="2:25" ht="15" customHeight="1" x14ac:dyDescent="0.2">
      <c r="B24" s="281"/>
      <c r="C24" s="281"/>
      <c r="D24" s="37"/>
      <c r="E24" s="47">
        <f t="shared" si="0"/>
        <v>39.5</v>
      </c>
      <c r="F24" s="284"/>
      <c r="G24" s="284"/>
      <c r="H24" s="284"/>
      <c r="I24" s="284"/>
      <c r="J24" s="284"/>
      <c r="K24" s="284"/>
      <c r="L24" s="284"/>
      <c r="M24" s="284"/>
      <c r="N24" s="284"/>
      <c r="O24" s="284"/>
      <c r="P24" s="284"/>
      <c r="Q24" s="284"/>
      <c r="R24" s="114"/>
      <c r="S24" s="114"/>
      <c r="T24" s="114"/>
      <c r="U24" s="115"/>
      <c r="V24" s="115"/>
      <c r="W24" s="115"/>
      <c r="X24" s="115"/>
      <c r="Y24" s="115"/>
    </row>
    <row r="25" spans="2:25" ht="15" customHeight="1" thickBot="1" x14ac:dyDescent="0.25">
      <c r="B25" s="281"/>
      <c r="C25" s="281"/>
      <c r="D25" s="118">
        <v>44227</v>
      </c>
      <c r="E25" s="47">
        <f>E15+F25-J25+N25</f>
        <v>39.5</v>
      </c>
      <c r="F25" s="285">
        <f>SUM(F15:G24)</f>
        <v>0</v>
      </c>
      <c r="G25" s="285"/>
      <c r="H25" s="285"/>
      <c r="I25" s="285"/>
      <c r="J25" s="285">
        <f>SUM(J15:K24)</f>
        <v>10.5</v>
      </c>
      <c r="K25" s="285"/>
      <c r="L25" s="285"/>
      <c r="M25" s="285"/>
      <c r="N25" s="285">
        <f>SUM(N15:O24)</f>
        <v>0</v>
      </c>
      <c r="O25" s="285"/>
      <c r="P25" s="285"/>
      <c r="Q25" s="285"/>
      <c r="R25" s="114"/>
      <c r="S25" s="114"/>
      <c r="T25" s="114"/>
      <c r="U25" s="115"/>
      <c r="V25" s="115"/>
      <c r="W25" s="115"/>
      <c r="X25" s="115"/>
      <c r="Y25" s="115"/>
    </row>
    <row r="26" spans="2:25" ht="15" customHeight="1" x14ac:dyDescent="0.2">
      <c r="B26" s="348"/>
      <c r="C26" s="348"/>
      <c r="D26" s="113"/>
      <c r="E26" s="46"/>
      <c r="F26" s="301"/>
      <c r="G26" s="301"/>
      <c r="H26" s="301"/>
      <c r="I26" s="301"/>
      <c r="J26" s="301"/>
      <c r="K26" s="301"/>
      <c r="L26" s="301"/>
      <c r="M26" s="301"/>
      <c r="N26" s="301"/>
      <c r="O26" s="301"/>
      <c r="P26" s="301"/>
      <c r="Q26" s="301"/>
      <c r="R26" s="119"/>
      <c r="S26" s="119"/>
      <c r="T26" s="119"/>
      <c r="U26" s="119"/>
      <c r="V26" s="115"/>
      <c r="W26" s="115"/>
      <c r="X26" s="115"/>
      <c r="Y26" s="115"/>
    </row>
    <row r="27" spans="2:25" ht="15" customHeight="1" x14ac:dyDescent="0.2">
      <c r="B27" s="280" t="s">
        <v>86</v>
      </c>
      <c r="C27" s="280"/>
      <c r="D27" s="117">
        <v>44196</v>
      </c>
      <c r="E27" s="112">
        <v>27</v>
      </c>
      <c r="F27" s="282"/>
      <c r="G27" s="282"/>
      <c r="H27" s="282"/>
      <c r="I27" s="282"/>
      <c r="J27" s="282"/>
      <c r="K27" s="282"/>
      <c r="L27" s="282"/>
      <c r="M27" s="282"/>
      <c r="N27" s="282"/>
      <c r="O27" s="282"/>
      <c r="P27" s="282"/>
      <c r="Q27" s="282"/>
      <c r="R27" s="114"/>
      <c r="S27" s="114"/>
      <c r="T27" s="114"/>
      <c r="U27" s="115"/>
      <c r="V27" s="115"/>
      <c r="W27" s="115"/>
      <c r="X27" s="115"/>
      <c r="Y27" s="115"/>
    </row>
    <row r="28" spans="2:25" x14ac:dyDescent="0.2">
      <c r="B28" s="280"/>
      <c r="C28" s="280"/>
      <c r="D28" s="35"/>
      <c r="E28" s="47">
        <f t="shared" ref="E28:E33" si="1">E27+F28-J28+P28</f>
        <v>27</v>
      </c>
      <c r="F28" s="302"/>
      <c r="G28" s="303"/>
      <c r="H28" s="302"/>
      <c r="I28" s="303"/>
      <c r="J28" s="302"/>
      <c r="K28" s="303"/>
      <c r="L28" s="302"/>
      <c r="M28" s="303"/>
      <c r="N28" s="302"/>
      <c r="O28" s="303"/>
      <c r="P28" s="302"/>
      <c r="Q28" s="303"/>
      <c r="R28" s="114"/>
      <c r="S28" s="114"/>
      <c r="T28" s="114"/>
      <c r="U28" s="115"/>
      <c r="V28" s="115"/>
      <c r="W28" s="115"/>
      <c r="X28" s="115"/>
      <c r="Y28" s="115"/>
    </row>
    <row r="29" spans="2:25" ht="15" customHeight="1" x14ac:dyDescent="0.2">
      <c r="B29" s="280"/>
      <c r="C29" s="280"/>
      <c r="D29" s="35"/>
      <c r="E29" s="47">
        <f t="shared" si="1"/>
        <v>27</v>
      </c>
      <c r="F29" s="286"/>
      <c r="G29" s="287"/>
      <c r="H29" s="286"/>
      <c r="I29" s="287"/>
      <c r="J29" s="286"/>
      <c r="K29" s="287"/>
      <c r="L29" s="286"/>
      <c r="M29" s="287"/>
      <c r="N29" s="286"/>
      <c r="O29" s="287"/>
      <c r="P29" s="286"/>
      <c r="Q29" s="287"/>
      <c r="R29" s="114"/>
      <c r="S29" s="114"/>
      <c r="T29" s="114"/>
      <c r="U29" s="115"/>
      <c r="V29" s="115"/>
      <c r="W29" s="115"/>
      <c r="X29" s="115"/>
      <c r="Y29" s="115"/>
    </row>
    <row r="30" spans="2:25" ht="15" customHeight="1" x14ac:dyDescent="0.2">
      <c r="B30" s="280"/>
      <c r="C30" s="280"/>
      <c r="D30" s="35"/>
      <c r="E30" s="47">
        <f t="shared" si="1"/>
        <v>27</v>
      </c>
      <c r="F30" s="286"/>
      <c r="G30" s="287"/>
      <c r="H30" s="286"/>
      <c r="I30" s="287"/>
      <c r="J30" s="286"/>
      <c r="K30" s="287"/>
      <c r="L30" s="286"/>
      <c r="M30" s="287"/>
      <c r="N30" s="286"/>
      <c r="O30" s="287"/>
      <c r="P30" s="286"/>
      <c r="Q30" s="287"/>
      <c r="R30" s="114"/>
      <c r="S30" s="114"/>
      <c r="T30" s="114"/>
      <c r="U30" s="115"/>
      <c r="V30" s="115"/>
      <c r="W30" s="115"/>
      <c r="X30" s="115"/>
      <c r="Y30" s="115"/>
    </row>
    <row r="31" spans="2:25" ht="15" customHeight="1" x14ac:dyDescent="0.2">
      <c r="B31" s="280"/>
      <c r="C31" s="280"/>
      <c r="D31" s="36"/>
      <c r="E31" s="47">
        <f t="shared" si="1"/>
        <v>27</v>
      </c>
      <c r="F31" s="286"/>
      <c r="G31" s="287"/>
      <c r="H31" s="286"/>
      <c r="I31" s="287"/>
      <c r="J31" s="286"/>
      <c r="K31" s="287"/>
      <c r="L31" s="286"/>
      <c r="M31" s="287"/>
      <c r="N31" s="286"/>
      <c r="O31" s="287"/>
      <c r="P31" s="286"/>
      <c r="Q31" s="287"/>
      <c r="R31" s="114"/>
      <c r="S31" s="114"/>
      <c r="T31" s="114"/>
      <c r="U31" s="115"/>
      <c r="V31" s="115"/>
      <c r="W31" s="115"/>
      <c r="X31" s="115"/>
      <c r="Y31" s="115"/>
    </row>
    <row r="32" spans="2:25" ht="15" customHeight="1" x14ac:dyDescent="0.2">
      <c r="B32" s="280"/>
      <c r="C32" s="280"/>
      <c r="D32" s="36"/>
      <c r="E32" s="47">
        <f t="shared" si="1"/>
        <v>27</v>
      </c>
      <c r="F32" s="286"/>
      <c r="G32" s="287"/>
      <c r="H32" s="286"/>
      <c r="I32" s="287"/>
      <c r="J32" s="286"/>
      <c r="K32" s="287"/>
      <c r="L32" s="286"/>
      <c r="M32" s="287"/>
      <c r="N32" s="286"/>
      <c r="O32" s="287"/>
      <c r="P32" s="286"/>
      <c r="Q32" s="287"/>
      <c r="R32" s="114"/>
      <c r="S32" s="114"/>
      <c r="T32" s="114"/>
      <c r="U32" s="115"/>
      <c r="V32" s="115"/>
      <c r="W32" s="115"/>
      <c r="X32" s="115"/>
      <c r="Y32" s="115"/>
    </row>
    <row r="33" spans="2:31" ht="16" customHeight="1" x14ac:dyDescent="0.2">
      <c r="B33" s="280"/>
      <c r="C33" s="280"/>
      <c r="D33" s="37"/>
      <c r="E33" s="47">
        <f t="shared" si="1"/>
        <v>27</v>
      </c>
      <c r="F33" s="288"/>
      <c r="G33" s="289"/>
      <c r="H33" s="288"/>
      <c r="I33" s="289"/>
      <c r="J33" s="288"/>
      <c r="K33" s="289"/>
      <c r="L33" s="288"/>
      <c r="M33" s="289"/>
      <c r="N33" s="288"/>
      <c r="O33" s="289"/>
      <c r="P33" s="288"/>
      <c r="Q33" s="289"/>
      <c r="R33" s="114"/>
      <c r="S33" s="114"/>
      <c r="T33" s="114"/>
      <c r="U33" s="115"/>
      <c r="V33" s="115"/>
      <c r="W33" s="115"/>
      <c r="X33" s="115"/>
      <c r="Y33" s="115"/>
    </row>
    <row r="34" spans="2:31" ht="15" customHeight="1" thickBot="1" x14ac:dyDescent="0.25">
      <c r="B34" s="280"/>
      <c r="C34" s="280"/>
      <c r="D34" s="118">
        <v>44227</v>
      </c>
      <c r="E34" s="48">
        <f>E27+F34-J34+P34</f>
        <v>27</v>
      </c>
      <c r="F34" s="290">
        <f>SUM(F27:G33)</f>
        <v>0</v>
      </c>
      <c r="G34" s="291"/>
      <c r="H34" s="290"/>
      <c r="I34" s="291"/>
      <c r="J34" s="290">
        <f>SUM(J27:K33)</f>
        <v>0</v>
      </c>
      <c r="K34" s="291"/>
      <c r="L34" s="290"/>
      <c r="M34" s="291"/>
      <c r="N34" s="290">
        <f>SUM(N27:O33)</f>
        <v>0</v>
      </c>
      <c r="O34" s="291"/>
      <c r="P34" s="290"/>
      <c r="Q34" s="291"/>
      <c r="R34" s="114"/>
      <c r="S34" s="114"/>
      <c r="T34" s="114"/>
      <c r="U34" s="115"/>
      <c r="V34" s="115"/>
      <c r="W34" s="115"/>
      <c r="X34" s="115"/>
      <c r="Y34" s="115"/>
    </row>
    <row r="35" spans="2:31" ht="15" customHeight="1" x14ac:dyDescent="0.2">
      <c r="B35" s="328"/>
      <c r="C35" s="328"/>
      <c r="D35" s="120"/>
      <c r="E35" s="46"/>
      <c r="F35" s="282"/>
      <c r="G35" s="282"/>
      <c r="H35" s="282"/>
      <c r="I35" s="282"/>
      <c r="J35" s="282"/>
      <c r="K35" s="282"/>
      <c r="L35" s="282"/>
      <c r="M35" s="282"/>
      <c r="N35" s="282"/>
      <c r="O35" s="282"/>
      <c r="P35" s="282"/>
      <c r="Q35" s="282"/>
      <c r="R35" s="114"/>
      <c r="S35" s="114"/>
      <c r="T35" s="114"/>
      <c r="U35" s="115"/>
      <c r="V35" s="115"/>
      <c r="W35" s="115"/>
      <c r="X35" s="115"/>
      <c r="Y35" s="115"/>
    </row>
    <row r="36" spans="2:31" ht="15" customHeight="1" x14ac:dyDescent="0.2">
      <c r="B36" s="280" t="s">
        <v>185</v>
      </c>
      <c r="C36" s="281"/>
      <c r="D36" s="117">
        <v>44196</v>
      </c>
      <c r="E36" s="112">
        <v>45</v>
      </c>
      <c r="F36" s="282"/>
      <c r="G36" s="282"/>
      <c r="H36" s="282"/>
      <c r="I36" s="282"/>
      <c r="J36" s="282"/>
      <c r="K36" s="282"/>
      <c r="L36" s="282"/>
      <c r="M36" s="282"/>
      <c r="N36" s="282"/>
      <c r="O36" s="282"/>
      <c r="P36" s="282"/>
      <c r="Q36" s="282"/>
      <c r="R36" s="114"/>
      <c r="S36" s="114"/>
      <c r="T36" s="114"/>
      <c r="U36" s="115"/>
      <c r="V36" s="115"/>
      <c r="W36" s="115"/>
      <c r="X36" s="115"/>
      <c r="Y36" s="115"/>
    </row>
    <row r="37" spans="2:31" ht="15" customHeight="1" x14ac:dyDescent="0.2">
      <c r="B37" s="280"/>
      <c r="C37" s="281"/>
      <c r="D37" s="35">
        <v>44202</v>
      </c>
      <c r="E37" s="111">
        <f>E36+F37-J37+N37</f>
        <v>41</v>
      </c>
      <c r="F37" s="300"/>
      <c r="G37" s="300"/>
      <c r="H37" s="300"/>
      <c r="I37" s="300"/>
      <c r="J37" s="300">
        <v>4</v>
      </c>
      <c r="K37" s="300"/>
      <c r="L37" s="300" t="s">
        <v>237</v>
      </c>
      <c r="M37" s="300"/>
      <c r="N37" s="300"/>
      <c r="O37" s="300"/>
      <c r="P37" s="300"/>
      <c r="Q37" s="300"/>
      <c r="R37" s="114"/>
      <c r="S37" s="114"/>
      <c r="T37" s="114"/>
      <c r="U37" s="115"/>
      <c r="V37" s="115"/>
      <c r="W37" s="115"/>
      <c r="X37" s="115"/>
      <c r="Y37" s="115"/>
    </row>
    <row r="38" spans="2:31" ht="15" customHeight="1" x14ac:dyDescent="0.2">
      <c r="B38" s="280"/>
      <c r="C38" s="281"/>
      <c r="D38" s="35"/>
      <c r="E38" s="111">
        <f t="shared" ref="E38:E42" si="2">E37+F38-J38+N38</f>
        <v>41</v>
      </c>
      <c r="F38" s="283"/>
      <c r="G38" s="283"/>
      <c r="H38" s="283"/>
      <c r="I38" s="283"/>
      <c r="J38" s="283"/>
      <c r="K38" s="283"/>
      <c r="L38" s="283"/>
      <c r="M38" s="283"/>
      <c r="N38" s="283"/>
      <c r="O38" s="283"/>
      <c r="P38" s="283"/>
      <c r="Q38" s="283"/>
      <c r="R38" s="114"/>
      <c r="S38" s="114"/>
      <c r="T38" s="114"/>
      <c r="U38" s="115"/>
      <c r="V38" s="115"/>
      <c r="W38" s="115"/>
      <c r="X38" s="115"/>
      <c r="Y38" s="115"/>
    </row>
    <row r="39" spans="2:31" ht="15" customHeight="1" x14ac:dyDescent="0.2">
      <c r="B39" s="280"/>
      <c r="C39" s="281"/>
      <c r="D39" s="35"/>
      <c r="E39" s="111">
        <f t="shared" si="2"/>
        <v>41</v>
      </c>
      <c r="F39" s="283"/>
      <c r="G39" s="283"/>
      <c r="H39" s="283"/>
      <c r="I39" s="283"/>
      <c r="J39" s="283"/>
      <c r="K39" s="283"/>
      <c r="L39" s="283"/>
      <c r="M39" s="283"/>
      <c r="N39" s="283"/>
      <c r="O39" s="283"/>
      <c r="P39" s="283"/>
      <c r="Q39" s="283"/>
      <c r="R39" s="114"/>
      <c r="S39" s="114"/>
      <c r="T39" s="114"/>
      <c r="U39" s="115"/>
      <c r="V39" s="115"/>
      <c r="W39" s="115"/>
      <c r="X39" s="115"/>
      <c r="Y39" s="115"/>
    </row>
    <row r="40" spans="2:31" ht="15" customHeight="1" x14ac:dyDescent="0.2">
      <c r="B40" s="281"/>
      <c r="C40" s="281"/>
      <c r="D40" s="36"/>
      <c r="E40" s="111">
        <f t="shared" si="2"/>
        <v>41</v>
      </c>
      <c r="F40" s="283"/>
      <c r="G40" s="283"/>
      <c r="H40" s="283"/>
      <c r="I40" s="283"/>
      <c r="J40" s="283"/>
      <c r="K40" s="283"/>
      <c r="L40" s="283"/>
      <c r="M40" s="283"/>
      <c r="N40" s="283"/>
      <c r="O40" s="283"/>
      <c r="P40" s="283"/>
      <c r="Q40" s="283"/>
      <c r="R40" s="114"/>
      <c r="S40" s="114"/>
      <c r="T40" s="114"/>
      <c r="U40" s="115"/>
      <c r="V40" s="115"/>
      <c r="W40" s="115"/>
      <c r="X40" s="115"/>
      <c r="Y40" s="115"/>
    </row>
    <row r="41" spans="2:31" ht="15" customHeight="1" x14ac:dyDescent="0.2">
      <c r="B41" s="281"/>
      <c r="C41" s="281"/>
      <c r="D41" s="36"/>
      <c r="E41" s="111">
        <f t="shared" si="2"/>
        <v>41</v>
      </c>
      <c r="F41" s="283"/>
      <c r="G41" s="283"/>
      <c r="H41" s="283"/>
      <c r="I41" s="283"/>
      <c r="J41" s="283"/>
      <c r="K41" s="283"/>
      <c r="L41" s="283"/>
      <c r="M41" s="283"/>
      <c r="N41" s="283"/>
      <c r="O41" s="283"/>
      <c r="P41" s="283"/>
      <c r="Q41" s="283"/>
      <c r="R41" s="114"/>
      <c r="S41" s="114"/>
      <c r="T41" s="114"/>
      <c r="U41" s="115"/>
      <c r="V41" s="115"/>
      <c r="W41" s="115"/>
      <c r="X41" s="115"/>
      <c r="Y41" s="115"/>
    </row>
    <row r="42" spans="2:31" ht="15" customHeight="1" x14ac:dyDescent="0.2">
      <c r="B42" s="281"/>
      <c r="C42" s="281"/>
      <c r="D42" s="37"/>
      <c r="E42" s="111">
        <f t="shared" si="2"/>
        <v>41</v>
      </c>
      <c r="F42" s="284"/>
      <c r="G42" s="284"/>
      <c r="H42" s="284"/>
      <c r="I42" s="284"/>
      <c r="J42" s="284"/>
      <c r="K42" s="284"/>
      <c r="L42" s="284"/>
      <c r="M42" s="284"/>
      <c r="N42" s="284"/>
      <c r="O42" s="284"/>
      <c r="P42" s="284"/>
      <c r="Q42" s="284"/>
      <c r="R42" s="114"/>
      <c r="S42" s="114"/>
      <c r="T42" s="114"/>
      <c r="U42" s="115"/>
      <c r="V42" s="115"/>
      <c r="W42" s="115"/>
      <c r="X42" s="115"/>
      <c r="Y42" s="115"/>
    </row>
    <row r="43" spans="2:31" ht="15" customHeight="1" thickBot="1" x14ac:dyDescent="0.25">
      <c r="B43" s="281"/>
      <c r="C43" s="281"/>
      <c r="D43" s="118">
        <v>44227</v>
      </c>
      <c r="E43" s="111">
        <f>E36+F43-J43+N43</f>
        <v>41</v>
      </c>
      <c r="F43" s="285">
        <f>SUM(F36:G42)</f>
        <v>0</v>
      </c>
      <c r="G43" s="285"/>
      <c r="H43" s="285"/>
      <c r="I43" s="285"/>
      <c r="J43" s="285">
        <f>SUM(J36:K42)</f>
        <v>4</v>
      </c>
      <c r="K43" s="285"/>
      <c r="L43" s="285"/>
      <c r="M43" s="285"/>
      <c r="N43" s="285">
        <f>SUM(N36:O42)</f>
        <v>0</v>
      </c>
      <c r="O43" s="285"/>
      <c r="P43" s="285"/>
      <c r="Q43" s="285"/>
      <c r="R43" s="114"/>
      <c r="S43" s="114"/>
      <c r="T43" s="114"/>
      <c r="U43" s="115"/>
      <c r="V43" s="115"/>
      <c r="W43" s="115"/>
      <c r="X43" s="115"/>
      <c r="Y43" s="115"/>
    </row>
    <row r="44" spans="2:31" ht="15" customHeight="1" x14ac:dyDescent="0.2">
      <c r="B44" s="328"/>
      <c r="C44" s="328"/>
      <c r="D44" s="120"/>
      <c r="E44" s="49"/>
      <c r="F44" s="282"/>
      <c r="G44" s="282"/>
      <c r="H44" s="282"/>
      <c r="I44" s="282"/>
      <c r="J44" s="282"/>
      <c r="K44" s="282"/>
      <c r="L44" s="282"/>
      <c r="M44" s="282"/>
      <c r="N44" s="282"/>
      <c r="O44" s="282"/>
      <c r="P44" s="282"/>
      <c r="Q44" s="282"/>
      <c r="R44" s="114"/>
      <c r="S44" s="114"/>
      <c r="T44" s="114"/>
      <c r="U44" s="115"/>
      <c r="V44" s="115"/>
      <c r="W44" s="115"/>
      <c r="X44" s="115"/>
      <c r="Y44" s="115"/>
    </row>
    <row r="45" spans="2:31" ht="15" customHeight="1" x14ac:dyDescent="0.2">
      <c r="B45" s="334"/>
      <c r="C45" s="334"/>
      <c r="D45" s="121"/>
      <c r="E45" s="46"/>
      <c r="F45" s="335"/>
      <c r="G45" s="335"/>
      <c r="H45" s="336"/>
      <c r="I45" s="336"/>
      <c r="J45" s="282"/>
      <c r="K45" s="282"/>
      <c r="L45" s="282"/>
      <c r="M45" s="282"/>
      <c r="N45" s="282"/>
      <c r="O45" s="282"/>
      <c r="P45" s="282"/>
      <c r="Q45" s="282"/>
      <c r="R45" s="114"/>
      <c r="S45" s="114"/>
      <c r="T45" s="114"/>
      <c r="U45" s="115"/>
      <c r="V45" s="115"/>
      <c r="W45" s="115"/>
      <c r="X45" s="115"/>
      <c r="Y45" s="115"/>
    </row>
    <row r="46" spans="2:31" ht="23" customHeight="1" thickBot="1" x14ac:dyDescent="0.25">
      <c r="B46" s="295" t="s">
        <v>73</v>
      </c>
      <c r="C46" s="295"/>
      <c r="D46" s="295"/>
      <c r="E46" s="295"/>
      <c r="F46" s="295"/>
      <c r="G46" s="295"/>
      <c r="H46" s="295"/>
      <c r="I46" s="295"/>
      <c r="J46" s="295"/>
      <c r="K46" s="295"/>
      <c r="L46" s="295"/>
      <c r="M46" s="295"/>
      <c r="N46" s="295"/>
      <c r="O46" s="295"/>
      <c r="P46" s="295"/>
      <c r="Q46" s="295"/>
      <c r="R46" s="295"/>
      <c r="S46" s="295"/>
      <c r="T46" s="295"/>
      <c r="U46" s="295"/>
      <c r="V46" s="295"/>
      <c r="W46" s="295"/>
      <c r="X46" s="295"/>
      <c r="Y46" s="295"/>
      <c r="Z46" s="295"/>
      <c r="AA46" s="295"/>
      <c r="AB46" s="295"/>
      <c r="AC46" s="295"/>
      <c r="AD46" s="295"/>
      <c r="AE46" s="295"/>
    </row>
    <row r="47" spans="2:31" s="122" customFormat="1" ht="51" customHeight="1" x14ac:dyDescent="0.2">
      <c r="B47" s="337" t="s">
        <v>101</v>
      </c>
      <c r="C47" s="338" t="s">
        <v>22</v>
      </c>
      <c r="D47" s="339" t="s">
        <v>3</v>
      </c>
      <c r="E47" s="339" t="s">
        <v>6</v>
      </c>
      <c r="F47" s="340" t="s">
        <v>76</v>
      </c>
      <c r="G47" s="337" t="s">
        <v>219</v>
      </c>
      <c r="H47" s="340" t="s">
        <v>74</v>
      </c>
      <c r="I47" s="345" t="s">
        <v>75</v>
      </c>
      <c r="J47" s="340" t="s">
        <v>4</v>
      </c>
      <c r="K47" s="346" t="s">
        <v>38</v>
      </c>
      <c r="L47" s="347"/>
      <c r="M47" s="340" t="s">
        <v>27</v>
      </c>
      <c r="N47" s="330" t="s">
        <v>37</v>
      </c>
      <c r="O47" s="331"/>
      <c r="P47" s="296" t="s">
        <v>79</v>
      </c>
      <c r="Q47" s="298" t="s">
        <v>80</v>
      </c>
      <c r="R47" s="332" t="s">
        <v>36</v>
      </c>
      <c r="S47" s="341" t="s">
        <v>35</v>
      </c>
      <c r="T47" s="343" t="s">
        <v>34</v>
      </c>
      <c r="U47" s="340" t="s">
        <v>220</v>
      </c>
      <c r="V47" s="353" t="s">
        <v>81</v>
      </c>
      <c r="W47" s="293" t="s">
        <v>82</v>
      </c>
      <c r="X47" s="293" t="s">
        <v>83</v>
      </c>
      <c r="Y47" s="340" t="s">
        <v>84</v>
      </c>
      <c r="Z47" s="340" t="s">
        <v>8</v>
      </c>
      <c r="AA47" s="351" t="s">
        <v>166</v>
      </c>
      <c r="AB47" s="349" t="s">
        <v>215</v>
      </c>
      <c r="AC47" s="350"/>
      <c r="AD47" s="293" t="s">
        <v>77</v>
      </c>
      <c r="AE47" s="293" t="s">
        <v>78</v>
      </c>
    </row>
    <row r="48" spans="2:31" s="123" customFormat="1" ht="18" customHeight="1" x14ac:dyDescent="0.15">
      <c r="B48" s="337"/>
      <c r="C48" s="338"/>
      <c r="D48" s="339"/>
      <c r="E48" s="339"/>
      <c r="F48" s="340"/>
      <c r="G48" s="337"/>
      <c r="H48" s="340"/>
      <c r="I48" s="345"/>
      <c r="J48" s="340"/>
      <c r="K48" s="124" t="s">
        <v>33</v>
      </c>
      <c r="L48" s="125" t="s">
        <v>0</v>
      </c>
      <c r="M48" s="340"/>
      <c r="N48" s="124" t="s">
        <v>32</v>
      </c>
      <c r="O48" s="125" t="s">
        <v>0</v>
      </c>
      <c r="P48" s="297"/>
      <c r="Q48" s="299"/>
      <c r="R48" s="333"/>
      <c r="S48" s="342"/>
      <c r="T48" s="344"/>
      <c r="U48" s="340"/>
      <c r="V48" s="354"/>
      <c r="W48" s="293"/>
      <c r="X48" s="294"/>
      <c r="Y48" s="340"/>
      <c r="Z48" s="340"/>
      <c r="AA48" s="352"/>
      <c r="AB48" s="166" t="s">
        <v>187</v>
      </c>
      <c r="AC48" s="166" t="s">
        <v>188</v>
      </c>
      <c r="AD48" s="294"/>
      <c r="AE48" s="294"/>
    </row>
    <row r="49" spans="1:31" ht="20" customHeight="1" x14ac:dyDescent="0.2">
      <c r="A49" s="78">
        <v>1</v>
      </c>
      <c r="B49" s="126" t="s">
        <v>167</v>
      </c>
      <c r="C49" s="127" t="s">
        <v>230</v>
      </c>
      <c r="D49" s="128" t="s">
        <v>134</v>
      </c>
      <c r="E49" s="129" t="s">
        <v>30</v>
      </c>
      <c r="F49" s="130">
        <v>38358</v>
      </c>
      <c r="G49" s="131">
        <v>16</v>
      </c>
      <c r="H49" s="132" t="s">
        <v>112</v>
      </c>
      <c r="I49" s="133">
        <v>42445</v>
      </c>
      <c r="J49" s="134">
        <v>9.5399999999999991</v>
      </c>
      <c r="K49" s="143">
        <v>8.52</v>
      </c>
      <c r="L49" s="144">
        <v>44137</v>
      </c>
      <c r="M49" s="135" t="s">
        <v>122</v>
      </c>
      <c r="N49" s="38" t="s">
        <v>113</v>
      </c>
      <c r="O49" s="150">
        <v>44186</v>
      </c>
      <c r="P49" s="152" t="s">
        <v>114</v>
      </c>
      <c r="Q49" s="153" t="s">
        <v>46</v>
      </c>
      <c r="R49" s="154" t="s">
        <v>115</v>
      </c>
      <c r="S49" s="155">
        <v>57.6</v>
      </c>
      <c r="T49" s="156">
        <v>1.5149999999999999</v>
      </c>
      <c r="U49" s="135">
        <f>S49/(T49*T49)</f>
        <v>25.095578864817178</v>
      </c>
      <c r="V49" s="165">
        <v>44186</v>
      </c>
      <c r="W49" s="167" t="s">
        <v>252</v>
      </c>
      <c r="X49" s="168" t="s">
        <v>26</v>
      </c>
      <c r="Y49" s="169" t="s">
        <v>45</v>
      </c>
      <c r="Z49" s="170" t="s">
        <v>9</v>
      </c>
      <c r="AA49" s="171">
        <v>44186</v>
      </c>
      <c r="AB49" s="34"/>
      <c r="AC49" s="34"/>
      <c r="AD49" s="34"/>
      <c r="AE49" s="34"/>
    </row>
    <row r="50" spans="1:31" ht="20" customHeight="1" x14ac:dyDescent="0.2">
      <c r="A50" s="78">
        <v>2</v>
      </c>
      <c r="B50" s="126" t="s">
        <v>168</v>
      </c>
      <c r="C50" s="127" t="s">
        <v>231</v>
      </c>
      <c r="D50" s="128" t="s">
        <v>111</v>
      </c>
      <c r="E50" s="129" t="s">
        <v>126</v>
      </c>
      <c r="F50" s="130">
        <v>38724</v>
      </c>
      <c r="G50" s="131">
        <v>15</v>
      </c>
      <c r="H50" s="132">
        <v>4</v>
      </c>
      <c r="I50" s="133">
        <v>42445</v>
      </c>
      <c r="J50" s="134">
        <v>9.7100000000000009</v>
      </c>
      <c r="K50" s="143">
        <v>10.81</v>
      </c>
      <c r="L50" s="144">
        <v>44194</v>
      </c>
      <c r="M50" s="135" t="s">
        <v>251</v>
      </c>
      <c r="N50" s="38" t="s">
        <v>118</v>
      </c>
      <c r="O50" s="150">
        <v>44194</v>
      </c>
      <c r="P50" s="152" t="s">
        <v>119</v>
      </c>
      <c r="Q50" s="153" t="s">
        <v>47</v>
      </c>
      <c r="R50" s="154" t="s">
        <v>120</v>
      </c>
      <c r="S50" s="155">
        <v>20.399999999999999</v>
      </c>
      <c r="T50" s="156">
        <v>1.0449999999999999</v>
      </c>
      <c r="U50" s="135">
        <f t="shared" ref="U50:U64" si="3">S50/(T50*T50)</f>
        <v>18.680891005242557</v>
      </c>
      <c r="V50" s="165">
        <v>44194</v>
      </c>
      <c r="W50" s="167" t="s">
        <v>148</v>
      </c>
      <c r="X50" s="168" t="s">
        <v>121</v>
      </c>
      <c r="Y50" s="169" t="s">
        <v>45</v>
      </c>
      <c r="Z50" s="170" t="s">
        <v>9</v>
      </c>
      <c r="AA50" s="171">
        <v>44194</v>
      </c>
      <c r="AB50" s="34"/>
      <c r="AC50" s="34"/>
      <c r="AD50" s="34"/>
      <c r="AE50" s="34"/>
    </row>
    <row r="51" spans="1:31" ht="20" customHeight="1" x14ac:dyDescent="0.2">
      <c r="A51" s="78">
        <v>3</v>
      </c>
      <c r="B51" s="126" t="s">
        <v>169</v>
      </c>
      <c r="C51" s="127" t="s">
        <v>232</v>
      </c>
      <c r="D51" s="128" t="s">
        <v>111</v>
      </c>
      <c r="E51" s="129" t="s">
        <v>30</v>
      </c>
      <c r="F51" s="130">
        <v>37625</v>
      </c>
      <c r="G51" s="131">
        <v>18</v>
      </c>
      <c r="H51" s="132">
        <v>10</v>
      </c>
      <c r="I51" s="133">
        <v>42506</v>
      </c>
      <c r="J51" s="134">
        <v>12.28</v>
      </c>
      <c r="K51" s="143">
        <v>7.4</v>
      </c>
      <c r="L51" s="144">
        <v>44051</v>
      </c>
      <c r="M51" s="135">
        <v>543</v>
      </c>
      <c r="N51" s="38" t="s">
        <v>123</v>
      </c>
      <c r="O51" s="150">
        <v>43728</v>
      </c>
      <c r="P51" s="152" t="s">
        <v>119</v>
      </c>
      <c r="Q51" s="153" t="s">
        <v>46</v>
      </c>
      <c r="R51" s="154" t="s">
        <v>124</v>
      </c>
      <c r="S51" s="155">
        <v>24</v>
      </c>
      <c r="T51" s="156">
        <v>1.22</v>
      </c>
      <c r="U51" s="135">
        <f t="shared" si="3"/>
        <v>16.124697661918841</v>
      </c>
      <c r="V51" s="165">
        <v>44051</v>
      </c>
      <c r="W51" s="167" t="s">
        <v>253</v>
      </c>
      <c r="X51" s="168" t="s">
        <v>26</v>
      </c>
      <c r="Y51" s="169" t="s">
        <v>45</v>
      </c>
      <c r="Z51" s="170" t="s">
        <v>53</v>
      </c>
      <c r="AA51" s="171">
        <v>44051</v>
      </c>
      <c r="AB51" s="34"/>
      <c r="AC51" s="34"/>
      <c r="AD51" s="34"/>
      <c r="AE51" s="34"/>
    </row>
    <row r="52" spans="1:31" s="238" customFormat="1" ht="20" customHeight="1" x14ac:dyDescent="0.2">
      <c r="A52" s="78">
        <v>4</v>
      </c>
      <c r="B52" s="239" t="s">
        <v>170</v>
      </c>
      <c r="C52" s="127" t="s">
        <v>233</v>
      </c>
      <c r="D52" s="240" t="s">
        <v>250</v>
      </c>
      <c r="E52" s="241" t="s">
        <v>126</v>
      </c>
      <c r="F52" s="242">
        <v>37991</v>
      </c>
      <c r="G52" s="243">
        <v>17</v>
      </c>
      <c r="H52" s="244">
        <v>5</v>
      </c>
      <c r="I52" s="245">
        <v>42445</v>
      </c>
      <c r="J52" s="246">
        <v>7.14</v>
      </c>
      <c r="K52" s="247">
        <v>14</v>
      </c>
      <c r="L52" s="237">
        <v>44204</v>
      </c>
      <c r="M52" s="249">
        <v>455</v>
      </c>
      <c r="N52" s="250" t="s">
        <v>227</v>
      </c>
      <c r="O52" s="237">
        <v>44204</v>
      </c>
      <c r="P52" s="251" t="s">
        <v>119</v>
      </c>
      <c r="Q52" s="252" t="s">
        <v>47</v>
      </c>
      <c r="R52" s="253" t="s">
        <v>228</v>
      </c>
      <c r="S52" s="254">
        <v>20.3</v>
      </c>
      <c r="T52" s="255">
        <v>1.26</v>
      </c>
      <c r="U52" s="249">
        <f t="shared" si="3"/>
        <v>12.786596119929452</v>
      </c>
      <c r="V52" s="256">
        <v>44224</v>
      </c>
      <c r="W52" s="257" t="s">
        <v>254</v>
      </c>
      <c r="X52" s="258" t="s">
        <v>127</v>
      </c>
      <c r="Y52" s="258" t="s">
        <v>40</v>
      </c>
      <c r="Z52" s="259" t="s">
        <v>9</v>
      </c>
      <c r="AA52" s="237">
        <v>44204</v>
      </c>
      <c r="AB52" s="260"/>
      <c r="AC52" s="260"/>
      <c r="AD52" s="260"/>
      <c r="AE52" s="260"/>
    </row>
    <row r="53" spans="1:31" s="196" customFormat="1" ht="20" customHeight="1" x14ac:dyDescent="0.2">
      <c r="A53" s="78">
        <v>5</v>
      </c>
      <c r="B53" s="197" t="s">
        <v>171</v>
      </c>
      <c r="C53" s="198" t="s">
        <v>234</v>
      </c>
      <c r="D53" s="199" t="s">
        <v>116</v>
      </c>
      <c r="E53" s="200" t="s">
        <v>30</v>
      </c>
      <c r="F53" s="201">
        <v>36893</v>
      </c>
      <c r="G53" s="202">
        <v>20</v>
      </c>
      <c r="H53" s="203">
        <v>1.5</v>
      </c>
      <c r="I53" s="204">
        <v>42887</v>
      </c>
      <c r="J53" s="205">
        <v>9.6</v>
      </c>
      <c r="K53" s="206">
        <v>9.19</v>
      </c>
      <c r="L53" s="207">
        <v>43577</v>
      </c>
      <c r="M53" s="208">
        <v>716</v>
      </c>
      <c r="N53" s="209" t="s">
        <v>128</v>
      </c>
      <c r="O53" s="207">
        <v>43580</v>
      </c>
      <c r="P53" s="210"/>
      <c r="Q53" s="211"/>
      <c r="R53" s="212" t="s">
        <v>129</v>
      </c>
      <c r="S53" s="213">
        <v>28</v>
      </c>
      <c r="T53" s="214">
        <v>1.19</v>
      </c>
      <c r="U53" s="208">
        <f t="shared" si="3"/>
        <v>19.772614928324273</v>
      </c>
      <c r="V53" s="215">
        <v>43585</v>
      </c>
      <c r="W53" s="216" t="s">
        <v>130</v>
      </c>
      <c r="X53" s="217" t="s">
        <v>131</v>
      </c>
      <c r="Y53" s="217" t="s">
        <v>40</v>
      </c>
      <c r="Z53" s="218" t="s">
        <v>43</v>
      </c>
      <c r="AA53" s="219">
        <v>43580</v>
      </c>
      <c r="AB53" s="220"/>
      <c r="AC53" s="220"/>
      <c r="AD53" s="220"/>
      <c r="AE53" s="220"/>
    </row>
    <row r="54" spans="1:31" ht="20" customHeight="1" x14ac:dyDescent="0.2">
      <c r="A54" s="78">
        <v>6</v>
      </c>
      <c r="B54" s="126" t="s">
        <v>172</v>
      </c>
      <c r="C54" s="127" t="s">
        <v>235</v>
      </c>
      <c r="D54" s="128" t="s">
        <v>137</v>
      </c>
      <c r="E54" s="129" t="s">
        <v>30</v>
      </c>
      <c r="F54" s="130">
        <v>39090</v>
      </c>
      <c r="G54" s="131">
        <v>14</v>
      </c>
      <c r="H54" s="132">
        <v>10</v>
      </c>
      <c r="I54" s="133">
        <v>42887</v>
      </c>
      <c r="J54" s="134">
        <v>12.77</v>
      </c>
      <c r="K54" s="143">
        <v>6</v>
      </c>
      <c r="L54" s="144">
        <v>44053</v>
      </c>
      <c r="M54" s="135">
        <v>716</v>
      </c>
      <c r="N54" s="38" t="s">
        <v>132</v>
      </c>
      <c r="O54" s="150">
        <v>43684</v>
      </c>
      <c r="P54" s="152">
        <v>3</v>
      </c>
      <c r="Q54" s="153" t="s">
        <v>46</v>
      </c>
      <c r="R54" s="154" t="s">
        <v>133</v>
      </c>
      <c r="S54" s="155">
        <v>48.9</v>
      </c>
      <c r="T54" s="156">
        <v>1.52</v>
      </c>
      <c r="U54" s="135">
        <f t="shared" si="3"/>
        <v>21.16516620498615</v>
      </c>
      <c r="V54" s="165">
        <v>43684</v>
      </c>
      <c r="W54" s="167" t="s">
        <v>255</v>
      </c>
      <c r="X54" s="168" t="s">
        <v>26</v>
      </c>
      <c r="Y54" s="169" t="s">
        <v>45</v>
      </c>
      <c r="Z54" s="170" t="s">
        <v>53</v>
      </c>
      <c r="AA54" s="171">
        <v>44053</v>
      </c>
      <c r="AB54" s="34"/>
      <c r="AC54" s="34"/>
      <c r="AD54" s="34"/>
      <c r="AE54" s="34"/>
    </row>
    <row r="55" spans="1:31" ht="20" customHeight="1" x14ac:dyDescent="0.2">
      <c r="A55" s="78">
        <v>7</v>
      </c>
      <c r="B55" s="126" t="s">
        <v>173</v>
      </c>
      <c r="C55" s="127" t="s">
        <v>236</v>
      </c>
      <c r="D55" s="128" t="s">
        <v>142</v>
      </c>
      <c r="E55" s="129" t="s">
        <v>30</v>
      </c>
      <c r="F55" s="130">
        <v>39823</v>
      </c>
      <c r="G55" s="131">
        <v>12</v>
      </c>
      <c r="H55" s="132">
        <v>7</v>
      </c>
      <c r="I55" s="133">
        <v>42887</v>
      </c>
      <c r="J55" s="134">
        <v>6.87</v>
      </c>
      <c r="K55" s="143">
        <v>9.73</v>
      </c>
      <c r="L55" s="144">
        <v>44179</v>
      </c>
      <c r="M55" s="135">
        <v>218</v>
      </c>
      <c r="N55" s="38" t="s">
        <v>135</v>
      </c>
      <c r="O55" s="150">
        <v>44179</v>
      </c>
      <c r="P55" s="152" t="s">
        <v>114</v>
      </c>
      <c r="Q55" s="153" t="s">
        <v>46</v>
      </c>
      <c r="R55" s="154" t="s">
        <v>136</v>
      </c>
      <c r="S55" s="155">
        <v>16.7</v>
      </c>
      <c r="T55" s="156">
        <v>1.1299999999999999</v>
      </c>
      <c r="U55" s="135">
        <f t="shared" si="3"/>
        <v>13.078549612342394</v>
      </c>
      <c r="V55" s="165">
        <v>44179</v>
      </c>
      <c r="W55" s="167" t="s">
        <v>256</v>
      </c>
      <c r="X55" s="168" t="s">
        <v>26</v>
      </c>
      <c r="Y55" s="169" t="s">
        <v>40</v>
      </c>
      <c r="Z55" s="170" t="s">
        <v>9</v>
      </c>
      <c r="AA55" s="171">
        <v>44179</v>
      </c>
      <c r="AB55" s="34"/>
      <c r="AC55" s="34"/>
      <c r="AD55" s="34"/>
      <c r="AE55" s="34"/>
    </row>
    <row r="56" spans="1:31" ht="20" customHeight="1" x14ac:dyDescent="0.2">
      <c r="A56" s="78">
        <v>8</v>
      </c>
      <c r="B56" s="126" t="s">
        <v>174</v>
      </c>
      <c r="C56" s="127" t="s">
        <v>237</v>
      </c>
      <c r="D56" s="128" t="s">
        <v>111</v>
      </c>
      <c r="E56" s="129" t="s">
        <v>126</v>
      </c>
      <c r="F56" s="130">
        <v>40189</v>
      </c>
      <c r="G56" s="131">
        <v>11</v>
      </c>
      <c r="H56" s="132">
        <v>2</v>
      </c>
      <c r="I56" s="133">
        <v>42887</v>
      </c>
      <c r="J56" s="134">
        <v>9.5</v>
      </c>
      <c r="K56" s="143">
        <v>18.73</v>
      </c>
      <c r="L56" s="144">
        <v>44060</v>
      </c>
      <c r="M56" s="135">
        <v>555</v>
      </c>
      <c r="N56" s="38" t="s">
        <v>138</v>
      </c>
      <c r="O56" s="150">
        <v>44060</v>
      </c>
      <c r="P56" s="152" t="s">
        <v>139</v>
      </c>
      <c r="Q56" s="153" t="s">
        <v>47</v>
      </c>
      <c r="R56" s="154" t="s">
        <v>140</v>
      </c>
      <c r="S56" s="155">
        <v>33.6</v>
      </c>
      <c r="T56" s="156">
        <v>1.49</v>
      </c>
      <c r="U56" s="135">
        <f t="shared" si="3"/>
        <v>15.134453402999865</v>
      </c>
      <c r="V56" s="165">
        <v>44060</v>
      </c>
      <c r="W56" s="167" t="s">
        <v>253</v>
      </c>
      <c r="X56" s="168" t="s">
        <v>141</v>
      </c>
      <c r="Y56" s="169" t="s">
        <v>40</v>
      </c>
      <c r="Z56" s="170" t="s">
        <v>53</v>
      </c>
      <c r="AA56" s="171">
        <v>44060</v>
      </c>
      <c r="AB56" s="34"/>
      <c r="AC56" s="34"/>
      <c r="AD56" s="34"/>
      <c r="AE56" s="34"/>
    </row>
    <row r="57" spans="1:31" s="238" customFormat="1" ht="20" customHeight="1" x14ac:dyDescent="0.2">
      <c r="A57" s="78">
        <v>9</v>
      </c>
      <c r="B57" s="239" t="s">
        <v>175</v>
      </c>
      <c r="C57" s="127" t="s">
        <v>238</v>
      </c>
      <c r="D57" s="240" t="s">
        <v>125</v>
      </c>
      <c r="E57" s="241" t="s">
        <v>126</v>
      </c>
      <c r="F57" s="242">
        <v>37043</v>
      </c>
      <c r="G57" s="243">
        <v>17</v>
      </c>
      <c r="H57" s="244">
        <v>9</v>
      </c>
      <c r="I57" s="245">
        <v>42887</v>
      </c>
      <c r="J57" s="246">
        <v>9.56</v>
      </c>
      <c r="K57" s="247">
        <v>10.8</v>
      </c>
      <c r="L57" s="248">
        <v>44193</v>
      </c>
      <c r="M57" s="249">
        <v>491</v>
      </c>
      <c r="N57" s="250" t="s">
        <v>221</v>
      </c>
      <c r="O57" s="248">
        <v>44223</v>
      </c>
      <c r="P57" s="251" t="s">
        <v>114</v>
      </c>
      <c r="Q57" s="252" t="s">
        <v>46</v>
      </c>
      <c r="R57" s="253" t="s">
        <v>222</v>
      </c>
      <c r="S57" s="254">
        <v>37.299999999999997</v>
      </c>
      <c r="T57" s="255">
        <v>1.5349999999999999</v>
      </c>
      <c r="U57" s="249">
        <f>S57/(T57*T57)</f>
        <v>15.830406688665132</v>
      </c>
      <c r="V57" s="256">
        <v>44197</v>
      </c>
      <c r="W57" s="257" t="s">
        <v>257</v>
      </c>
      <c r="X57" s="258">
        <v>43978</v>
      </c>
      <c r="Y57" s="258" t="s">
        <v>45</v>
      </c>
      <c r="Z57" s="259" t="s">
        <v>9</v>
      </c>
      <c r="AA57" s="237">
        <v>44198</v>
      </c>
      <c r="AB57" s="260"/>
      <c r="AC57" s="260"/>
      <c r="AD57" s="261"/>
      <c r="AE57" s="260"/>
    </row>
    <row r="58" spans="1:31" s="238" customFormat="1" ht="20" customHeight="1" x14ac:dyDescent="0.2">
      <c r="A58" s="78">
        <v>10</v>
      </c>
      <c r="B58" s="239" t="s">
        <v>176</v>
      </c>
      <c r="C58" s="127" t="s">
        <v>239</v>
      </c>
      <c r="D58" s="240" t="s">
        <v>125</v>
      </c>
      <c r="E58" s="241" t="s">
        <v>126</v>
      </c>
      <c r="F58" s="242">
        <v>37774</v>
      </c>
      <c r="G58" s="243">
        <v>17</v>
      </c>
      <c r="H58" s="244">
        <v>9</v>
      </c>
      <c r="I58" s="245">
        <v>42887</v>
      </c>
      <c r="J58" s="246">
        <v>9.33</v>
      </c>
      <c r="K58" s="247">
        <v>11</v>
      </c>
      <c r="L58" s="237">
        <v>44208</v>
      </c>
      <c r="M58" s="249">
        <v>475</v>
      </c>
      <c r="N58" s="250" t="s">
        <v>225</v>
      </c>
      <c r="O58" s="237">
        <v>44208</v>
      </c>
      <c r="P58" s="251" t="s">
        <v>119</v>
      </c>
      <c r="Q58" s="252" t="s">
        <v>46</v>
      </c>
      <c r="R58" s="253" t="s">
        <v>226</v>
      </c>
      <c r="S58" s="254">
        <v>43.15</v>
      </c>
      <c r="T58" s="255">
        <v>157</v>
      </c>
      <c r="U58" s="249">
        <f t="shared" si="3"/>
        <v>1.7505781167593006E-3</v>
      </c>
      <c r="V58" s="256">
        <v>44207</v>
      </c>
      <c r="W58" s="257" t="s">
        <v>255</v>
      </c>
      <c r="X58" s="258" t="s">
        <v>143</v>
      </c>
      <c r="Y58" s="258" t="s">
        <v>45</v>
      </c>
      <c r="Z58" s="259" t="s">
        <v>9</v>
      </c>
      <c r="AA58" s="237">
        <v>44208</v>
      </c>
      <c r="AB58" s="260"/>
      <c r="AC58" s="260"/>
      <c r="AD58" s="261"/>
      <c r="AE58" s="260"/>
    </row>
    <row r="59" spans="1:31" ht="20" customHeight="1" x14ac:dyDescent="0.2">
      <c r="A59" s="78">
        <v>11</v>
      </c>
      <c r="B59" s="126" t="s">
        <v>177</v>
      </c>
      <c r="C59" s="127" t="s">
        <v>240</v>
      </c>
      <c r="D59" s="128" t="s">
        <v>142</v>
      </c>
      <c r="E59" s="129" t="s">
        <v>30</v>
      </c>
      <c r="F59" s="130">
        <v>39237</v>
      </c>
      <c r="G59" s="131">
        <v>13</v>
      </c>
      <c r="H59" s="132">
        <v>7</v>
      </c>
      <c r="I59" s="133">
        <v>43221</v>
      </c>
      <c r="J59" s="134">
        <v>6.87</v>
      </c>
      <c r="K59" s="143">
        <v>9.5500000000000007</v>
      </c>
      <c r="L59" s="144">
        <v>44139</v>
      </c>
      <c r="M59" s="135">
        <v>218</v>
      </c>
      <c r="N59" s="38" t="s">
        <v>144</v>
      </c>
      <c r="O59" s="150">
        <v>44139</v>
      </c>
      <c r="P59" s="152" t="s">
        <v>119</v>
      </c>
      <c r="Q59" s="153" t="s">
        <v>46</v>
      </c>
      <c r="R59" s="154" t="s">
        <v>145</v>
      </c>
      <c r="S59" s="155">
        <v>105.5</v>
      </c>
      <c r="T59" s="156">
        <v>1.76</v>
      </c>
      <c r="U59" s="135">
        <f t="shared" si="3"/>
        <v>34.058626033057855</v>
      </c>
      <c r="V59" s="165">
        <v>44139</v>
      </c>
      <c r="W59" s="167" t="s">
        <v>259</v>
      </c>
      <c r="X59" s="168" t="s">
        <v>26</v>
      </c>
      <c r="Y59" s="169" t="s">
        <v>45</v>
      </c>
      <c r="Z59" s="170" t="s">
        <v>9</v>
      </c>
      <c r="AA59" s="171">
        <v>44139</v>
      </c>
      <c r="AB59" s="34"/>
      <c r="AC59" s="34"/>
      <c r="AD59" s="39"/>
      <c r="AE59" s="34"/>
    </row>
    <row r="60" spans="1:31" s="196" customFormat="1" ht="20" customHeight="1" x14ac:dyDescent="0.2">
      <c r="A60" s="78">
        <v>12</v>
      </c>
      <c r="B60" s="197" t="s">
        <v>178</v>
      </c>
      <c r="C60" s="198" t="s">
        <v>241</v>
      </c>
      <c r="D60" s="199" t="s">
        <v>111</v>
      </c>
      <c r="E60" s="200" t="s">
        <v>126</v>
      </c>
      <c r="F60" s="201">
        <v>41065</v>
      </c>
      <c r="G60" s="202">
        <v>14</v>
      </c>
      <c r="H60" s="203">
        <v>2</v>
      </c>
      <c r="I60" s="204">
        <v>43221</v>
      </c>
      <c r="J60" s="205">
        <v>9.5</v>
      </c>
      <c r="K60" s="206">
        <v>9.52</v>
      </c>
      <c r="L60" s="207">
        <v>43668</v>
      </c>
      <c r="M60" s="208">
        <v>555</v>
      </c>
      <c r="N60" s="209" t="s">
        <v>146</v>
      </c>
      <c r="O60" s="207">
        <v>43668</v>
      </c>
      <c r="P60" s="210"/>
      <c r="Q60" s="211" t="s">
        <v>46</v>
      </c>
      <c r="R60" s="212" t="s">
        <v>147</v>
      </c>
      <c r="S60" s="213">
        <v>53.2</v>
      </c>
      <c r="T60" s="214">
        <v>1.75</v>
      </c>
      <c r="U60" s="208">
        <f t="shared" si="3"/>
        <v>17.371428571428574</v>
      </c>
      <c r="V60" s="215">
        <v>43668</v>
      </c>
      <c r="W60" s="216" t="s">
        <v>148</v>
      </c>
      <c r="X60" s="217" t="s">
        <v>26</v>
      </c>
      <c r="Y60" s="217" t="s">
        <v>45</v>
      </c>
      <c r="Z60" s="218" t="s">
        <v>7</v>
      </c>
      <c r="AA60" s="219">
        <v>43668</v>
      </c>
      <c r="AB60" s="220"/>
      <c r="AC60" s="220"/>
      <c r="AD60" s="221"/>
      <c r="AE60" s="220"/>
    </row>
    <row r="61" spans="1:31" ht="20" customHeight="1" x14ac:dyDescent="0.2">
      <c r="A61" s="78">
        <v>13</v>
      </c>
      <c r="B61" s="126" t="s">
        <v>179</v>
      </c>
      <c r="C61" s="127" t="s">
        <v>242</v>
      </c>
      <c r="D61" s="137" t="s">
        <v>150</v>
      </c>
      <c r="E61" s="136" t="s">
        <v>126</v>
      </c>
      <c r="F61" s="138">
        <v>40209</v>
      </c>
      <c r="G61" s="131">
        <v>9</v>
      </c>
      <c r="H61" s="136">
        <v>6</v>
      </c>
      <c r="I61" s="139">
        <v>43466</v>
      </c>
      <c r="J61" s="140">
        <v>8.5</v>
      </c>
      <c r="K61" s="143">
        <v>10.4</v>
      </c>
      <c r="L61" s="145">
        <v>44034</v>
      </c>
      <c r="M61" s="141">
        <v>441</v>
      </c>
      <c r="N61" s="38" t="s">
        <v>151</v>
      </c>
      <c r="O61" s="145">
        <v>44034</v>
      </c>
      <c r="P61" s="152" t="s">
        <v>114</v>
      </c>
      <c r="Q61" s="153" t="s">
        <v>47</v>
      </c>
      <c r="R61" s="157" t="s">
        <v>152</v>
      </c>
      <c r="S61" s="155">
        <v>21</v>
      </c>
      <c r="T61" s="158">
        <v>1.18</v>
      </c>
      <c r="U61" s="135">
        <f t="shared" si="3"/>
        <v>15.08187302499282</v>
      </c>
      <c r="V61" s="225">
        <v>44034</v>
      </c>
      <c r="W61" s="167" t="s">
        <v>130</v>
      </c>
      <c r="X61" s="169" t="s">
        <v>153</v>
      </c>
      <c r="Y61" s="169" t="s">
        <v>45</v>
      </c>
      <c r="Z61" s="170" t="s">
        <v>53</v>
      </c>
      <c r="AA61" s="92">
        <v>44034</v>
      </c>
      <c r="AB61" s="34"/>
      <c r="AC61" s="34"/>
      <c r="AD61" s="39"/>
      <c r="AE61" s="34"/>
    </row>
    <row r="62" spans="1:31" ht="20" customHeight="1" x14ac:dyDescent="0.2">
      <c r="A62" s="78">
        <v>14</v>
      </c>
      <c r="B62" s="126" t="s">
        <v>180</v>
      </c>
      <c r="C62" s="127" t="s">
        <v>243</v>
      </c>
      <c r="D62" s="137" t="s">
        <v>125</v>
      </c>
      <c r="E62" s="136" t="s">
        <v>30</v>
      </c>
      <c r="F62" s="138">
        <v>38384</v>
      </c>
      <c r="G62" s="131">
        <v>16</v>
      </c>
      <c r="H62" s="136">
        <v>13</v>
      </c>
      <c r="I62" s="139">
        <v>43497</v>
      </c>
      <c r="J62" s="140">
        <v>14</v>
      </c>
      <c r="K62" s="143">
        <v>11.93</v>
      </c>
      <c r="L62" s="145">
        <v>44179</v>
      </c>
      <c r="M62" s="141" t="s">
        <v>154</v>
      </c>
      <c r="N62" s="38" t="s">
        <v>155</v>
      </c>
      <c r="O62" s="145">
        <v>44179</v>
      </c>
      <c r="P62" s="152" t="s">
        <v>119</v>
      </c>
      <c r="Q62" s="153" t="s">
        <v>46</v>
      </c>
      <c r="R62" s="157" t="s">
        <v>156</v>
      </c>
      <c r="S62" s="155">
        <v>47.9</v>
      </c>
      <c r="T62" s="158">
        <v>1.5149999999999999</v>
      </c>
      <c r="U62" s="135">
        <f t="shared" si="3"/>
        <v>20.869413674040672</v>
      </c>
      <c r="V62" s="225">
        <v>44179</v>
      </c>
      <c r="W62" s="167" t="s">
        <v>258</v>
      </c>
      <c r="X62" s="169" t="s">
        <v>157</v>
      </c>
      <c r="Y62" s="169" t="s">
        <v>45</v>
      </c>
      <c r="Z62" s="170" t="s">
        <v>9</v>
      </c>
      <c r="AA62" s="92">
        <v>44179</v>
      </c>
      <c r="AB62" s="34"/>
      <c r="AC62" s="34"/>
      <c r="AD62" s="39"/>
      <c r="AE62" s="34"/>
    </row>
    <row r="63" spans="1:31" ht="20" customHeight="1" x14ac:dyDescent="0.2">
      <c r="A63" s="78">
        <v>15</v>
      </c>
      <c r="B63" s="126" t="s">
        <v>181</v>
      </c>
      <c r="C63" s="127" t="s">
        <v>244</v>
      </c>
      <c r="D63" s="137" t="s">
        <v>137</v>
      </c>
      <c r="E63" s="136" t="s">
        <v>126</v>
      </c>
      <c r="F63" s="138">
        <v>42085</v>
      </c>
      <c r="G63" s="131">
        <v>6</v>
      </c>
      <c r="H63" s="136" t="s">
        <v>158</v>
      </c>
      <c r="I63" s="139">
        <v>43817</v>
      </c>
      <c r="J63" s="140">
        <v>9.6999999999999993</v>
      </c>
      <c r="K63" s="146">
        <v>9.3800000000000008</v>
      </c>
      <c r="L63" s="147">
        <v>44158</v>
      </c>
      <c r="M63" s="141" t="s">
        <v>159</v>
      </c>
      <c r="N63" s="85" t="s">
        <v>160</v>
      </c>
      <c r="O63" s="147">
        <v>44158</v>
      </c>
      <c r="P63" s="152" t="s">
        <v>119</v>
      </c>
      <c r="Q63" s="153" t="s">
        <v>47</v>
      </c>
      <c r="R63" s="159" t="s">
        <v>161</v>
      </c>
      <c r="S63" s="160">
        <v>15.4</v>
      </c>
      <c r="T63" s="161">
        <v>1</v>
      </c>
      <c r="U63" s="135">
        <f t="shared" si="3"/>
        <v>15.4</v>
      </c>
      <c r="V63" s="224">
        <v>44158</v>
      </c>
      <c r="W63" s="167" t="s">
        <v>130</v>
      </c>
      <c r="X63" s="169" t="s">
        <v>162</v>
      </c>
      <c r="Y63" s="169" t="s">
        <v>45</v>
      </c>
      <c r="Z63" s="170" t="s">
        <v>9</v>
      </c>
      <c r="AA63" s="93">
        <v>44158</v>
      </c>
      <c r="AB63" s="34"/>
      <c r="AC63" s="34"/>
      <c r="AD63" s="39"/>
      <c r="AE63" s="34"/>
    </row>
    <row r="64" spans="1:31" ht="20" customHeight="1" x14ac:dyDescent="0.2">
      <c r="A64" s="78">
        <v>16</v>
      </c>
      <c r="B64" s="126" t="s">
        <v>182</v>
      </c>
      <c r="C64" s="127" t="s">
        <v>245</v>
      </c>
      <c r="D64" s="137" t="s">
        <v>150</v>
      </c>
      <c r="E64" s="136" t="s">
        <v>30</v>
      </c>
      <c r="F64" s="138">
        <v>37967</v>
      </c>
      <c r="G64" s="131">
        <v>17</v>
      </c>
      <c r="H64" s="136">
        <v>13</v>
      </c>
      <c r="I64" s="139">
        <v>44032</v>
      </c>
      <c r="J64" s="140">
        <v>15.25</v>
      </c>
      <c r="K64" s="146">
        <v>13.88</v>
      </c>
      <c r="L64" s="147">
        <v>44186</v>
      </c>
      <c r="M64" s="141" t="s">
        <v>163</v>
      </c>
      <c r="N64" s="85" t="s">
        <v>164</v>
      </c>
      <c r="O64" s="147">
        <v>44186</v>
      </c>
      <c r="P64" s="152" t="s">
        <v>119</v>
      </c>
      <c r="Q64" s="153" t="s">
        <v>46</v>
      </c>
      <c r="R64" s="159" t="s">
        <v>165</v>
      </c>
      <c r="S64" s="160">
        <v>52.8</v>
      </c>
      <c r="T64" s="161">
        <v>1.55</v>
      </c>
      <c r="U64" s="135">
        <f t="shared" si="3"/>
        <v>21.977107180020809</v>
      </c>
      <c r="V64" s="224">
        <v>44186</v>
      </c>
      <c r="W64" s="167" t="s">
        <v>148</v>
      </c>
      <c r="X64" s="169" t="s">
        <v>26</v>
      </c>
      <c r="Y64" s="169" t="s">
        <v>45</v>
      </c>
      <c r="Z64" s="170" t="s">
        <v>9</v>
      </c>
      <c r="AA64" s="93">
        <v>44186</v>
      </c>
      <c r="AB64" s="34"/>
      <c r="AC64" s="34"/>
      <c r="AD64" s="39"/>
      <c r="AE64" s="34"/>
    </row>
    <row r="65" spans="1:31" s="262" customFormat="1" ht="20" customHeight="1" x14ac:dyDescent="0.2">
      <c r="A65" s="78">
        <v>17</v>
      </c>
      <c r="B65" s="263" t="s">
        <v>263</v>
      </c>
      <c r="C65" s="127" t="s">
        <v>246</v>
      </c>
      <c r="D65" s="264" t="s">
        <v>149</v>
      </c>
      <c r="E65" s="258" t="s">
        <v>30</v>
      </c>
      <c r="F65" s="265">
        <v>37169</v>
      </c>
      <c r="G65" s="266">
        <f ca="1">DATEDIF(F65,NOW(),"y")</f>
        <v>19</v>
      </c>
      <c r="H65" s="258">
        <v>9</v>
      </c>
      <c r="I65" s="267">
        <v>44201</v>
      </c>
      <c r="J65" s="268">
        <v>11.19</v>
      </c>
      <c r="K65" s="269"/>
      <c r="L65" s="270"/>
      <c r="M65" s="249"/>
      <c r="N65" s="271" t="s">
        <v>261</v>
      </c>
      <c r="O65" s="270">
        <v>44211</v>
      </c>
      <c r="P65" s="251">
        <v>5</v>
      </c>
      <c r="Q65" s="252" t="s">
        <v>223</v>
      </c>
      <c r="R65" s="272" t="s">
        <v>224</v>
      </c>
      <c r="S65" s="273">
        <v>53.4</v>
      </c>
      <c r="T65" s="274">
        <v>1.62</v>
      </c>
      <c r="U65" s="249"/>
      <c r="V65" s="275">
        <v>44197</v>
      </c>
      <c r="W65" s="257" t="s">
        <v>260</v>
      </c>
      <c r="X65" s="258"/>
      <c r="Y65" s="258"/>
      <c r="Z65" s="259" t="s">
        <v>9</v>
      </c>
      <c r="AA65" s="270">
        <v>44211</v>
      </c>
      <c r="AB65" s="276"/>
      <c r="AC65" s="276"/>
      <c r="AD65" s="277"/>
      <c r="AE65" s="276"/>
    </row>
    <row r="66" spans="1:31" s="186" customFormat="1" ht="20" customHeight="1" x14ac:dyDescent="0.2">
      <c r="B66" s="189"/>
      <c r="C66" s="189"/>
      <c r="D66" s="190"/>
      <c r="E66" s="168"/>
      <c r="F66" s="191"/>
      <c r="G66" s="192"/>
      <c r="H66" s="168"/>
      <c r="I66" s="193"/>
      <c r="J66" s="194"/>
      <c r="K66" s="146"/>
      <c r="L66" s="147"/>
      <c r="M66" s="141"/>
      <c r="N66" s="85"/>
      <c r="O66" s="147"/>
      <c r="P66" s="152"/>
      <c r="Q66" s="153"/>
      <c r="R66" s="159"/>
      <c r="S66" s="160"/>
      <c r="T66" s="161"/>
      <c r="U66" s="135"/>
      <c r="V66" s="224"/>
      <c r="W66" s="167"/>
      <c r="X66" s="169"/>
      <c r="Y66" s="172"/>
      <c r="Z66" s="170"/>
      <c r="AA66" s="93"/>
      <c r="AB66" s="187"/>
      <c r="AC66" s="187"/>
      <c r="AD66" s="188"/>
      <c r="AE66" s="187"/>
    </row>
    <row r="67" spans="1:31" s="186" customFormat="1" ht="20" customHeight="1" x14ac:dyDescent="0.2">
      <c r="B67" s="189"/>
      <c r="C67" s="189"/>
      <c r="D67" s="190"/>
      <c r="E67" s="168"/>
      <c r="F67" s="191"/>
      <c r="G67" s="192"/>
      <c r="H67" s="168"/>
      <c r="I67" s="193"/>
      <c r="J67" s="194"/>
      <c r="K67" s="146"/>
      <c r="L67" s="147"/>
      <c r="M67" s="141"/>
      <c r="N67" s="85"/>
      <c r="O67" s="147"/>
      <c r="P67" s="152"/>
      <c r="Q67" s="153"/>
      <c r="R67" s="159"/>
      <c r="S67" s="160"/>
      <c r="T67" s="161"/>
      <c r="U67" s="135"/>
      <c r="V67" s="224"/>
      <c r="W67" s="167"/>
      <c r="X67" s="169"/>
      <c r="Y67" s="172"/>
      <c r="Z67" s="170"/>
      <c r="AA67" s="93"/>
      <c r="AB67" s="187"/>
      <c r="AC67" s="187"/>
      <c r="AD67" s="188"/>
      <c r="AE67" s="187"/>
    </row>
    <row r="68" spans="1:31" s="186" customFormat="1" ht="20" customHeight="1" thickBot="1" x14ac:dyDescent="0.25">
      <c r="B68" s="189"/>
      <c r="C68" s="189"/>
      <c r="D68" s="190"/>
      <c r="E68" s="168"/>
      <c r="F68" s="191"/>
      <c r="G68" s="192"/>
      <c r="H68" s="195"/>
      <c r="I68" s="193"/>
      <c r="J68" s="194"/>
      <c r="K68" s="148"/>
      <c r="L68" s="149"/>
      <c r="M68" s="141"/>
      <c r="N68" s="151"/>
      <c r="O68" s="149"/>
      <c r="P68" s="152"/>
      <c r="Q68" s="153"/>
      <c r="R68" s="162"/>
      <c r="S68" s="163"/>
      <c r="T68" s="164"/>
      <c r="U68" s="135"/>
      <c r="V68" s="226"/>
      <c r="W68" s="167"/>
      <c r="X68" s="169"/>
      <c r="Y68" s="172"/>
      <c r="Z68" s="170"/>
      <c r="AA68" s="94"/>
      <c r="AB68" s="187"/>
      <c r="AC68" s="187"/>
      <c r="AD68" s="188"/>
      <c r="AE68" s="187"/>
    </row>
    <row r="69" spans="1:31" ht="20" customHeight="1" thickBot="1" x14ac:dyDescent="0.25">
      <c r="B69" s="189"/>
      <c r="C69" s="189"/>
      <c r="D69" s="190"/>
      <c r="E69" s="168"/>
      <c r="F69" s="191"/>
      <c r="G69" s="192"/>
      <c r="H69" s="195"/>
      <c r="I69" s="193"/>
      <c r="J69" s="194"/>
      <c r="K69" s="148"/>
      <c r="L69" s="149"/>
      <c r="M69" s="141"/>
      <c r="N69" s="151"/>
      <c r="O69" s="149"/>
      <c r="P69" s="152"/>
      <c r="Q69" s="153"/>
      <c r="R69" s="162"/>
      <c r="S69" s="163"/>
      <c r="T69" s="164"/>
      <c r="U69" s="135"/>
      <c r="V69" s="226"/>
      <c r="W69" s="167"/>
      <c r="X69" s="169"/>
      <c r="Y69" s="172"/>
      <c r="Z69" s="170"/>
      <c r="AA69" s="94"/>
      <c r="AB69" s="187"/>
      <c r="AC69" s="187"/>
      <c r="AD69" s="188"/>
      <c r="AE69" s="187"/>
    </row>
  </sheetData>
  <sheetProtection autoFilter="0"/>
  <autoFilter ref="Z47:Z69" xr:uid="{00000000-0009-0000-0000-000001000000}"/>
  <mergeCells count="263">
    <mergeCell ref="L33:M33"/>
    <mergeCell ref="J33:K33"/>
    <mergeCell ref="F41:G41"/>
    <mergeCell ref="H41:I41"/>
    <mergeCell ref="L40:M40"/>
    <mergeCell ref="L41:M41"/>
    <mergeCell ref="J41:K41"/>
    <mergeCell ref="F39:G39"/>
    <mergeCell ref="H39:I39"/>
    <mergeCell ref="J39:K39"/>
    <mergeCell ref="L39:M39"/>
    <mergeCell ref="F40:G40"/>
    <mergeCell ref="P30:Q30"/>
    <mergeCell ref="N29:O29"/>
    <mergeCell ref="F37:G37"/>
    <mergeCell ref="H37:I37"/>
    <mergeCell ref="J37:K37"/>
    <mergeCell ref="L37:M37"/>
    <mergeCell ref="N37:O37"/>
    <mergeCell ref="P37:Q37"/>
    <mergeCell ref="L31:M31"/>
    <mergeCell ref="J31:K31"/>
    <mergeCell ref="L32:M32"/>
    <mergeCell ref="J32:K32"/>
    <mergeCell ref="H36:I36"/>
    <mergeCell ref="L35:M35"/>
    <mergeCell ref="L36:M36"/>
    <mergeCell ref="H33:I33"/>
    <mergeCell ref="F33:G33"/>
    <mergeCell ref="L34:M34"/>
    <mergeCell ref="J34:K34"/>
    <mergeCell ref="H34:I34"/>
    <mergeCell ref="F34:G34"/>
    <mergeCell ref="P31:Q31"/>
    <mergeCell ref="H35:I35"/>
    <mergeCell ref="F36:G36"/>
    <mergeCell ref="AB47:AC47"/>
    <mergeCell ref="AD47:AD48"/>
    <mergeCell ref="W47:W48"/>
    <mergeCell ref="Y47:Y48"/>
    <mergeCell ref="Z47:Z48"/>
    <mergeCell ref="AA47:AA48"/>
    <mergeCell ref="H40:I40"/>
    <mergeCell ref="J38:K38"/>
    <mergeCell ref="L38:M38"/>
    <mergeCell ref="N38:O38"/>
    <mergeCell ref="P38:Q38"/>
    <mergeCell ref="N45:O45"/>
    <mergeCell ref="N39:O39"/>
    <mergeCell ref="P39:Q39"/>
    <mergeCell ref="H44:I44"/>
    <mergeCell ref="J44:K44"/>
    <mergeCell ref="L44:M44"/>
    <mergeCell ref="U47:U48"/>
    <mergeCell ref="V47:V48"/>
    <mergeCell ref="J40:K40"/>
    <mergeCell ref="H42:I42"/>
    <mergeCell ref="L28:M28"/>
    <mergeCell ref="N28:O28"/>
    <mergeCell ref="P28:Q28"/>
    <mergeCell ref="J24:K24"/>
    <mergeCell ref="L23:M23"/>
    <mergeCell ref="L24:M24"/>
    <mergeCell ref="L25:M25"/>
    <mergeCell ref="L20:M20"/>
    <mergeCell ref="P27:Q27"/>
    <mergeCell ref="N27:O27"/>
    <mergeCell ref="N21:O21"/>
    <mergeCell ref="P21:Q21"/>
    <mergeCell ref="L22:M22"/>
    <mergeCell ref="N22:O22"/>
    <mergeCell ref="P22:Q22"/>
    <mergeCell ref="B27:C34"/>
    <mergeCell ref="F18:G18"/>
    <mergeCell ref="F19:G19"/>
    <mergeCell ref="F20:G20"/>
    <mergeCell ref="F21:G21"/>
    <mergeCell ref="F22:G22"/>
    <mergeCell ref="H18:I18"/>
    <mergeCell ref="H19:I19"/>
    <mergeCell ref="H20:I20"/>
    <mergeCell ref="H21:I21"/>
    <mergeCell ref="H22:I22"/>
    <mergeCell ref="H31:I31"/>
    <mergeCell ref="F31:G31"/>
    <mergeCell ref="H32:I32"/>
    <mergeCell ref="F32:G32"/>
    <mergeCell ref="F30:G30"/>
    <mergeCell ref="H30:I30"/>
    <mergeCell ref="B26:C26"/>
    <mergeCell ref="F29:G29"/>
    <mergeCell ref="H27:I27"/>
    <mergeCell ref="F27:G27"/>
    <mergeCell ref="H29:I29"/>
    <mergeCell ref="F28:G28"/>
    <mergeCell ref="H28:I28"/>
    <mergeCell ref="F43:G43"/>
    <mergeCell ref="H43:I43"/>
    <mergeCell ref="L42:M42"/>
    <mergeCell ref="L43:M43"/>
    <mergeCell ref="J42:K42"/>
    <mergeCell ref="S47:S48"/>
    <mergeCell ref="T47:T48"/>
    <mergeCell ref="G47:G48"/>
    <mergeCell ref="H47:H48"/>
    <mergeCell ref="I47:I48"/>
    <mergeCell ref="J47:J48"/>
    <mergeCell ref="K47:L47"/>
    <mergeCell ref="M47:M48"/>
    <mergeCell ref="B14:C14"/>
    <mergeCell ref="F14:G14"/>
    <mergeCell ref="H14:I14"/>
    <mergeCell ref="J14:K14"/>
    <mergeCell ref="F16:G16"/>
    <mergeCell ref="H16:I16"/>
    <mergeCell ref="B2:R2"/>
    <mergeCell ref="N47:O47"/>
    <mergeCell ref="R47:R48"/>
    <mergeCell ref="B45:C45"/>
    <mergeCell ref="F45:G45"/>
    <mergeCell ref="H45:I45"/>
    <mergeCell ref="J45:K45"/>
    <mergeCell ref="B47:B48"/>
    <mergeCell ref="C47:C48"/>
    <mergeCell ref="D47:D48"/>
    <mergeCell ref="J43:K43"/>
    <mergeCell ref="B35:C35"/>
    <mergeCell ref="L16:M16"/>
    <mergeCell ref="E47:E48"/>
    <mergeCell ref="F47:F48"/>
    <mergeCell ref="B44:C44"/>
    <mergeCell ref="F44:G44"/>
    <mergeCell ref="F42:G42"/>
    <mergeCell ref="B3:D3"/>
    <mergeCell ref="B4:C4"/>
    <mergeCell ref="B5:C5"/>
    <mergeCell ref="B6:C6"/>
    <mergeCell ref="B10:C10"/>
    <mergeCell ref="B7:C7"/>
    <mergeCell ref="B8:C8"/>
    <mergeCell ref="B9:C9"/>
    <mergeCell ref="J4:L4"/>
    <mergeCell ref="G4:I4"/>
    <mergeCell ref="G5:I5"/>
    <mergeCell ref="J5:L5"/>
    <mergeCell ref="G6:I6"/>
    <mergeCell ref="J6:L6"/>
    <mergeCell ref="G7:I7"/>
    <mergeCell ref="J7:L7"/>
    <mergeCell ref="G8:I8"/>
    <mergeCell ref="J8:L8"/>
    <mergeCell ref="F3:O3"/>
    <mergeCell ref="M8:O8"/>
    <mergeCell ref="M4:O4"/>
    <mergeCell ref="M5:O5"/>
    <mergeCell ref="M6:O6"/>
    <mergeCell ref="M7:O7"/>
    <mergeCell ref="B12:Q12"/>
    <mergeCell ref="B13:C13"/>
    <mergeCell ref="F13:G13"/>
    <mergeCell ref="H13:I13"/>
    <mergeCell ref="J13:K13"/>
    <mergeCell ref="P29:Q29"/>
    <mergeCell ref="J15:K15"/>
    <mergeCell ref="J18:K18"/>
    <mergeCell ref="J19:K19"/>
    <mergeCell ref="J20:K20"/>
    <mergeCell ref="J21:K21"/>
    <mergeCell ref="J22:K22"/>
    <mergeCell ref="J29:K29"/>
    <mergeCell ref="L29:M29"/>
    <mergeCell ref="J23:K23"/>
    <mergeCell ref="J26:K26"/>
    <mergeCell ref="L26:M26"/>
    <mergeCell ref="P26:Q26"/>
    <mergeCell ref="J25:K25"/>
    <mergeCell ref="L27:M27"/>
    <mergeCell ref="J27:K27"/>
    <mergeCell ref="N20:O20"/>
    <mergeCell ref="P20:Q20"/>
    <mergeCell ref="L21:M21"/>
    <mergeCell ref="N31:O31"/>
    <mergeCell ref="N32:O32"/>
    <mergeCell ref="N33:O33"/>
    <mergeCell ref="J35:K35"/>
    <mergeCell ref="J36:K36"/>
    <mergeCell ref="J16:K16"/>
    <mergeCell ref="F15:G15"/>
    <mergeCell ref="H15:I15"/>
    <mergeCell ref="F35:G35"/>
    <mergeCell ref="J30:K30"/>
    <mergeCell ref="L30:M30"/>
    <mergeCell ref="N30:O30"/>
    <mergeCell ref="F17:G17"/>
    <mergeCell ref="H17:I17"/>
    <mergeCell ref="J17:K17"/>
    <mergeCell ref="F23:G23"/>
    <mergeCell ref="H23:I23"/>
    <mergeCell ref="F26:G26"/>
    <mergeCell ref="H26:I26"/>
    <mergeCell ref="F25:G25"/>
    <mergeCell ref="H25:I25"/>
    <mergeCell ref="F24:G24"/>
    <mergeCell ref="H24:I24"/>
    <mergeCell ref="J28:K28"/>
    <mergeCell ref="P13:Q13"/>
    <mergeCell ref="N17:O17"/>
    <mergeCell ref="N18:O18"/>
    <mergeCell ref="N19:O19"/>
    <mergeCell ref="L17:M17"/>
    <mergeCell ref="L18:M18"/>
    <mergeCell ref="L19:M19"/>
    <mergeCell ref="L14:M14"/>
    <mergeCell ref="L15:M15"/>
    <mergeCell ref="N13:O13"/>
    <mergeCell ref="AE47:AE48"/>
    <mergeCell ref="B46:AE46"/>
    <mergeCell ref="P47:P48"/>
    <mergeCell ref="Q47:Q48"/>
    <mergeCell ref="X47:X48"/>
    <mergeCell ref="P17:Q17"/>
    <mergeCell ref="P18:Q18"/>
    <mergeCell ref="P19:Q19"/>
    <mergeCell ref="P14:Q14"/>
    <mergeCell ref="P15:Q15"/>
    <mergeCell ref="P16:Q16"/>
    <mergeCell ref="N35:O35"/>
    <mergeCell ref="N36:O36"/>
    <mergeCell ref="N40:O40"/>
    <mergeCell ref="N16:O16"/>
    <mergeCell ref="N23:O23"/>
    <mergeCell ref="N24:O24"/>
    <mergeCell ref="N25:O25"/>
    <mergeCell ref="N44:O44"/>
    <mergeCell ref="L45:M45"/>
    <mergeCell ref="N26:O26"/>
    <mergeCell ref="P24:Q24"/>
    <mergeCell ref="P25:Q25"/>
    <mergeCell ref="F38:G38"/>
    <mergeCell ref="D1:Q1"/>
    <mergeCell ref="B1:C1"/>
    <mergeCell ref="B36:C43"/>
    <mergeCell ref="P45:Q45"/>
    <mergeCell ref="B15:C25"/>
    <mergeCell ref="P41:Q41"/>
    <mergeCell ref="P42:Q42"/>
    <mergeCell ref="P43:Q43"/>
    <mergeCell ref="P44:Q44"/>
    <mergeCell ref="P32:Q32"/>
    <mergeCell ref="P33:Q33"/>
    <mergeCell ref="P34:Q34"/>
    <mergeCell ref="P35:Q35"/>
    <mergeCell ref="P36:Q36"/>
    <mergeCell ref="P40:Q40"/>
    <mergeCell ref="P23:Q23"/>
    <mergeCell ref="N41:O41"/>
    <mergeCell ref="N42:O42"/>
    <mergeCell ref="N43:O43"/>
    <mergeCell ref="N34:O34"/>
    <mergeCell ref="N14:O14"/>
    <mergeCell ref="N15:O15"/>
    <mergeCell ref="L13:M13"/>
    <mergeCell ref="H38:I38"/>
  </mergeCells>
  <phoneticPr fontId="38" type="noConversion"/>
  <conditionalFormatting sqref="Z49:Z69">
    <cfRule type="containsText" dxfId="7" priority="2" operator="containsText" text="Discontinued">
      <formula>NOT(ISERROR(SEARCH("Discontinued",Z49)))</formula>
    </cfRule>
    <cfRule type="containsText" dxfId="6" priority="3" operator="containsText" text="Deceased">
      <formula>NOT(ISERROR(SEARCH("Deceased",Z49)))</formula>
    </cfRule>
    <cfRule type="containsText" dxfId="5" priority="4" operator="containsText" text="Lost Follow UP">
      <formula>NOT(ISERROR(SEARCH("Lost Follow UP",Z49)))</formula>
    </cfRule>
    <cfRule type="containsText" dxfId="4" priority="5" operator="containsText" text="Inactive">
      <formula>NOT(ISERROR(SEARCH("Inactive",Z49)))</formula>
    </cfRule>
    <cfRule type="containsText" dxfId="3" priority="6" operator="containsText" text="Query">
      <formula>NOT(ISERROR(SEARCH("Query",Z49)))</formula>
    </cfRule>
    <cfRule type="containsText" dxfId="2" priority="7" operator="containsText" text="Active - Remote">
      <formula>NOT(ISERROR(SEARCH("Active - Remote",Z49)))</formula>
    </cfRule>
    <cfRule type="endsWith" dxfId="1" priority="8" operator="endsWith" text="Active">
      <formula>RIGHT(Z49,LEN("Active"))="Active"</formula>
    </cfRule>
  </conditionalFormatting>
  <conditionalFormatting sqref="Y49:Y64">
    <cfRule type="containsText" dxfId="0" priority="1" operator="containsText" text="SAC">
      <formula>NOT(ISERROR(SEARCH("SAC",Y49)))</formula>
    </cfRule>
  </conditionalFormatting>
  <pageMargins left="0.75" right="0.75" top="1" bottom="1" header="0.5" footer="0.5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54" id="{2B756BC2-A547-8C46-99CC-88BA5373B0AC}">
            <x14:iconSet iconSet="3Flags" custom="1">
              <x14:cfvo type="percent">
                <xm:f>0</xm:f>
              </x14:cfvo>
              <x14:cfvo type="num">
                <xm:f>7.5</xm:f>
              </x14:cfvo>
              <x14:cfvo type="num">
                <xm:f>10</xm:f>
              </x14:cfvo>
              <x14:cfIcon iconSet="3Flags" iconId="2"/>
              <x14:cfIcon iconSet="3Flags" iconId="1"/>
              <x14:cfIcon iconSet="3Flags" iconId="0"/>
            </x14:iconSet>
          </x14:cfRule>
          <xm:sqref>K49:K69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100-000001000000}">
          <x14:formula1>
            <xm:f>'Look Up List'!$B$35:$B$37</xm:f>
          </x14:formula1>
          <xm:sqref>B14:C44</xm:sqref>
        </x14:dataValidation>
        <x14:dataValidation type="list" allowBlank="1" showInputMessage="1" showErrorMessage="1" xr:uid="{00000000-0002-0000-0100-000003000000}">
          <x14:formula1>
            <xm:f>'Look Up List'!$C$40:$C$64</xm:f>
          </x14:formula1>
          <xm:sqref>L37:M42 L28:M33 L16:M24</xm:sqref>
        </x14:dataValidation>
        <x14:dataValidation type="list" allowBlank="1" showInputMessage="1" showErrorMessage="1" xr:uid="{00000000-0002-0000-0100-000000000000}">
          <x14:formula1>
            <xm:f>'Look Up List'!$B$3:$B$9</xm:f>
          </x14:formula1>
          <xm:sqref>Z49:Z69</xm:sqref>
        </x14:dataValidation>
        <x14:dataValidation type="list" allowBlank="1" showInputMessage="1" showErrorMessage="1" xr:uid="{00000000-0002-0000-0100-000002000000}">
          <x14:formula1>
            <xm:f>'Look Up List'!$C$27:$C$32</xm:f>
          </x14:formula1>
          <xm:sqref>AB49:AB69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6"/>
  <sheetViews>
    <sheetView showGridLines="0" zoomScale="84" zoomScaleNormal="80" zoomScalePageLayoutView="80" workbookViewId="0">
      <pane ySplit="4" topLeftCell="A5" activePane="bottomLeft" state="frozen"/>
      <selection pane="bottomLeft" activeCell="F44" sqref="F44"/>
    </sheetView>
  </sheetViews>
  <sheetFormatPr baseColWidth="10" defaultColWidth="10.5703125" defaultRowHeight="16" x14ac:dyDescent="0.2"/>
  <cols>
    <col min="1" max="1" width="12.7109375" style="5" customWidth="1"/>
    <col min="2" max="2" width="12.42578125" style="1" customWidth="1"/>
    <col min="3" max="3" width="14.7109375" style="1" customWidth="1"/>
    <col min="4" max="5" width="14.140625" style="1" customWidth="1"/>
    <col min="6" max="6" width="10.5703125" style="1"/>
    <col min="7" max="7" width="15.85546875" style="1" customWidth="1"/>
    <col min="8" max="8" width="11.5703125" style="1" bestFit="1" customWidth="1"/>
    <col min="9" max="9" width="12" style="1" customWidth="1"/>
    <col min="10" max="16384" width="10.5703125" style="1"/>
  </cols>
  <sheetData>
    <row r="1" spans="1:10" s="4" customFormat="1" ht="31" x14ac:dyDescent="0.2">
      <c r="A1" s="227" t="s">
        <v>18</v>
      </c>
      <c r="B1" s="228" t="s">
        <v>17</v>
      </c>
      <c r="C1" s="228"/>
      <c r="D1" s="229" t="s">
        <v>102</v>
      </c>
      <c r="E1" s="229" t="s">
        <v>20</v>
      </c>
      <c r="F1" s="229" t="s">
        <v>21</v>
      </c>
      <c r="G1" s="234" t="s">
        <v>14</v>
      </c>
      <c r="H1" s="230" t="s">
        <v>15</v>
      </c>
      <c r="I1" s="43"/>
      <c r="J1" s="1"/>
    </row>
    <row r="2" spans="1:10" s="2" customFormat="1" ht="21.75" customHeight="1" x14ac:dyDescent="0.2">
      <c r="A2" s="231">
        <v>1</v>
      </c>
      <c r="B2" s="357" t="s">
        <v>184</v>
      </c>
      <c r="C2" s="357"/>
      <c r="D2" s="232">
        <f>B8</f>
        <v>50</v>
      </c>
      <c r="E2" s="232">
        <f>C21</f>
        <v>0</v>
      </c>
      <c r="F2" s="232">
        <f>E21</f>
        <v>29.5</v>
      </c>
      <c r="G2" s="235">
        <f>G21</f>
        <v>20.5</v>
      </c>
      <c r="H2" s="233">
        <f>H21</f>
        <v>0</v>
      </c>
      <c r="I2" s="44"/>
      <c r="J2" s="1"/>
    </row>
    <row r="3" spans="1:10" s="2" customFormat="1" ht="21.75" customHeight="1" x14ac:dyDescent="0.2">
      <c r="A3" s="231">
        <v>2</v>
      </c>
      <c r="B3" s="357" t="s">
        <v>86</v>
      </c>
      <c r="C3" s="357"/>
      <c r="D3" s="232">
        <f>B25</f>
        <v>27</v>
      </c>
      <c r="E3" s="232">
        <f>C38</f>
        <v>0</v>
      </c>
      <c r="F3" s="232">
        <f>E38</f>
        <v>1</v>
      </c>
      <c r="G3" s="235">
        <f>G38</f>
        <v>26</v>
      </c>
      <c r="H3" s="233">
        <f>H38</f>
        <v>0</v>
      </c>
      <c r="I3" s="44"/>
      <c r="J3" s="1"/>
    </row>
    <row r="4" spans="1:10" s="27" customFormat="1" ht="21.75" customHeight="1" thickBot="1" x14ac:dyDescent="0.25">
      <c r="A4" s="231">
        <v>3</v>
      </c>
      <c r="B4" s="357" t="s">
        <v>185</v>
      </c>
      <c r="C4" s="357"/>
      <c r="D4" s="232">
        <f>B42</f>
        <v>45</v>
      </c>
      <c r="E4" s="232">
        <f>C55</f>
        <v>0</v>
      </c>
      <c r="F4" s="232">
        <f>E55</f>
        <v>8</v>
      </c>
      <c r="G4" s="236">
        <f>G55</f>
        <v>37</v>
      </c>
      <c r="H4" s="233">
        <f>H55</f>
        <v>0</v>
      </c>
      <c r="I4" s="44"/>
      <c r="J4" s="1"/>
    </row>
    <row r="5" spans="1:10" x14ac:dyDescent="0.2">
      <c r="A5" s="16"/>
      <c r="B5" s="17"/>
      <c r="C5" s="3"/>
      <c r="D5" s="3"/>
      <c r="E5" s="3"/>
      <c r="F5" s="3"/>
      <c r="G5" s="3"/>
      <c r="H5" s="3"/>
      <c r="I5" s="44"/>
    </row>
    <row r="6" spans="1:10" x14ac:dyDescent="0.2">
      <c r="A6" s="355" t="str">
        <f>B2</f>
        <v>Accu-Chek Performa Test Strips (100s/box)</v>
      </c>
      <c r="B6" s="355"/>
      <c r="C6" s="355"/>
      <c r="D6" s="355"/>
      <c r="E6" s="8"/>
      <c r="F6" s="9"/>
      <c r="G6" s="8"/>
      <c r="H6" s="8"/>
      <c r="I6" s="8"/>
    </row>
    <row r="7" spans="1:10" s="2" customFormat="1" ht="34" x14ac:dyDescent="0.2">
      <c r="A7" s="6" t="s">
        <v>0</v>
      </c>
      <c r="B7" s="6" t="s">
        <v>19</v>
      </c>
      <c r="C7" s="6" t="s">
        <v>10</v>
      </c>
      <c r="D7" s="7" t="s">
        <v>11</v>
      </c>
      <c r="E7" s="6" t="s">
        <v>12</v>
      </c>
      <c r="F7" s="6" t="s">
        <v>13</v>
      </c>
      <c r="G7" s="6" t="s">
        <v>100</v>
      </c>
      <c r="H7" s="13" t="s">
        <v>15</v>
      </c>
      <c r="I7" s="7" t="s">
        <v>16</v>
      </c>
      <c r="J7" s="1"/>
    </row>
    <row r="8" spans="1:10" s="10" customFormat="1" x14ac:dyDescent="0.2">
      <c r="A8" s="40">
        <v>44197</v>
      </c>
      <c r="B8" s="19">
        <v>50</v>
      </c>
      <c r="C8" s="19">
        <v>0</v>
      </c>
      <c r="D8" s="23" t="s">
        <v>87</v>
      </c>
      <c r="E8" s="19">
        <v>0</v>
      </c>
      <c r="F8" s="41" t="s">
        <v>26</v>
      </c>
      <c r="G8" s="18">
        <f>B8+C8-E8</f>
        <v>50</v>
      </c>
      <c r="H8" s="21"/>
      <c r="I8" s="22"/>
      <c r="J8" s="1"/>
    </row>
    <row r="9" spans="1:10" ht="17" x14ac:dyDescent="0.2">
      <c r="A9" s="40">
        <v>44227</v>
      </c>
      <c r="B9" s="19">
        <f>G8</f>
        <v>50</v>
      </c>
      <c r="C9" s="25">
        <v>0</v>
      </c>
      <c r="D9" s="20" t="s">
        <v>26</v>
      </c>
      <c r="E9" s="19">
        <v>10.5</v>
      </c>
      <c r="F9" s="41" t="s">
        <v>88</v>
      </c>
      <c r="G9" s="18">
        <f>B9+C9-E9</f>
        <v>39.5</v>
      </c>
      <c r="H9" s="21"/>
      <c r="I9" s="22"/>
    </row>
    <row r="10" spans="1:10" ht="17" x14ac:dyDescent="0.2">
      <c r="A10" s="40">
        <v>44255</v>
      </c>
      <c r="B10" s="25">
        <f t="shared" ref="B10:B20" si="0">G9</f>
        <v>39.5</v>
      </c>
      <c r="C10" s="19">
        <v>0</v>
      </c>
      <c r="D10" s="20" t="s">
        <v>26</v>
      </c>
      <c r="E10" s="19">
        <v>19</v>
      </c>
      <c r="F10" s="41" t="s">
        <v>89</v>
      </c>
      <c r="G10" s="18">
        <f>B10+C10-E10</f>
        <v>20.5</v>
      </c>
      <c r="H10" s="21"/>
      <c r="I10" s="22"/>
    </row>
    <row r="11" spans="1:10" x14ac:dyDescent="0.2">
      <c r="A11" s="40">
        <v>44286</v>
      </c>
      <c r="B11" s="25">
        <f t="shared" si="0"/>
        <v>20.5</v>
      </c>
      <c r="C11" s="25"/>
      <c r="D11" s="20"/>
      <c r="E11" s="25"/>
      <c r="F11" s="41" t="s">
        <v>90</v>
      </c>
      <c r="G11" s="18">
        <f t="shared" ref="G11:G20" si="1">B11+C11-E11</f>
        <v>20.5</v>
      </c>
      <c r="H11" s="21"/>
      <c r="I11" s="22"/>
    </row>
    <row r="12" spans="1:10" x14ac:dyDescent="0.2">
      <c r="A12" s="40">
        <v>44316</v>
      </c>
      <c r="B12" s="25">
        <f t="shared" si="0"/>
        <v>20.5</v>
      </c>
      <c r="C12" s="25"/>
      <c r="D12" s="20"/>
      <c r="E12" s="19"/>
      <c r="F12" s="41" t="s">
        <v>91</v>
      </c>
      <c r="G12" s="18">
        <f t="shared" si="1"/>
        <v>20.5</v>
      </c>
      <c r="H12" s="21"/>
      <c r="I12" s="22"/>
    </row>
    <row r="13" spans="1:10" x14ac:dyDescent="0.2">
      <c r="A13" s="40">
        <v>44347</v>
      </c>
      <c r="B13" s="25">
        <f t="shared" si="0"/>
        <v>20.5</v>
      </c>
      <c r="C13" s="25"/>
      <c r="D13" s="20"/>
      <c r="E13" s="25"/>
      <c r="F13" s="41" t="s">
        <v>92</v>
      </c>
      <c r="G13" s="18">
        <f t="shared" si="1"/>
        <v>20.5</v>
      </c>
      <c r="H13" s="21"/>
      <c r="I13" s="22"/>
    </row>
    <row r="14" spans="1:10" x14ac:dyDescent="0.2">
      <c r="A14" s="40">
        <v>44377</v>
      </c>
      <c r="B14" s="25">
        <f t="shared" si="0"/>
        <v>20.5</v>
      </c>
      <c r="C14" s="25"/>
      <c r="D14" s="20"/>
      <c r="E14" s="19"/>
      <c r="F14" s="41" t="s">
        <v>93</v>
      </c>
      <c r="G14" s="18">
        <f t="shared" si="1"/>
        <v>20.5</v>
      </c>
      <c r="H14" s="21"/>
      <c r="I14" s="22"/>
    </row>
    <row r="15" spans="1:10" x14ac:dyDescent="0.2">
      <c r="A15" s="40">
        <v>44408</v>
      </c>
      <c r="B15" s="25">
        <f t="shared" si="0"/>
        <v>20.5</v>
      </c>
      <c r="C15" s="25"/>
      <c r="D15" s="20"/>
      <c r="E15" s="19"/>
      <c r="F15" s="41" t="s">
        <v>94</v>
      </c>
      <c r="G15" s="18">
        <f t="shared" si="1"/>
        <v>20.5</v>
      </c>
      <c r="H15" s="21"/>
      <c r="I15" s="22"/>
    </row>
    <row r="16" spans="1:10" x14ac:dyDescent="0.2">
      <c r="A16" s="40">
        <v>44439</v>
      </c>
      <c r="B16" s="25">
        <f t="shared" si="0"/>
        <v>20.5</v>
      </c>
      <c r="C16" s="25"/>
      <c r="D16" s="20"/>
      <c r="E16" s="19"/>
      <c r="F16" s="41" t="s">
        <v>95</v>
      </c>
      <c r="G16" s="18">
        <f t="shared" si="1"/>
        <v>20.5</v>
      </c>
      <c r="H16" s="21"/>
      <c r="I16" s="22"/>
    </row>
    <row r="17" spans="1:9" x14ac:dyDescent="0.2">
      <c r="A17" s="40">
        <v>44469</v>
      </c>
      <c r="B17" s="25">
        <f t="shared" si="0"/>
        <v>20.5</v>
      </c>
      <c r="C17" s="25"/>
      <c r="D17" s="20"/>
      <c r="E17" s="25"/>
      <c r="F17" s="41" t="s">
        <v>96</v>
      </c>
      <c r="G17" s="18">
        <f t="shared" si="1"/>
        <v>20.5</v>
      </c>
      <c r="H17" s="21"/>
      <c r="I17" s="22"/>
    </row>
    <row r="18" spans="1:9" x14ac:dyDescent="0.2">
      <c r="A18" s="40">
        <v>44500</v>
      </c>
      <c r="B18" s="25">
        <f t="shared" si="0"/>
        <v>20.5</v>
      </c>
      <c r="C18" s="25"/>
      <c r="D18" s="20"/>
      <c r="E18" s="25"/>
      <c r="F18" s="41" t="s">
        <v>97</v>
      </c>
      <c r="G18" s="18">
        <f t="shared" si="1"/>
        <v>20.5</v>
      </c>
      <c r="H18" s="21"/>
      <c r="I18" s="22"/>
    </row>
    <row r="19" spans="1:9" x14ac:dyDescent="0.2">
      <c r="A19" s="40">
        <v>44530</v>
      </c>
      <c r="B19" s="25">
        <f t="shared" si="0"/>
        <v>20.5</v>
      </c>
      <c r="C19" s="25"/>
      <c r="D19" s="20"/>
      <c r="E19" s="25"/>
      <c r="F19" s="41" t="s">
        <v>98</v>
      </c>
      <c r="G19" s="18">
        <f t="shared" si="1"/>
        <v>20.5</v>
      </c>
      <c r="H19" s="21"/>
      <c r="I19" s="22"/>
    </row>
    <row r="20" spans="1:9" x14ac:dyDescent="0.2">
      <c r="A20" s="40">
        <v>44561</v>
      </c>
      <c r="B20" s="25">
        <f t="shared" si="0"/>
        <v>20.5</v>
      </c>
      <c r="C20" s="25"/>
      <c r="D20" s="20"/>
      <c r="E20" s="25"/>
      <c r="F20" s="41" t="s">
        <v>99</v>
      </c>
      <c r="G20" s="18">
        <f t="shared" si="1"/>
        <v>20.5</v>
      </c>
      <c r="H20" s="21"/>
      <c r="I20" s="22"/>
    </row>
    <row r="21" spans="1:9" x14ac:dyDescent="0.2">
      <c r="A21" s="6"/>
      <c r="B21" s="11">
        <f>B8</f>
        <v>50</v>
      </c>
      <c r="C21" s="11">
        <f>SUM(C8:C20)</f>
        <v>0</v>
      </c>
      <c r="D21" s="7"/>
      <c r="E21" s="11">
        <f>SUM(E8:E20)</f>
        <v>29.5</v>
      </c>
      <c r="F21" s="42"/>
      <c r="G21" s="12">
        <f>B21+C21-E21</f>
        <v>20.5</v>
      </c>
      <c r="H21" s="14">
        <f>SUM(H8:H20)</f>
        <v>0</v>
      </c>
      <c r="I21" s="7"/>
    </row>
    <row r="22" spans="1:9" x14ac:dyDescent="0.2">
      <c r="A22" s="15"/>
      <c r="B22" s="3"/>
      <c r="C22" s="3"/>
      <c r="D22" s="3"/>
      <c r="E22" s="3"/>
      <c r="F22" s="3"/>
      <c r="G22" s="3"/>
      <c r="H22" s="3"/>
      <c r="I22" s="3"/>
    </row>
    <row r="23" spans="1:9" ht="16" customHeight="1" x14ac:dyDescent="0.2">
      <c r="A23" s="355" t="str">
        <f>B3</f>
        <v>Accu-Chek SoftClix Lancet (200s)</v>
      </c>
      <c r="B23" s="355"/>
      <c r="C23" s="355"/>
      <c r="D23" s="355"/>
      <c r="E23" s="26"/>
      <c r="F23" s="9"/>
      <c r="G23" s="8"/>
      <c r="H23" s="8"/>
      <c r="I23" s="8"/>
    </row>
    <row r="24" spans="1:9" ht="34" x14ac:dyDescent="0.2">
      <c r="A24" s="6" t="s">
        <v>0</v>
      </c>
      <c r="B24" s="6" t="s">
        <v>19</v>
      </c>
      <c r="C24" s="6" t="s">
        <v>10</v>
      </c>
      <c r="D24" s="7" t="s">
        <v>11</v>
      </c>
      <c r="E24" s="6" t="s">
        <v>12</v>
      </c>
      <c r="F24" s="6" t="s">
        <v>13</v>
      </c>
      <c r="G24" s="6" t="s">
        <v>100</v>
      </c>
      <c r="H24" s="13" t="s">
        <v>15</v>
      </c>
      <c r="I24" s="7" t="s">
        <v>16</v>
      </c>
    </row>
    <row r="25" spans="1:9" x14ac:dyDescent="0.2">
      <c r="A25" s="40">
        <v>44197</v>
      </c>
      <c r="B25" s="25">
        <v>27</v>
      </c>
      <c r="C25" s="25">
        <v>0</v>
      </c>
      <c r="D25" s="23" t="s">
        <v>87</v>
      </c>
      <c r="E25" s="25">
        <v>0</v>
      </c>
      <c r="F25" s="41" t="s">
        <v>26</v>
      </c>
      <c r="G25" s="18">
        <f>B25+C25-E25</f>
        <v>27</v>
      </c>
      <c r="H25" s="21"/>
      <c r="I25" s="22"/>
    </row>
    <row r="26" spans="1:9" ht="17" x14ac:dyDescent="0.2">
      <c r="A26" s="40">
        <v>44227</v>
      </c>
      <c r="B26" s="25">
        <f>G25</f>
        <v>27</v>
      </c>
      <c r="C26" s="25">
        <v>0</v>
      </c>
      <c r="D26" s="20" t="s">
        <v>26</v>
      </c>
      <c r="E26" s="25">
        <v>0</v>
      </c>
      <c r="F26" s="41" t="s">
        <v>88</v>
      </c>
      <c r="G26" s="18">
        <f t="shared" ref="G26:G37" si="2">B26+C26-E26</f>
        <v>27</v>
      </c>
      <c r="H26" s="21"/>
      <c r="I26" s="22"/>
    </row>
    <row r="27" spans="1:9" ht="17" x14ac:dyDescent="0.2">
      <c r="A27" s="40">
        <v>44255</v>
      </c>
      <c r="B27" s="25">
        <f t="shared" ref="B27:B37" si="3">G26</f>
        <v>27</v>
      </c>
      <c r="C27" s="25">
        <v>0</v>
      </c>
      <c r="D27" s="20" t="s">
        <v>26</v>
      </c>
      <c r="E27" s="25">
        <v>1</v>
      </c>
      <c r="F27" s="41" t="s">
        <v>89</v>
      </c>
      <c r="G27" s="18">
        <f t="shared" si="2"/>
        <v>26</v>
      </c>
      <c r="H27" s="21"/>
      <c r="I27" s="22"/>
    </row>
    <row r="28" spans="1:9" x14ac:dyDescent="0.2">
      <c r="A28" s="40">
        <v>44286</v>
      </c>
      <c r="B28" s="25">
        <f t="shared" si="3"/>
        <v>26</v>
      </c>
      <c r="C28" s="25"/>
      <c r="D28" s="20"/>
      <c r="E28" s="25"/>
      <c r="F28" s="41" t="s">
        <v>90</v>
      </c>
      <c r="G28" s="18">
        <f t="shared" si="2"/>
        <v>26</v>
      </c>
      <c r="H28" s="21"/>
      <c r="I28" s="22"/>
    </row>
    <row r="29" spans="1:9" x14ac:dyDescent="0.2">
      <c r="A29" s="40">
        <v>44316</v>
      </c>
      <c r="B29" s="25">
        <f>G28</f>
        <v>26</v>
      </c>
      <c r="C29" s="25"/>
      <c r="D29" s="20"/>
      <c r="E29" s="25"/>
      <c r="F29" s="41" t="s">
        <v>91</v>
      </c>
      <c r="G29" s="18">
        <f t="shared" si="2"/>
        <v>26</v>
      </c>
      <c r="H29" s="21"/>
      <c r="I29" s="22"/>
    </row>
    <row r="30" spans="1:9" x14ac:dyDescent="0.2">
      <c r="A30" s="40">
        <v>44347</v>
      </c>
      <c r="B30" s="25">
        <f t="shared" si="3"/>
        <v>26</v>
      </c>
      <c r="C30" s="25"/>
      <c r="D30" s="20"/>
      <c r="E30" s="25"/>
      <c r="F30" s="41" t="s">
        <v>92</v>
      </c>
      <c r="G30" s="18">
        <f t="shared" si="2"/>
        <v>26</v>
      </c>
      <c r="H30" s="21"/>
      <c r="I30" s="22"/>
    </row>
    <row r="31" spans="1:9" x14ac:dyDescent="0.2">
      <c r="A31" s="40">
        <v>44377</v>
      </c>
      <c r="B31" s="25">
        <f t="shared" si="3"/>
        <v>26</v>
      </c>
      <c r="C31" s="25"/>
      <c r="D31" s="20"/>
      <c r="E31" s="25"/>
      <c r="F31" s="41" t="s">
        <v>93</v>
      </c>
      <c r="G31" s="18">
        <f t="shared" si="2"/>
        <v>26</v>
      </c>
      <c r="H31" s="21"/>
      <c r="I31" s="22"/>
    </row>
    <row r="32" spans="1:9" x14ac:dyDescent="0.2">
      <c r="A32" s="40">
        <v>44408</v>
      </c>
      <c r="B32" s="25">
        <f t="shared" si="3"/>
        <v>26</v>
      </c>
      <c r="C32" s="25"/>
      <c r="D32" s="20"/>
      <c r="E32" s="25"/>
      <c r="F32" s="41" t="s">
        <v>94</v>
      </c>
      <c r="G32" s="18">
        <f t="shared" si="2"/>
        <v>26</v>
      </c>
      <c r="H32" s="21"/>
      <c r="I32" s="22"/>
    </row>
    <row r="33" spans="1:10" x14ac:dyDescent="0.2">
      <c r="A33" s="40">
        <v>44439</v>
      </c>
      <c r="B33" s="25">
        <f t="shared" si="3"/>
        <v>26</v>
      </c>
      <c r="C33" s="25"/>
      <c r="D33" s="20"/>
      <c r="E33" s="25"/>
      <c r="F33" s="41" t="s">
        <v>95</v>
      </c>
      <c r="G33" s="18">
        <f t="shared" si="2"/>
        <v>26</v>
      </c>
      <c r="H33" s="21"/>
      <c r="I33" s="22"/>
    </row>
    <row r="34" spans="1:10" x14ac:dyDescent="0.2">
      <c r="A34" s="40">
        <v>44469</v>
      </c>
      <c r="B34" s="25">
        <f t="shared" si="3"/>
        <v>26</v>
      </c>
      <c r="C34" s="25"/>
      <c r="D34" s="20"/>
      <c r="E34" s="25"/>
      <c r="F34" s="41" t="s">
        <v>96</v>
      </c>
      <c r="G34" s="18">
        <f t="shared" si="2"/>
        <v>26</v>
      </c>
      <c r="H34" s="21"/>
      <c r="I34" s="22"/>
    </row>
    <row r="35" spans="1:10" x14ac:dyDescent="0.2">
      <c r="A35" s="40">
        <v>44500</v>
      </c>
      <c r="B35" s="25">
        <f t="shared" si="3"/>
        <v>26</v>
      </c>
      <c r="C35" s="25"/>
      <c r="D35" s="20"/>
      <c r="E35" s="25"/>
      <c r="F35" s="41" t="s">
        <v>97</v>
      </c>
      <c r="G35" s="18">
        <f t="shared" si="2"/>
        <v>26</v>
      </c>
      <c r="H35" s="21"/>
      <c r="I35" s="22"/>
    </row>
    <row r="36" spans="1:10" x14ac:dyDescent="0.2">
      <c r="A36" s="40">
        <v>44530</v>
      </c>
      <c r="B36" s="25">
        <f t="shared" si="3"/>
        <v>26</v>
      </c>
      <c r="C36" s="25"/>
      <c r="D36" s="20"/>
      <c r="E36" s="25"/>
      <c r="F36" s="41" t="s">
        <v>98</v>
      </c>
      <c r="G36" s="18">
        <f t="shared" si="2"/>
        <v>26</v>
      </c>
      <c r="H36" s="21"/>
      <c r="I36" s="22"/>
    </row>
    <row r="37" spans="1:10" s="33" customFormat="1" x14ac:dyDescent="0.2">
      <c r="A37" s="40">
        <v>44561</v>
      </c>
      <c r="B37" s="25">
        <f t="shared" si="3"/>
        <v>26</v>
      </c>
      <c r="C37" s="25"/>
      <c r="D37" s="20"/>
      <c r="E37" s="25"/>
      <c r="F37" s="41" t="s">
        <v>99</v>
      </c>
      <c r="G37" s="18">
        <f t="shared" si="2"/>
        <v>26</v>
      </c>
      <c r="H37" s="21"/>
      <c r="I37" s="22"/>
      <c r="J37" s="1"/>
    </row>
    <row r="38" spans="1:10" x14ac:dyDescent="0.2">
      <c r="A38" s="6"/>
      <c r="B38" s="11">
        <f>B25</f>
        <v>27</v>
      </c>
      <c r="C38" s="11">
        <f>SUM(C25:C37)</f>
        <v>0</v>
      </c>
      <c r="D38" s="7"/>
      <c r="E38" s="11">
        <f>SUM(E25:E37)</f>
        <v>1</v>
      </c>
      <c r="F38" s="42"/>
      <c r="G38" s="12">
        <f>B38+C38-E38</f>
        <v>26</v>
      </c>
      <c r="H38" s="14">
        <f>SUM(H25:H37)</f>
        <v>0</v>
      </c>
      <c r="I38" s="7"/>
    </row>
    <row r="39" spans="1:10" x14ac:dyDescent="0.2">
      <c r="A39" s="15"/>
      <c r="B39" s="3"/>
      <c r="C39" s="3"/>
      <c r="D39" s="3"/>
      <c r="E39" s="3"/>
      <c r="F39" s="3"/>
      <c r="G39" s="3"/>
      <c r="H39" s="3"/>
      <c r="I39" s="3"/>
    </row>
    <row r="40" spans="1:10" ht="16" customHeight="1" x14ac:dyDescent="0.2">
      <c r="A40" s="356" t="str">
        <f>B4</f>
        <v>Accu-Chek FastClix Lancets (24s)</v>
      </c>
      <c r="B40" s="356"/>
      <c r="C40" s="356"/>
      <c r="D40" s="356"/>
      <c r="E40" s="26"/>
      <c r="F40" s="9"/>
      <c r="G40" s="8"/>
      <c r="H40" s="8"/>
      <c r="I40" s="8"/>
    </row>
    <row r="41" spans="1:10" ht="34" x14ac:dyDescent="0.2">
      <c r="A41" s="6" t="s">
        <v>0</v>
      </c>
      <c r="B41" s="6" t="s">
        <v>19</v>
      </c>
      <c r="C41" s="6" t="s">
        <v>10</v>
      </c>
      <c r="D41" s="7" t="s">
        <v>11</v>
      </c>
      <c r="E41" s="6" t="s">
        <v>12</v>
      </c>
      <c r="F41" s="6" t="s">
        <v>13</v>
      </c>
      <c r="G41" s="6" t="s">
        <v>100</v>
      </c>
      <c r="H41" s="13" t="s">
        <v>15</v>
      </c>
      <c r="I41" s="7" t="s">
        <v>16</v>
      </c>
    </row>
    <row r="42" spans="1:10" x14ac:dyDescent="0.2">
      <c r="A42" s="40">
        <v>44197</v>
      </c>
      <c r="B42" s="25">
        <v>45</v>
      </c>
      <c r="C42" s="25">
        <v>0</v>
      </c>
      <c r="D42" s="23" t="s">
        <v>87</v>
      </c>
      <c r="E42" s="25">
        <v>0</v>
      </c>
      <c r="F42" s="41" t="s">
        <v>26</v>
      </c>
      <c r="G42" s="18">
        <f>B42+C42-E42</f>
        <v>45</v>
      </c>
      <c r="H42" s="21"/>
      <c r="I42" s="22"/>
    </row>
    <row r="43" spans="1:10" ht="17" x14ac:dyDescent="0.2">
      <c r="A43" s="40">
        <v>44227</v>
      </c>
      <c r="B43" s="25">
        <f>G42</f>
        <v>45</v>
      </c>
      <c r="C43" s="25">
        <v>0</v>
      </c>
      <c r="D43" s="20" t="s">
        <v>26</v>
      </c>
      <c r="E43" s="25">
        <v>4</v>
      </c>
      <c r="F43" s="41" t="s">
        <v>88</v>
      </c>
      <c r="G43" s="18">
        <f t="shared" ref="G43:G53" si="4">B43+C43-E43</f>
        <v>41</v>
      </c>
      <c r="H43" s="21"/>
      <c r="I43" s="22"/>
    </row>
    <row r="44" spans="1:10" ht="17" x14ac:dyDescent="0.2">
      <c r="A44" s="40">
        <v>44255</v>
      </c>
      <c r="B44" s="25">
        <f>G43</f>
        <v>41</v>
      </c>
      <c r="C44" s="25">
        <v>0</v>
      </c>
      <c r="D44" s="20" t="s">
        <v>26</v>
      </c>
      <c r="E44" s="25">
        <v>4</v>
      </c>
      <c r="F44" s="41" t="s">
        <v>89</v>
      </c>
      <c r="G44" s="18">
        <f t="shared" si="4"/>
        <v>37</v>
      </c>
      <c r="H44" s="21"/>
      <c r="I44" s="22"/>
    </row>
    <row r="45" spans="1:10" x14ac:dyDescent="0.2">
      <c r="A45" s="40">
        <v>44286</v>
      </c>
      <c r="B45" s="25">
        <f>G44</f>
        <v>37</v>
      </c>
      <c r="C45" s="25"/>
      <c r="D45" s="20"/>
      <c r="E45" s="25"/>
      <c r="F45" s="41" t="s">
        <v>90</v>
      </c>
      <c r="G45" s="18">
        <f t="shared" si="4"/>
        <v>37</v>
      </c>
      <c r="H45" s="21"/>
      <c r="I45" s="22"/>
    </row>
    <row r="46" spans="1:10" x14ac:dyDescent="0.2">
      <c r="A46" s="40">
        <v>44316</v>
      </c>
      <c r="B46" s="25">
        <f>G45</f>
        <v>37</v>
      </c>
      <c r="C46" s="25"/>
      <c r="D46" s="20"/>
      <c r="E46" s="25"/>
      <c r="F46" s="41" t="s">
        <v>91</v>
      </c>
      <c r="G46" s="18">
        <f t="shared" si="4"/>
        <v>37</v>
      </c>
      <c r="H46" s="21"/>
      <c r="I46" s="22"/>
    </row>
    <row r="47" spans="1:10" x14ac:dyDescent="0.2">
      <c r="A47" s="40">
        <v>44347</v>
      </c>
      <c r="B47" s="25">
        <f t="shared" ref="B47:B54" si="5">G46</f>
        <v>37</v>
      </c>
      <c r="C47" s="25"/>
      <c r="D47" s="20"/>
      <c r="E47" s="25"/>
      <c r="F47" s="41" t="s">
        <v>92</v>
      </c>
      <c r="G47" s="18">
        <f t="shared" si="4"/>
        <v>37</v>
      </c>
      <c r="H47" s="21"/>
      <c r="I47" s="22"/>
    </row>
    <row r="48" spans="1:10" x14ac:dyDescent="0.2">
      <c r="A48" s="40">
        <v>44377</v>
      </c>
      <c r="B48" s="25">
        <f t="shared" si="5"/>
        <v>37</v>
      </c>
      <c r="C48" s="25"/>
      <c r="D48" s="20"/>
      <c r="E48" s="25"/>
      <c r="F48" s="41" t="s">
        <v>93</v>
      </c>
      <c r="G48" s="18">
        <f t="shared" si="4"/>
        <v>37</v>
      </c>
      <c r="H48" s="21"/>
      <c r="I48" s="22"/>
    </row>
    <row r="49" spans="1:9" x14ac:dyDescent="0.2">
      <c r="A49" s="40">
        <v>44408</v>
      </c>
      <c r="B49" s="25">
        <f t="shared" si="5"/>
        <v>37</v>
      </c>
      <c r="C49" s="25"/>
      <c r="D49" s="20"/>
      <c r="E49" s="25"/>
      <c r="F49" s="41" t="s">
        <v>94</v>
      </c>
      <c r="G49" s="18">
        <f t="shared" si="4"/>
        <v>37</v>
      </c>
      <c r="H49" s="21"/>
      <c r="I49" s="22"/>
    </row>
    <row r="50" spans="1:9" x14ac:dyDescent="0.2">
      <c r="A50" s="40">
        <v>44439</v>
      </c>
      <c r="B50" s="25">
        <f t="shared" si="5"/>
        <v>37</v>
      </c>
      <c r="C50" s="25"/>
      <c r="D50" s="20"/>
      <c r="E50" s="25"/>
      <c r="F50" s="41" t="s">
        <v>95</v>
      </c>
      <c r="G50" s="18">
        <f t="shared" si="4"/>
        <v>37</v>
      </c>
      <c r="H50" s="21"/>
      <c r="I50" s="22"/>
    </row>
    <row r="51" spans="1:9" x14ac:dyDescent="0.2">
      <c r="A51" s="40">
        <v>44469</v>
      </c>
      <c r="B51" s="25">
        <f t="shared" si="5"/>
        <v>37</v>
      </c>
      <c r="C51" s="25"/>
      <c r="D51" s="20"/>
      <c r="E51" s="25"/>
      <c r="F51" s="41" t="s">
        <v>96</v>
      </c>
      <c r="G51" s="18">
        <f t="shared" si="4"/>
        <v>37</v>
      </c>
      <c r="H51" s="21"/>
      <c r="I51" s="22"/>
    </row>
    <row r="52" spans="1:9" x14ac:dyDescent="0.2">
      <c r="A52" s="40">
        <v>44500</v>
      </c>
      <c r="B52" s="25">
        <f t="shared" si="5"/>
        <v>37</v>
      </c>
      <c r="C52" s="25"/>
      <c r="D52" s="20"/>
      <c r="E52" s="25"/>
      <c r="F52" s="41" t="s">
        <v>97</v>
      </c>
      <c r="G52" s="18">
        <f t="shared" si="4"/>
        <v>37</v>
      </c>
      <c r="H52" s="21"/>
      <c r="I52" s="22"/>
    </row>
    <row r="53" spans="1:9" x14ac:dyDescent="0.2">
      <c r="A53" s="40">
        <v>44530</v>
      </c>
      <c r="B53" s="25">
        <f t="shared" si="5"/>
        <v>37</v>
      </c>
      <c r="C53" s="25"/>
      <c r="D53" s="20"/>
      <c r="E53" s="25"/>
      <c r="F53" s="41" t="s">
        <v>98</v>
      </c>
      <c r="G53" s="18">
        <f t="shared" si="4"/>
        <v>37</v>
      </c>
      <c r="H53" s="21"/>
      <c r="I53" s="22"/>
    </row>
    <row r="54" spans="1:9" x14ac:dyDescent="0.2">
      <c r="A54" s="40">
        <v>44561</v>
      </c>
      <c r="B54" s="25">
        <f t="shared" si="5"/>
        <v>37</v>
      </c>
      <c r="C54" s="25"/>
      <c r="D54" s="20"/>
      <c r="E54" s="25"/>
      <c r="F54" s="41" t="s">
        <v>99</v>
      </c>
      <c r="G54" s="18">
        <f>B54+C54-E54</f>
        <v>37</v>
      </c>
      <c r="H54" s="21"/>
      <c r="I54" s="22"/>
    </row>
    <row r="55" spans="1:9" ht="14.5" customHeight="1" x14ac:dyDescent="0.2">
      <c r="A55" s="6"/>
      <c r="B55" s="11">
        <f>B42</f>
        <v>45</v>
      </c>
      <c r="C55" s="11">
        <f>SUM(C42:C54)</f>
        <v>0</v>
      </c>
      <c r="D55" s="7"/>
      <c r="E55" s="11">
        <f>SUM(E42:E54)</f>
        <v>8</v>
      </c>
      <c r="F55" s="42"/>
      <c r="G55" s="12">
        <f>B55+C55-E55</f>
        <v>37</v>
      </c>
      <c r="H55" s="14">
        <f>SUM(H42:H54)</f>
        <v>0</v>
      </c>
      <c r="I55" s="7"/>
    </row>
    <row r="56" spans="1:9" x14ac:dyDescent="0.2">
      <c r="A56" s="15"/>
      <c r="B56" s="3"/>
      <c r="C56" s="3"/>
      <c r="D56" s="3"/>
      <c r="E56" s="3"/>
      <c r="F56" s="3"/>
      <c r="G56" s="3"/>
      <c r="H56" s="3"/>
      <c r="I56" s="3"/>
    </row>
  </sheetData>
  <mergeCells count="6">
    <mergeCell ref="A23:D23"/>
    <mergeCell ref="A40:D40"/>
    <mergeCell ref="A6:D6"/>
    <mergeCell ref="B2:C2"/>
    <mergeCell ref="B4:C4"/>
    <mergeCell ref="B3:C3"/>
  </mergeCells>
  <phoneticPr fontId="38" type="noConversion"/>
  <pageMargins left="0.75" right="0.75" top="1" bottom="1" header="0.5" footer="0.5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H64"/>
  <sheetViews>
    <sheetView showGridLines="0" topLeftCell="A30" zoomScale="80" zoomScaleNormal="80" zoomScalePageLayoutView="80" workbookViewId="0">
      <selection activeCell="C62" sqref="C62"/>
    </sheetView>
  </sheetViews>
  <sheetFormatPr baseColWidth="10" defaultColWidth="11.42578125" defaultRowHeight="14" x14ac:dyDescent="0.15"/>
  <cols>
    <col min="1" max="1" width="4.42578125" style="28" customWidth="1"/>
    <col min="2" max="2" width="24.42578125" style="28" customWidth="1"/>
    <col min="3" max="3" width="23.7109375" style="28" customWidth="1"/>
    <col min="4" max="4" width="30" style="28" customWidth="1"/>
    <col min="5" max="5" width="15.28515625" style="28" customWidth="1"/>
    <col min="6" max="6" width="11.28515625" style="28" customWidth="1"/>
    <col min="7" max="7" width="10.28515625" style="28" customWidth="1"/>
    <col min="8" max="16384" width="11.42578125" style="28"/>
  </cols>
  <sheetData>
    <row r="2" spans="2:8" ht="20" customHeight="1" x14ac:dyDescent="0.15">
      <c r="B2" s="104" t="s">
        <v>8</v>
      </c>
      <c r="C2" s="360" t="s">
        <v>42</v>
      </c>
      <c r="D2" s="361"/>
      <c r="E2" s="95"/>
    </row>
    <row r="3" spans="2:8" ht="33" customHeight="1" x14ac:dyDescent="0.15">
      <c r="B3" s="103" t="s">
        <v>9</v>
      </c>
      <c r="C3" s="362" t="s">
        <v>52</v>
      </c>
      <c r="D3" s="363"/>
      <c r="E3" s="96"/>
    </row>
    <row r="4" spans="2:8" ht="33" customHeight="1" x14ac:dyDescent="0.15">
      <c r="B4" s="102" t="s">
        <v>51</v>
      </c>
      <c r="C4" s="358" t="s">
        <v>54</v>
      </c>
      <c r="D4" s="359"/>
    </row>
    <row r="5" spans="2:8" ht="33" customHeight="1" x14ac:dyDescent="0.15">
      <c r="B5" s="101" t="s">
        <v>53</v>
      </c>
      <c r="C5" s="358" t="s">
        <v>105</v>
      </c>
      <c r="D5" s="359"/>
    </row>
    <row r="6" spans="2:8" ht="33" customHeight="1" x14ac:dyDescent="0.15">
      <c r="B6" s="100" t="s">
        <v>28</v>
      </c>
      <c r="C6" s="358" t="s">
        <v>106</v>
      </c>
      <c r="D6" s="359"/>
    </row>
    <row r="7" spans="2:8" ht="33" customHeight="1" x14ac:dyDescent="0.15">
      <c r="B7" s="99" t="s">
        <v>29</v>
      </c>
      <c r="C7" s="358" t="s">
        <v>85</v>
      </c>
      <c r="D7" s="359"/>
      <c r="H7" s="29"/>
    </row>
    <row r="8" spans="2:8" ht="33" customHeight="1" x14ac:dyDescent="0.15">
      <c r="B8" s="98" t="s">
        <v>43</v>
      </c>
      <c r="C8" s="362" t="s">
        <v>44</v>
      </c>
      <c r="D8" s="363"/>
      <c r="H8" s="30"/>
    </row>
    <row r="9" spans="2:8" ht="33" customHeight="1" x14ac:dyDescent="0.15">
      <c r="B9" s="97" t="s">
        <v>7</v>
      </c>
      <c r="C9" s="364" t="s">
        <v>55</v>
      </c>
      <c r="D9" s="365"/>
    </row>
    <row r="10" spans="2:8" ht="15" customHeight="1" x14ac:dyDescent="0.15">
      <c r="B10" s="45"/>
      <c r="C10" s="45"/>
    </row>
    <row r="11" spans="2:8" x14ac:dyDescent="0.15">
      <c r="B11" s="105" t="s">
        <v>41</v>
      </c>
      <c r="C11" s="366"/>
      <c r="D11" s="361"/>
    </row>
    <row r="12" spans="2:8" ht="16" x14ac:dyDescent="0.2">
      <c r="B12" s="106" t="s">
        <v>39</v>
      </c>
      <c r="C12" s="367" t="s">
        <v>57</v>
      </c>
      <c r="D12" s="368"/>
    </row>
    <row r="13" spans="2:8" ht="16" x14ac:dyDescent="0.2">
      <c r="B13" s="106" t="s">
        <v>40</v>
      </c>
      <c r="C13" s="367" t="s">
        <v>56</v>
      </c>
      <c r="D13" s="368"/>
    </row>
    <row r="14" spans="2:8" ht="16" x14ac:dyDescent="0.2">
      <c r="B14" s="107" t="s">
        <v>45</v>
      </c>
      <c r="C14" s="369" t="s">
        <v>58</v>
      </c>
      <c r="D14" s="370"/>
    </row>
    <row r="15" spans="2:8" ht="16" x14ac:dyDescent="0.2">
      <c r="B15" s="32"/>
      <c r="C15" s="32"/>
    </row>
    <row r="16" spans="2:8" ht="16" x14ac:dyDescent="0.2">
      <c r="B16" s="108" t="s">
        <v>59</v>
      </c>
      <c r="C16" s="371"/>
      <c r="D16" s="372"/>
    </row>
    <row r="17" spans="2:5" ht="16" x14ac:dyDescent="0.2">
      <c r="B17" s="109" t="s">
        <v>46</v>
      </c>
      <c r="C17" s="373" t="s">
        <v>60</v>
      </c>
      <c r="D17" s="374"/>
    </row>
    <row r="18" spans="2:5" ht="16" x14ac:dyDescent="0.2">
      <c r="B18" s="109" t="s">
        <v>47</v>
      </c>
      <c r="C18" s="373" t="s">
        <v>61</v>
      </c>
      <c r="D18" s="374"/>
    </row>
    <row r="19" spans="2:5" ht="16" x14ac:dyDescent="0.2">
      <c r="B19" s="109" t="s">
        <v>48</v>
      </c>
      <c r="C19" s="373" t="s">
        <v>103</v>
      </c>
      <c r="D19" s="374"/>
    </row>
    <row r="20" spans="2:5" ht="16" x14ac:dyDescent="0.2">
      <c r="B20" s="109" t="s">
        <v>49</v>
      </c>
      <c r="C20" s="373" t="s">
        <v>104</v>
      </c>
      <c r="D20" s="374"/>
    </row>
    <row r="21" spans="2:5" ht="34" customHeight="1" x14ac:dyDescent="0.2">
      <c r="B21" s="107" t="s">
        <v>50</v>
      </c>
      <c r="C21" s="369"/>
      <c r="D21" s="370"/>
    </row>
    <row r="22" spans="2:5" ht="17" customHeight="1" x14ac:dyDescent="0.2">
      <c r="B22" s="173"/>
      <c r="C22" s="174"/>
      <c r="D22" s="174"/>
    </row>
    <row r="23" spans="2:5" ht="34" customHeight="1" x14ac:dyDescent="0.2">
      <c r="B23" s="383" t="s">
        <v>186</v>
      </c>
      <c r="C23" s="384"/>
      <c r="D23" s="384"/>
      <c r="E23" s="385"/>
    </row>
    <row r="24" spans="2:5" ht="34" customHeight="1" x14ac:dyDescent="0.2">
      <c r="B24" s="179" t="s">
        <v>189</v>
      </c>
      <c r="C24" s="176" t="s">
        <v>190</v>
      </c>
      <c r="D24" s="176" t="s">
        <v>191</v>
      </c>
      <c r="E24" s="180"/>
    </row>
    <row r="25" spans="2:5" ht="38" customHeight="1" x14ac:dyDescent="0.2">
      <c r="B25" s="181" t="s">
        <v>192</v>
      </c>
      <c r="C25" s="178" t="s">
        <v>193</v>
      </c>
      <c r="D25" s="177" t="s">
        <v>117</v>
      </c>
      <c r="E25" s="180" t="s">
        <v>194</v>
      </c>
    </row>
    <row r="26" spans="2:5" ht="38" customHeight="1" x14ac:dyDescent="0.2">
      <c r="B26" s="181" t="s">
        <v>195</v>
      </c>
      <c r="C26" s="178" t="s">
        <v>196</v>
      </c>
      <c r="D26" s="177" t="s">
        <v>117</v>
      </c>
      <c r="E26" s="180" t="s">
        <v>194</v>
      </c>
    </row>
    <row r="27" spans="2:5" ht="38" customHeight="1" x14ac:dyDescent="0.2">
      <c r="B27" s="181" t="s">
        <v>197</v>
      </c>
      <c r="C27" s="178" t="s">
        <v>212</v>
      </c>
      <c r="D27" s="177" t="s">
        <v>198</v>
      </c>
      <c r="E27" s="180"/>
    </row>
    <row r="28" spans="2:5" ht="38" customHeight="1" x14ac:dyDescent="0.2">
      <c r="B28" s="181" t="s">
        <v>199</v>
      </c>
      <c r="C28" s="178" t="s">
        <v>213</v>
      </c>
      <c r="D28" s="177" t="s">
        <v>198</v>
      </c>
      <c r="E28" s="180"/>
    </row>
    <row r="29" spans="2:5" ht="38" customHeight="1" x14ac:dyDescent="0.2">
      <c r="B29" s="181" t="s">
        <v>200</v>
      </c>
      <c r="C29" s="178" t="s">
        <v>214</v>
      </c>
      <c r="D29" s="177" t="s">
        <v>201</v>
      </c>
      <c r="E29" s="180"/>
    </row>
    <row r="30" spans="2:5" ht="38" customHeight="1" x14ac:dyDescent="0.2">
      <c r="B30" s="181" t="s">
        <v>202</v>
      </c>
      <c r="C30" s="178" t="s">
        <v>203</v>
      </c>
      <c r="D30" s="177" t="s">
        <v>204</v>
      </c>
      <c r="E30" s="180" t="s">
        <v>205</v>
      </c>
    </row>
    <row r="31" spans="2:5" ht="38" customHeight="1" x14ac:dyDescent="0.2">
      <c r="B31" s="181" t="s">
        <v>206</v>
      </c>
      <c r="C31" s="178" t="s">
        <v>207</v>
      </c>
      <c r="D31" s="177" t="s">
        <v>208</v>
      </c>
      <c r="E31" s="180" t="s">
        <v>205</v>
      </c>
    </row>
    <row r="32" spans="2:5" ht="38" customHeight="1" x14ac:dyDescent="0.2">
      <c r="B32" s="182" t="s">
        <v>209</v>
      </c>
      <c r="C32" s="183" t="s">
        <v>210</v>
      </c>
      <c r="D32" s="183" t="s">
        <v>211</v>
      </c>
      <c r="E32" s="184" t="s">
        <v>205</v>
      </c>
    </row>
    <row r="33" spans="1:4" ht="15" customHeight="1" x14ac:dyDescent="0.15">
      <c r="B33" s="175"/>
      <c r="C33" s="31"/>
      <c r="D33" s="31"/>
    </row>
    <row r="34" spans="1:4" x14ac:dyDescent="0.15">
      <c r="B34" s="377" t="s">
        <v>62</v>
      </c>
      <c r="C34" s="378"/>
    </row>
    <row r="35" spans="1:4" ht="16" x14ac:dyDescent="0.2">
      <c r="A35" s="30"/>
      <c r="B35" s="379" t="s">
        <v>184</v>
      </c>
      <c r="C35" s="380"/>
      <c r="D35" s="110"/>
    </row>
    <row r="36" spans="1:4" ht="16" x14ac:dyDescent="0.2">
      <c r="A36" s="30"/>
      <c r="B36" s="381" t="s">
        <v>86</v>
      </c>
      <c r="C36" s="382"/>
      <c r="D36" s="110"/>
    </row>
    <row r="37" spans="1:4" ht="16" x14ac:dyDescent="0.2">
      <c r="A37" s="30"/>
      <c r="B37" s="375" t="s">
        <v>185</v>
      </c>
      <c r="C37" s="376"/>
      <c r="D37" s="110"/>
    </row>
    <row r="38" spans="1:4" x14ac:dyDescent="0.15">
      <c r="A38" s="30"/>
      <c r="C38" s="24"/>
    </row>
    <row r="39" spans="1:4" ht="16" x14ac:dyDescent="0.2">
      <c r="A39" s="173"/>
      <c r="B39" s="222" t="s">
        <v>229</v>
      </c>
      <c r="C39" s="222" t="s">
        <v>22</v>
      </c>
    </row>
    <row r="40" spans="1:4" ht="17" x14ac:dyDescent="0.2">
      <c r="A40" s="173">
        <v>1</v>
      </c>
      <c r="B40" s="223" t="s">
        <v>167</v>
      </c>
      <c r="C40" s="223" t="s">
        <v>230</v>
      </c>
    </row>
    <row r="41" spans="1:4" ht="17" x14ac:dyDescent="0.2">
      <c r="A41" s="173">
        <v>2</v>
      </c>
      <c r="B41" s="223" t="s">
        <v>168</v>
      </c>
      <c r="C41" s="223" t="s">
        <v>231</v>
      </c>
    </row>
    <row r="42" spans="1:4" ht="17" x14ac:dyDescent="0.2">
      <c r="A42" s="173">
        <v>3</v>
      </c>
      <c r="B42" s="223" t="s">
        <v>169</v>
      </c>
      <c r="C42" s="223" t="s">
        <v>232</v>
      </c>
    </row>
    <row r="43" spans="1:4" ht="17" x14ac:dyDescent="0.2">
      <c r="A43" s="173">
        <v>4</v>
      </c>
      <c r="B43" s="223" t="s">
        <v>170</v>
      </c>
      <c r="C43" s="223" t="s">
        <v>233</v>
      </c>
    </row>
    <row r="44" spans="1:4" ht="17" x14ac:dyDescent="0.2">
      <c r="A44" s="173">
        <v>5</v>
      </c>
      <c r="B44" s="223" t="s">
        <v>171</v>
      </c>
      <c r="C44" s="223" t="s">
        <v>234</v>
      </c>
    </row>
    <row r="45" spans="1:4" ht="17" x14ac:dyDescent="0.2">
      <c r="A45" s="173">
        <v>6</v>
      </c>
      <c r="B45" s="223" t="s">
        <v>172</v>
      </c>
      <c r="C45" s="223" t="s">
        <v>235</v>
      </c>
    </row>
    <row r="46" spans="1:4" ht="17" x14ac:dyDescent="0.2">
      <c r="A46" s="173">
        <v>7</v>
      </c>
      <c r="B46" s="223" t="s">
        <v>173</v>
      </c>
      <c r="C46" s="223" t="s">
        <v>236</v>
      </c>
    </row>
    <row r="47" spans="1:4" ht="17" x14ac:dyDescent="0.2">
      <c r="A47" s="173">
        <v>8</v>
      </c>
      <c r="B47" s="223" t="s">
        <v>174</v>
      </c>
      <c r="C47" s="223" t="s">
        <v>237</v>
      </c>
    </row>
    <row r="48" spans="1:4" ht="17" x14ac:dyDescent="0.2">
      <c r="A48" s="173">
        <v>9</v>
      </c>
      <c r="B48" s="223" t="s">
        <v>175</v>
      </c>
      <c r="C48" s="223" t="s">
        <v>238</v>
      </c>
    </row>
    <row r="49" spans="1:3" ht="17" x14ac:dyDescent="0.2">
      <c r="A49" s="173">
        <v>10</v>
      </c>
      <c r="B49" s="223" t="s">
        <v>176</v>
      </c>
      <c r="C49" s="223" t="s">
        <v>239</v>
      </c>
    </row>
    <row r="50" spans="1:3" ht="17" x14ac:dyDescent="0.2">
      <c r="A50" s="173">
        <v>11</v>
      </c>
      <c r="B50" s="223" t="s">
        <v>177</v>
      </c>
      <c r="C50" s="223" t="s">
        <v>240</v>
      </c>
    </row>
    <row r="51" spans="1:3" ht="17" x14ac:dyDescent="0.2">
      <c r="A51" s="173">
        <v>12</v>
      </c>
      <c r="B51" s="223" t="s">
        <v>178</v>
      </c>
      <c r="C51" s="223" t="s">
        <v>241</v>
      </c>
    </row>
    <row r="52" spans="1:3" ht="17" x14ac:dyDescent="0.2">
      <c r="A52" s="173">
        <v>13</v>
      </c>
      <c r="B52" s="223" t="s">
        <v>179</v>
      </c>
      <c r="C52" s="223" t="s">
        <v>242</v>
      </c>
    </row>
    <row r="53" spans="1:3" ht="17" x14ac:dyDescent="0.2">
      <c r="A53" s="173">
        <v>14</v>
      </c>
      <c r="B53" s="223" t="s">
        <v>180</v>
      </c>
      <c r="C53" s="223" t="s">
        <v>243</v>
      </c>
    </row>
    <row r="54" spans="1:3" ht="17" x14ac:dyDescent="0.2">
      <c r="A54" s="173">
        <v>15</v>
      </c>
      <c r="B54" s="223" t="s">
        <v>181</v>
      </c>
      <c r="C54" s="223" t="s">
        <v>244</v>
      </c>
    </row>
    <row r="55" spans="1:3" ht="17" x14ac:dyDescent="0.2">
      <c r="A55" s="173">
        <v>16</v>
      </c>
      <c r="B55" s="223" t="s">
        <v>182</v>
      </c>
      <c r="C55" s="223" t="s">
        <v>245</v>
      </c>
    </row>
    <row r="56" spans="1:3" ht="17" x14ac:dyDescent="0.2">
      <c r="A56" s="173">
        <v>17</v>
      </c>
      <c r="B56" s="223" t="s">
        <v>183</v>
      </c>
      <c r="C56" s="223" t="s">
        <v>246</v>
      </c>
    </row>
    <row r="57" spans="1:3" ht="16" x14ac:dyDescent="0.2">
      <c r="A57" s="173"/>
      <c r="B57" s="223"/>
      <c r="C57" s="223"/>
    </row>
    <row r="58" spans="1:3" ht="16" x14ac:dyDescent="0.2">
      <c r="A58" s="173"/>
      <c r="B58" s="223"/>
      <c r="C58" s="223"/>
    </row>
    <row r="59" spans="1:3" ht="16" x14ac:dyDescent="0.2">
      <c r="A59" s="173"/>
      <c r="B59" s="223"/>
      <c r="C59" s="223"/>
    </row>
    <row r="60" spans="1:3" ht="16" x14ac:dyDescent="0.2">
      <c r="A60" s="173"/>
      <c r="B60" s="223"/>
      <c r="C60" s="223"/>
    </row>
    <row r="61" spans="1:3" ht="16" x14ac:dyDescent="0.2">
      <c r="A61" s="173"/>
      <c r="B61" s="173"/>
      <c r="C61" s="223"/>
    </row>
    <row r="62" spans="1:3" ht="16" x14ac:dyDescent="0.2">
      <c r="A62" s="173"/>
      <c r="B62" s="173"/>
      <c r="C62" s="223"/>
    </row>
    <row r="63" spans="1:3" ht="16" x14ac:dyDescent="0.2">
      <c r="A63" s="173"/>
      <c r="B63" s="173"/>
      <c r="C63" s="223"/>
    </row>
    <row r="64" spans="1:3" ht="16" x14ac:dyDescent="0.2">
      <c r="A64" s="173"/>
      <c r="B64" s="173"/>
      <c r="C64" s="223"/>
    </row>
  </sheetData>
  <sortState xmlns:xlrd2="http://schemas.microsoft.com/office/spreadsheetml/2017/richdata2" ref="B40:C61">
    <sortCondition ref="B39:B61"/>
  </sortState>
  <mergeCells count="23">
    <mergeCell ref="B37:C37"/>
    <mergeCell ref="C20:D20"/>
    <mergeCell ref="C21:D21"/>
    <mergeCell ref="B34:C34"/>
    <mergeCell ref="B35:C35"/>
    <mergeCell ref="B36:C36"/>
    <mergeCell ref="B23:E23"/>
    <mergeCell ref="C14:D14"/>
    <mergeCell ref="C16:D16"/>
    <mergeCell ref="C17:D17"/>
    <mergeCell ref="C18:D18"/>
    <mergeCell ref="C19:D19"/>
    <mergeCell ref="C8:D8"/>
    <mergeCell ref="C9:D9"/>
    <mergeCell ref="C11:D11"/>
    <mergeCell ref="C12:D12"/>
    <mergeCell ref="C13:D13"/>
    <mergeCell ref="C7:D7"/>
    <mergeCell ref="C2:D2"/>
    <mergeCell ref="C3:D3"/>
    <mergeCell ref="C4:D4"/>
    <mergeCell ref="C5:D5"/>
    <mergeCell ref="C6:D6"/>
  </mergeCells>
  <phoneticPr fontId="38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Jan'21</vt:lpstr>
      <vt:lpstr>Inv 2020</vt:lpstr>
      <vt:lpstr>Look Up List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Meanwhile Creative</cp:lastModifiedBy>
  <cp:lastPrinted>2020-10-14T09:12:35Z</cp:lastPrinted>
  <dcterms:created xsi:type="dcterms:W3CDTF">2010-04-11T15:50:05Z</dcterms:created>
  <dcterms:modified xsi:type="dcterms:W3CDTF">2021-07-07T14:01:11Z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TC100738799990</vt:lpwstr>
  </property>
</Properties>
</file>