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4D/Desktop/"/>
    </mc:Choice>
  </mc:AlternateContent>
  <xr:revisionPtr revIDLastSave="0" documentId="13_ncr:1_{39F626A1-FD55-8148-98C5-EDB094E82498}" xr6:coauthVersionLast="47" xr6:coauthVersionMax="47" xr10:uidLastSave="{00000000-0000-0000-0000-000000000000}"/>
  <bookViews>
    <workbookView xWindow="6220" yWindow="500" windowWidth="15520" windowHeight="15700" xr2:uid="{00000000-000D-0000-FFFF-FFFF00000000}"/>
  </bookViews>
  <sheets>
    <sheet name="Overview" sheetId="4" r:id="rId1"/>
    <sheet name="Inv H1 2019" sheetId="11" r:id="rId2"/>
    <sheet name="Dec'19" sheetId="48" r:id="rId3"/>
    <sheet name="Nov'19" sheetId="47" r:id="rId4"/>
    <sheet name="Look-up List" sheetId="7" r:id="rId5"/>
  </sheets>
  <externalReferences>
    <externalReference r:id="rId6"/>
  </externalReferences>
  <definedNames>
    <definedName name="_xlnm._FilterDatabase" localSheetId="2" hidden="1">'Dec''19'!$A$39:$AA$59</definedName>
    <definedName name="_xlnm._FilterDatabase" localSheetId="3" hidden="1">'Nov''19'!$A$39:$AA$59</definedName>
    <definedName name="AccountLookup" localSheetId="2">#REF!</definedName>
    <definedName name="AccountLookup" localSheetId="3">#REF!</definedName>
    <definedName name="AccountLookup">#REF!</definedName>
    <definedName name="MileageRate" localSheetId="2">#REF!</definedName>
    <definedName name="MileageRate" localSheetId="3">#REF!</definedName>
    <definedName name="MileageRate">#REF!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5" i="4" l="1"/>
  <c r="G35" i="4"/>
  <c r="U34" i="4"/>
  <c r="G34" i="4"/>
  <c r="U33" i="4"/>
  <c r="G33" i="4"/>
  <c r="U32" i="4"/>
  <c r="G32" i="4"/>
  <c r="U31" i="4"/>
  <c r="G31" i="4"/>
  <c r="U30" i="4"/>
  <c r="G30" i="4"/>
  <c r="U29" i="4"/>
  <c r="G29" i="4"/>
  <c r="U28" i="4"/>
  <c r="G28" i="4"/>
  <c r="U27" i="4"/>
  <c r="G27" i="4"/>
  <c r="U26" i="4"/>
  <c r="G26" i="4"/>
  <c r="U25" i="4"/>
  <c r="G25" i="4"/>
  <c r="U24" i="4"/>
  <c r="G24" i="4"/>
  <c r="U23" i="4"/>
  <c r="G23" i="4"/>
  <c r="U22" i="4"/>
  <c r="G22" i="4"/>
  <c r="U21" i="4"/>
  <c r="G21" i="4"/>
  <c r="T55" i="48"/>
  <c r="T54" i="48"/>
  <c r="T53" i="48"/>
  <c r="T52" i="48"/>
  <c r="T51" i="48"/>
  <c r="T50" i="48"/>
  <c r="T49" i="48"/>
  <c r="T48" i="48"/>
  <c r="T47" i="48"/>
  <c r="T46" i="48"/>
  <c r="T45" i="48"/>
  <c r="T44" i="48"/>
  <c r="T43" i="48"/>
  <c r="T42" i="48"/>
  <c r="F55" i="48"/>
  <c r="F54" i="48"/>
  <c r="F53" i="48"/>
  <c r="F52" i="48"/>
  <c r="F51" i="48"/>
  <c r="F50" i="48"/>
  <c r="F49" i="48"/>
  <c r="F48" i="48"/>
  <c r="F47" i="48"/>
  <c r="F46" i="48"/>
  <c r="F45" i="48"/>
  <c r="F44" i="48"/>
  <c r="F43" i="48"/>
  <c r="F42" i="48"/>
  <c r="F55" i="47"/>
  <c r="F53" i="47"/>
  <c r="F52" i="47"/>
  <c r="F51" i="47"/>
  <c r="F50" i="47"/>
  <c r="F49" i="47"/>
  <c r="F48" i="47"/>
  <c r="F47" i="47"/>
  <c r="F46" i="47"/>
  <c r="F45" i="47"/>
  <c r="F44" i="47"/>
  <c r="F43" i="47"/>
  <c r="F42" i="47"/>
  <c r="T56" i="48" l="1"/>
  <c r="F56" i="48"/>
  <c r="T55" i="47" l="1"/>
  <c r="T54" i="47"/>
  <c r="F54" i="47"/>
  <c r="T53" i="47"/>
  <c r="T52" i="47"/>
  <c r="T51" i="47"/>
  <c r="T50" i="47"/>
  <c r="T49" i="47"/>
  <c r="T48" i="47"/>
  <c r="T47" i="47"/>
  <c r="T46" i="47"/>
  <c r="T45" i="47"/>
  <c r="T44" i="47"/>
  <c r="T43" i="47"/>
  <c r="T42" i="47"/>
  <c r="H60" i="11"/>
  <c r="C61" i="11" s="1"/>
  <c r="H61" i="11" s="1"/>
  <c r="C62" i="11" s="1"/>
  <c r="H62" i="11" s="1"/>
  <c r="C63" i="11" s="1"/>
  <c r="H63" i="11" s="1"/>
  <c r="C64" i="11" s="1"/>
  <c r="H64" i="11" s="1"/>
  <c r="C65" i="11" s="1"/>
  <c r="H65" i="11" s="1"/>
  <c r="C66" i="11" s="1"/>
  <c r="H66" i="11" s="1"/>
  <c r="C67" i="11" s="1"/>
  <c r="H67" i="11" s="1"/>
  <c r="H14" i="11"/>
  <c r="C15" i="11" s="1"/>
  <c r="H15" i="11" s="1"/>
  <c r="C16" i="11" s="1"/>
  <c r="H16" i="11" s="1"/>
  <c r="C17" i="11" s="1"/>
  <c r="H17" i="11" s="1"/>
  <c r="C18" i="11" s="1"/>
  <c r="H18" i="11" s="1"/>
  <c r="C19" i="11" s="1"/>
  <c r="H19" i="11" s="1"/>
  <c r="C20" i="11" s="1"/>
  <c r="H20" i="11" s="1"/>
  <c r="C21" i="11" s="1"/>
  <c r="H21" i="11" s="1"/>
  <c r="C22" i="11" s="1"/>
  <c r="H22" i="11" s="1"/>
  <c r="C23" i="11" s="1"/>
  <c r="H23" i="11" s="1"/>
  <c r="C24" i="11" s="1"/>
  <c r="H24" i="11" s="1"/>
  <c r="C25" i="11" s="1"/>
  <c r="H25" i="11" s="1"/>
  <c r="C26" i="11" s="1"/>
  <c r="H26" i="11" s="1"/>
  <c r="C27" i="11" s="1"/>
  <c r="H27" i="11" s="1"/>
  <c r="C28" i="11" s="1"/>
  <c r="H28" i="11" s="1"/>
  <c r="C29" i="11" s="1"/>
  <c r="H29" i="11" s="1"/>
  <c r="C30" i="11" s="1"/>
  <c r="H30" i="11" s="1"/>
  <c r="C31" i="11" s="1"/>
  <c r="H31" i="11" s="1"/>
  <c r="C32" i="11" s="1"/>
  <c r="H32" i="11" s="1"/>
  <c r="C33" i="11" s="1"/>
  <c r="H33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H38" i="11"/>
  <c r="C39" i="11"/>
  <c r="H39" i="11" s="1"/>
  <c r="C40" i="11" s="1"/>
  <c r="H40" i="11" s="1"/>
  <c r="C41" i="11" s="1"/>
  <c r="H41" i="11" s="1"/>
  <c r="C42" i="11" s="1"/>
  <c r="H42" i="11" s="1"/>
  <c r="C43" i="11" s="1"/>
  <c r="H43" i="11" s="1"/>
  <c r="C44" i="11" s="1"/>
  <c r="H44" i="11" s="1"/>
  <c r="C45" i="11" s="1"/>
  <c r="H45" i="11" s="1"/>
  <c r="C46" i="11" s="1"/>
  <c r="H46" i="11" s="1"/>
  <c r="C47" i="11" s="1"/>
  <c r="H47" i="11" s="1"/>
  <c r="C48" i="11" s="1"/>
  <c r="H48" i="11" s="1"/>
  <c r="C49" i="11" s="1"/>
  <c r="H49" i="11" s="1"/>
  <c r="C50" i="11" s="1"/>
  <c r="H50" i="11" s="1"/>
  <c r="C51" i="11" s="1"/>
  <c r="H51" i="11" s="1"/>
  <c r="C52" i="11" s="1"/>
  <c r="H52" i="11" s="1"/>
  <c r="C53" i="11" s="1"/>
  <c r="H53" i="11" s="1"/>
  <c r="F68" i="11"/>
  <c r="F9" i="11" s="1"/>
  <c r="D68" i="11"/>
  <c r="F54" i="11"/>
  <c r="F8" i="11" s="1"/>
  <c r="D54" i="11"/>
  <c r="H54" i="11" s="1"/>
  <c r="G8" i="11" s="1"/>
  <c r="C54" i="11"/>
  <c r="F34" i="11"/>
  <c r="F7" i="11" s="1"/>
  <c r="D34" i="11"/>
  <c r="C34" i="11"/>
  <c r="D7" i="11" s="1"/>
  <c r="I68" i="11"/>
  <c r="H9" i="11" s="1"/>
  <c r="E9" i="11"/>
  <c r="E7" i="11"/>
  <c r="I34" i="11"/>
  <c r="H7" i="11" s="1"/>
  <c r="I54" i="11"/>
  <c r="H8" i="11" s="1"/>
  <c r="D8" i="11"/>
  <c r="O8" i="4"/>
  <c r="C68" i="11"/>
  <c r="D9" i="11" s="1"/>
  <c r="H58" i="11"/>
  <c r="H59" i="11"/>
  <c r="E8" i="11" l="1"/>
  <c r="H68" i="11"/>
  <c r="G9" i="11" s="1"/>
  <c r="H34" i="11"/>
  <c r="G7" i="11" s="1"/>
</calcChain>
</file>

<file path=xl/sharedStrings.xml><?xml version="1.0" encoding="utf-8"?>
<sst xmlns="http://schemas.openxmlformats.org/spreadsheetml/2006/main" count="827" uniqueCount="205">
  <si>
    <t>Date</t>
  </si>
  <si>
    <t>Phone:</t>
  </si>
  <si>
    <t>Account Overview</t>
  </si>
  <si>
    <t>No</t>
  </si>
  <si>
    <t>Age</t>
  </si>
  <si>
    <t>Age at diagnosis of T1DM</t>
  </si>
  <si>
    <t>Province</t>
  </si>
  <si>
    <t>Summary of Patient Recruitment</t>
  </si>
  <si>
    <t>Support received from A4D</t>
  </si>
  <si>
    <t>Baseline HbA1c (%)</t>
  </si>
  <si>
    <r>
      <t xml:space="preserve">Total number of T1DM patient recruited: 
</t>
    </r>
    <r>
      <rPr>
        <i/>
        <sz val="12"/>
        <rFont val="Calibri"/>
        <family val="2"/>
      </rPr>
      <t>(including those discontinued</t>
    </r>
    <r>
      <rPr>
        <sz val="12"/>
        <rFont val="Calibri"/>
        <family val="2"/>
      </rPr>
      <t>)</t>
    </r>
  </si>
  <si>
    <t xml:space="preserve">Start date: </t>
  </si>
  <si>
    <t>Report updated:</t>
  </si>
  <si>
    <t>Number of existing T1DM patient 
supported by A4D :</t>
  </si>
  <si>
    <t>Gender</t>
  </si>
  <si>
    <t>M</t>
  </si>
  <si>
    <t>Discontinued</t>
  </si>
  <si>
    <t>Status</t>
  </si>
  <si>
    <t>Active</t>
  </si>
  <si>
    <t>Balance (Start)</t>
  </si>
  <si>
    <t>Units Received</t>
  </si>
  <si>
    <t>Received From</t>
  </si>
  <si>
    <t>Units Released</t>
  </si>
  <si>
    <t>Released To</t>
  </si>
  <si>
    <t>Balance (End)</t>
  </si>
  <si>
    <t>Units Returned</t>
  </si>
  <si>
    <t>Returned By</t>
  </si>
  <si>
    <t>Product</t>
  </si>
  <si>
    <t>No.</t>
  </si>
  <si>
    <t>Total Units Received</t>
  </si>
  <si>
    <t>Total Units Released</t>
  </si>
  <si>
    <t>Primary Contact Person</t>
  </si>
  <si>
    <t>Supplementary Contact Person</t>
  </si>
  <si>
    <t>F</t>
  </si>
  <si>
    <t>Patient Name</t>
  </si>
  <si>
    <t>COUNTRY:</t>
  </si>
  <si>
    <t>PROVINCE/REGION:</t>
  </si>
  <si>
    <t>HOSPITAL:</t>
  </si>
  <si>
    <t>D.O.B. 
(dd-mmm-yyyy)</t>
  </si>
  <si>
    <t>Nan</t>
  </si>
  <si>
    <t>Lumphang</t>
  </si>
  <si>
    <t>Chiangmai</t>
  </si>
  <si>
    <t>Lumphun</t>
  </si>
  <si>
    <t>NA</t>
  </si>
  <si>
    <t>March 2016</t>
  </si>
  <si>
    <t>Balance  (Start)</t>
  </si>
  <si>
    <t>Profession: Diabetes Nurse</t>
  </si>
  <si>
    <t>Department: Paediatric Dept</t>
  </si>
  <si>
    <t>Profession: Paediatric Endocrinologist</t>
  </si>
  <si>
    <t>Date of recruitment into A4D Programme</t>
  </si>
  <si>
    <t>300-400</t>
  </si>
  <si>
    <t>At birth</t>
  </si>
  <si>
    <t>Chiang rai</t>
  </si>
  <si>
    <t>Phayoa</t>
  </si>
  <si>
    <t>Released To (select from drop down list)</t>
  </si>
  <si>
    <t>Softclix Lancets (200's/box)</t>
  </si>
  <si>
    <t>Fastclix Lancets (24's/box)</t>
  </si>
  <si>
    <t>Performa Lancet Sofclix (200's)</t>
  </si>
  <si>
    <t>Performa Lancet Fastclix (24's)</t>
  </si>
  <si>
    <t>ACCU-CHEK PERFORMA LANCET FASTCLIX (24's)</t>
  </si>
  <si>
    <t>ACCU-CHEK PERFORMA LANCET SOFTCLIX (200's)</t>
  </si>
  <si>
    <t>Carry forward 2018</t>
  </si>
  <si>
    <t>A4D</t>
  </si>
  <si>
    <t>Inactive</t>
  </si>
  <si>
    <t>START BALANCE</t>
  </si>
  <si>
    <t>END BALANCE</t>
  </si>
  <si>
    <t>Blood Pressure (mm HG)</t>
  </si>
  <si>
    <t>Body Weight (Kg)</t>
  </si>
  <si>
    <t>Height (Meters)</t>
  </si>
  <si>
    <t>BMI</t>
  </si>
  <si>
    <t>Date of BMI (mmm-yy)</t>
  </si>
  <si>
    <t>SAC</t>
  </si>
  <si>
    <t>%</t>
  </si>
  <si>
    <t>Updated 
HbA1c</t>
  </si>
  <si>
    <t>mg/dL</t>
  </si>
  <si>
    <t>Updated 
SMBG or CBG</t>
  </si>
  <si>
    <t>Last Clinic Visit (dd-mmm-yy)</t>
  </si>
  <si>
    <t>Lost Follow Up</t>
  </si>
  <si>
    <t>Medical Supplies</t>
  </si>
  <si>
    <t>Performa Glucose Test Strips (100's/box)</t>
  </si>
  <si>
    <t>A4D Support</t>
  </si>
  <si>
    <t>Standard</t>
  </si>
  <si>
    <t>Tak</t>
  </si>
  <si>
    <t>102/69</t>
  </si>
  <si>
    <t>PERFORMA GLUCOSE TEST STRIPS (100's/box)</t>
  </si>
  <si>
    <t>Jan'19</t>
  </si>
  <si>
    <t>Baseline SMBG or CBG (mg/dL)</t>
  </si>
  <si>
    <t>ประถมศึกษาปีที่ 1</t>
  </si>
  <si>
    <t>ประถมศึกษาปีที่ 4</t>
  </si>
  <si>
    <t>ประถมศึกษาปีที่ 2</t>
  </si>
  <si>
    <t>1st Year University</t>
  </si>
  <si>
    <t>Not in School</t>
  </si>
  <si>
    <t>Deceased</t>
  </si>
  <si>
    <t>CLINIC SUPPORT PROGRAMME</t>
  </si>
  <si>
    <t>MONTHLY REPORT</t>
  </si>
  <si>
    <t>Feb'19</t>
  </si>
  <si>
    <t>Description</t>
  </si>
  <si>
    <t>Patient has passed away</t>
  </si>
  <si>
    <t>Patient regularly visits Hospital and receives medical supplies from A4D</t>
  </si>
  <si>
    <t>Patient is enrolled but has not yet visited the Hospital for medical supplies</t>
  </si>
  <si>
    <t>Patient no longer visits the Hospital due to known reasons</t>
  </si>
  <si>
    <t>Patient no longer visits the Hospital. We have lost follow up with the patient</t>
  </si>
  <si>
    <t>(Date if Applicable or NA)</t>
  </si>
  <si>
    <t>Hospitalisation due to diabetes emergency or glucose control</t>
  </si>
  <si>
    <t>Education (School Grade) 
Or Occupation</t>
  </si>
  <si>
    <t>Any opportunity or intervention that may require support from A4D e.g. complications or family support</t>
  </si>
  <si>
    <t>Remarks (If Applicable)</t>
  </si>
  <si>
    <t>Clinic Support Programme</t>
  </si>
  <si>
    <t>SMBG 73-457</t>
  </si>
  <si>
    <t>115/67</t>
  </si>
  <si>
    <t>มัธยมศึกษาปีที่ 1</t>
  </si>
  <si>
    <t>อนุบาล 1</t>
  </si>
  <si>
    <t>มัธยมศึกษาปีที่ 5</t>
  </si>
  <si>
    <t>มัธยมศึกษาปีที่ 4</t>
  </si>
  <si>
    <t>Mar'19</t>
  </si>
  <si>
    <t>FBS 151</t>
  </si>
  <si>
    <t>93/56</t>
  </si>
  <si>
    <t>92/62</t>
  </si>
  <si>
    <t>Apr'19</t>
  </si>
  <si>
    <t>มัธยมศึกษาปีที่ 2</t>
  </si>
  <si>
    <t>May'19</t>
  </si>
  <si>
    <t>1/7/19 death at home</t>
  </si>
  <si>
    <t>94/53</t>
  </si>
  <si>
    <t>Jun'19</t>
  </si>
  <si>
    <t>54-484</t>
  </si>
  <si>
    <t>SMBG 80-543</t>
  </si>
  <si>
    <t>108/70</t>
  </si>
  <si>
    <t>Jul'19</t>
  </si>
  <si>
    <t>(per day)</t>
  </si>
  <si>
    <t>Testing Frequency (per day) </t>
  </si>
  <si>
    <t>125/87</t>
  </si>
  <si>
    <t>SMBG50-391</t>
  </si>
  <si>
    <t>3-4</t>
  </si>
  <si>
    <t>Aug'19</t>
  </si>
  <si>
    <t>: insulin, BG testing and HbA1C</t>
  </si>
  <si>
    <t>: all inclusive</t>
  </si>
  <si>
    <t>Partial</t>
  </si>
  <si>
    <t>: 1/2 of the following: HbA1C only, BG testing only, HbA1c &amp; BG testing</t>
  </si>
  <si>
    <t>Insulin regimen</t>
  </si>
  <si>
    <t>Basal-bolus</t>
  </si>
  <si>
    <t>: Prandial/bolus insulin (x3) given at each main meal time (breakfast, lunch &amp; dinner) and basal insulin (x1) at bedtime</t>
  </si>
  <si>
    <t>Premixed 30/70 BD</t>
  </si>
  <si>
    <t>: Fixed ratio of short/intermediate acting insulin (e.g. Mixtard 30) ; Injection given before breakfast and before dinner</t>
  </si>
  <si>
    <t>Self-mixed BD</t>
  </si>
  <si>
    <t>: Flexible ratio of short/intermediate acting insulin (e.g. use of Actrapid + Insulatard/NPH); injection given before breakfast and before dinner</t>
  </si>
  <si>
    <t>Modified conventional TID</t>
  </si>
  <si>
    <t>: Flexible ratio of short/intermediate acting insulin (e.g. use of Actrapid + Insulatard/NPH); injection given before breakfast, before lunch and before dinner</t>
  </si>
  <si>
    <t>Others</t>
  </si>
  <si>
    <t>SMBG 93-227</t>
  </si>
  <si>
    <t>4</t>
  </si>
  <si>
    <t>3</t>
  </si>
  <si>
    <t>SMBG 41-399</t>
  </si>
  <si>
    <t>Sep'19</t>
  </si>
  <si>
    <t>CBG 99-502</t>
  </si>
  <si>
    <t>1</t>
  </si>
  <si>
    <t>SMBG 88-350</t>
  </si>
  <si>
    <t>92/42</t>
  </si>
  <si>
    <t>96/65</t>
  </si>
  <si>
    <t>SMBG 56-567</t>
  </si>
  <si>
    <t>CBG 55-531</t>
  </si>
  <si>
    <t>107/73</t>
  </si>
  <si>
    <t>Oct'19</t>
  </si>
  <si>
    <t>104/58</t>
  </si>
  <si>
    <t>116/61</t>
  </si>
  <si>
    <t>SMBG 74-587</t>
  </si>
  <si>
    <t>2.3</t>
  </si>
  <si>
    <t>1.5</t>
  </si>
  <si>
    <t>120/66</t>
  </si>
  <si>
    <t>2.1</t>
  </si>
  <si>
    <t>SMBG55-340</t>
  </si>
  <si>
    <t>135/69</t>
  </si>
  <si>
    <t>SMBG 65-502</t>
  </si>
  <si>
    <t>Nov'19</t>
  </si>
  <si>
    <t>1 y 6 m</t>
  </si>
  <si>
    <t>100-546</t>
  </si>
  <si>
    <t>SMBG 90-100</t>
  </si>
  <si>
    <t>104/53</t>
  </si>
  <si>
    <t>SMBG 44-516</t>
  </si>
  <si>
    <t>Dec'19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</si>
  <si>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</si>
  <si>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</si>
  <si>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</si>
  <si>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</si>
  <si>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</si>
  <si>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</si>
  <si>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</si>
  <si>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</si>
  <si>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</si>
  <si>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</si>
  <si>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</si>
  <si>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</si>
  <si>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</si>
  <si>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</si>
  <si>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</si>
  <si>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COUNTRY</t>
  </si>
  <si>
    <t>CLINIC NAME</t>
  </si>
  <si>
    <t>high</t>
  </si>
  <si>
    <t xml:space="preserve"> Address: </t>
  </si>
  <si>
    <t>Website: 
&lt;insert URL&gt;</t>
  </si>
  <si>
    <t xml:space="preserve">Name: Dr A4D </t>
  </si>
  <si>
    <t xml:space="preserve">Department: </t>
  </si>
  <si>
    <t xml:space="preserve">Email: </t>
  </si>
  <si>
    <t xml:space="preserve">Phone: </t>
  </si>
  <si>
    <t>Name: Nurse A4D</t>
  </si>
  <si>
    <t>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</si>
</sst>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[$-409]d\-mmm\-yyyy;@"/>
    <numFmt numFmtId="166" formatCode="[$-409]d\-mmm\-yy;@"/>
    <numFmt numFmtId="167" formatCode="[$-409]mmm\-yy;@"/>
  </numFmts>
  <fonts count="56" x14ac:knownFonts="1">
    <font>
      <sz val="12"/>
      <color theme="1"/>
      <name val="Rockwell"/>
      <family val="2"/>
      <scheme val="minor"/>
    </font>
    <font>
      <b/>
      <sz val="15"/>
      <color theme="3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1"/>
      <color theme="1" tint="0.24994659260841701"/>
      <name val="Rockwell"/>
      <family val="2"/>
      <scheme val="minor"/>
    </font>
    <font>
      <u/>
      <sz val="12"/>
      <color theme="10"/>
      <name val="Rockwell"/>
      <family val="2"/>
      <charset val="136"/>
      <scheme val="minor"/>
    </font>
    <font>
      <u/>
      <sz val="12"/>
      <color theme="11"/>
      <name val="Rockwell"/>
      <family val="2"/>
      <charset val="136"/>
      <scheme val="minor"/>
    </font>
    <font>
      <sz val="12"/>
      <color theme="1"/>
      <name val="Calibri"/>
      <family val="2"/>
    </font>
    <font>
      <b/>
      <sz val="14"/>
      <color theme="0"/>
      <name val="Calibri"/>
      <family val="2"/>
    </font>
    <font>
      <sz val="14"/>
      <color theme="1"/>
      <name val="Calibri"/>
      <family val="2"/>
    </font>
    <font>
      <b/>
      <sz val="14"/>
      <name val="Calibri"/>
      <family val="2"/>
    </font>
    <font>
      <sz val="12"/>
      <color theme="3" tint="0.249977111117893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3" tint="0.249977111117893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2"/>
      <name val="Calibri"/>
      <family val="2"/>
    </font>
    <font>
      <b/>
      <sz val="14"/>
      <color theme="3" tint="0.249977111117893"/>
      <name val="Calibri"/>
      <family val="2"/>
    </font>
    <font>
      <b/>
      <sz val="14"/>
      <color theme="1"/>
      <name val="Calibri"/>
      <family val="2"/>
    </font>
    <font>
      <i/>
      <sz val="12"/>
      <name val="Calibri"/>
      <family val="2"/>
    </font>
    <font>
      <b/>
      <sz val="16"/>
      <color theme="0"/>
      <name val="Calibri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</font>
    <font>
      <sz val="12"/>
      <color theme="0"/>
      <name val="Arial"/>
      <family val="2"/>
    </font>
    <font>
      <b/>
      <sz val="12"/>
      <color theme="5"/>
      <name val="Arial"/>
      <family val="2"/>
    </font>
    <font>
      <b/>
      <sz val="14"/>
      <color theme="4" tint="-0.249977111117893"/>
      <name val="Calibri"/>
      <family val="2"/>
    </font>
    <font>
      <sz val="12"/>
      <color theme="0"/>
      <name val="Calibri"/>
      <family val="2"/>
    </font>
    <font>
      <b/>
      <sz val="18"/>
      <color theme="2" tint="-0.249977111117893"/>
      <name val="Calibri"/>
      <family val="2"/>
    </font>
    <font>
      <b/>
      <sz val="14"/>
      <color theme="1" tint="0.249977111117893"/>
      <name val="Calibri"/>
      <family val="2"/>
    </font>
    <font>
      <sz val="14"/>
      <color theme="1" tint="0.249977111117893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b/>
      <sz val="11"/>
      <color theme="1" tint="0.24994659260841701"/>
      <name val="Calibri"/>
      <family val="2"/>
    </font>
    <font>
      <b/>
      <sz val="12"/>
      <color rgb="FFFF0000"/>
      <name val="Calibri"/>
      <family val="2"/>
    </font>
    <font>
      <b/>
      <sz val="12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6"/>
      <color theme="1" tint="0.249977111117893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0" tint="-0.499984740745262"/>
      <name val="Calibri"/>
      <family val="2"/>
    </font>
    <font>
      <b/>
      <sz val="18"/>
      <color rgb="FF00B0F0"/>
      <name val="Calibri"/>
      <family val="2"/>
    </font>
    <font>
      <b/>
      <sz val="16"/>
      <color rgb="FFFFC000"/>
      <name val="Calibri"/>
      <family val="2"/>
    </font>
    <font>
      <b/>
      <sz val="20"/>
      <color rgb="FF00B0F0"/>
      <name val="Calibri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theme="1" tint="0.499984740745262"/>
      <name val="Calibri"/>
      <family val="2"/>
    </font>
    <font>
      <sz val="8"/>
      <name val="Rockwell"/>
      <family val="2"/>
      <scheme val="minor"/>
    </font>
    <font>
      <sz val="11"/>
      <color theme="1" tint="0.24994659260841701"/>
      <name val="Calibri"/>
      <family val="2"/>
    </font>
    <font>
      <sz val="12"/>
      <color rgb="FFFF0000"/>
      <name val="Calibri"/>
      <family val="2"/>
    </font>
    <font>
      <sz val="12"/>
      <color theme="0" tint="-0.499984740745262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2F3FC"/>
        <bgColor rgb="FF000000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theme="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double">
        <color theme="0"/>
      </left>
      <right/>
      <top/>
      <bottom/>
      <diagonal/>
    </border>
    <border>
      <left style="double">
        <color theme="0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double">
        <color theme="0"/>
      </bottom>
      <diagonal/>
    </border>
    <border>
      <left/>
      <right/>
      <top style="double">
        <color theme="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uble">
        <color theme="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double">
        <color theme="0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double">
        <color theme="0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double">
        <color theme="3"/>
      </bottom>
      <diagonal/>
    </border>
    <border>
      <left/>
      <right/>
      <top/>
      <bottom style="double">
        <color rgb="FF00B0F0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14999847407452621"/>
      </left>
      <right/>
      <top style="double">
        <color theme="0"/>
      </top>
      <bottom/>
      <diagonal/>
    </border>
    <border>
      <left/>
      <right style="thin">
        <color theme="0" tint="-0.14999847407452621"/>
      </right>
      <top style="double">
        <color theme="0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medium">
        <color auto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50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1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7" fillId="12" borderId="0" xfId="0" applyFont="1" applyFill="1" applyAlignment="1">
      <alignment horizontal="left" vertical="center"/>
    </xf>
    <xf numFmtId="0" fontId="6" fillId="13" borderId="0" xfId="0" applyFont="1" applyFill="1"/>
    <xf numFmtId="0" fontId="10" fillId="13" borderId="0" xfId="0" applyFont="1" applyFill="1" applyAlignment="1">
      <alignment horizontal="left" vertical="top"/>
    </xf>
    <xf numFmtId="0" fontId="10" fillId="13" borderId="0" xfId="0" applyFont="1" applyFill="1" applyAlignment="1">
      <alignment horizontal="left"/>
    </xf>
    <xf numFmtId="0" fontId="13" fillId="13" borderId="0" xfId="0" applyFont="1" applyFill="1" applyAlignment="1">
      <alignment horizontal="left" vertical="top"/>
    </xf>
    <xf numFmtId="0" fontId="6" fillId="11" borderId="0" xfId="0" applyFont="1" applyFill="1" applyAlignment="1">
      <alignment horizontal="left"/>
    </xf>
    <xf numFmtId="0" fontId="12" fillId="13" borderId="0" xfId="0" applyFont="1" applyFill="1" applyAlignment="1">
      <alignment horizontal="left" vertical="top"/>
    </xf>
    <xf numFmtId="0" fontId="6" fillId="13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16" fillId="11" borderId="0" xfId="0" applyFont="1" applyFill="1" applyAlignment="1">
      <alignment horizontal="left" vertical="center"/>
    </xf>
    <xf numFmtId="0" fontId="16" fillId="11" borderId="0" xfId="0" applyFont="1" applyFill="1" applyAlignment="1">
      <alignment horizontal="left" vertical="top"/>
    </xf>
    <xf numFmtId="0" fontId="16" fillId="11" borderId="0" xfId="3" applyFont="1" applyFill="1" applyAlignment="1">
      <alignment horizontal="left" wrapText="1"/>
    </xf>
    <xf numFmtId="0" fontId="16" fillId="11" borderId="0" xfId="3" applyFont="1" applyFill="1" applyAlignment="1">
      <alignment horizontal="center" wrapText="1"/>
    </xf>
    <xf numFmtId="0" fontId="17" fillId="13" borderId="0" xfId="0" applyFont="1" applyFill="1" applyAlignment="1">
      <alignment horizontal="left" vertical="top"/>
    </xf>
    <xf numFmtId="0" fontId="18" fillId="0" borderId="0" xfId="0" applyFont="1"/>
    <xf numFmtId="0" fontId="9" fillId="12" borderId="0" xfId="0" applyFont="1" applyFill="1" applyAlignment="1">
      <alignment horizontal="left" vertical="top"/>
    </xf>
    <xf numFmtId="0" fontId="14" fillId="13" borderId="0" xfId="0" applyFont="1" applyFill="1" applyAlignment="1">
      <alignment horizontal="left" vertical="center"/>
    </xf>
    <xf numFmtId="0" fontId="20" fillId="12" borderId="0" xfId="0" applyFont="1" applyFill="1" applyAlignment="1">
      <alignment vertical="center"/>
    </xf>
    <xf numFmtId="0" fontId="6" fillId="0" borderId="0" xfId="0" applyFont="1" applyAlignment="1">
      <alignment horizontal="center"/>
    </xf>
    <xf numFmtId="0" fontId="6" fillId="13" borderId="0" xfId="0" applyFont="1" applyFill="1" applyAlignment="1">
      <alignment horizontal="center"/>
    </xf>
    <xf numFmtId="0" fontId="22" fillId="13" borderId="0" xfId="0" applyFont="1" applyFill="1" applyAlignment="1">
      <alignment vertical="center"/>
    </xf>
    <xf numFmtId="0" fontId="21" fillId="0" borderId="0" xfId="0" applyFont="1" applyAlignment="1">
      <alignment horizontal="center" vertical="top" wrapText="1"/>
    </xf>
    <xf numFmtId="0" fontId="23" fillId="15" borderId="9" xfId="0" applyFont="1" applyFill="1" applyBorder="1" applyAlignment="1">
      <alignment horizontal="center" vertical="top" wrapText="1"/>
    </xf>
    <xf numFmtId="0" fontId="23" fillId="15" borderId="10" xfId="0" applyFont="1" applyFill="1" applyBorder="1" applyAlignment="1">
      <alignment horizontal="center" vertical="top" wrapText="1"/>
    </xf>
    <xf numFmtId="0" fontId="23" fillId="15" borderId="11" xfId="0" applyFont="1" applyFill="1" applyBorder="1" applyAlignment="1">
      <alignment horizontal="center" vertical="top" wrapText="1"/>
    </xf>
    <xf numFmtId="0" fontId="21" fillId="0" borderId="12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center" vertical="top" wrapText="1"/>
    </xf>
    <xf numFmtId="49" fontId="16" fillId="11" borderId="0" xfId="0" applyNumberFormat="1" applyFont="1" applyFill="1" applyAlignment="1">
      <alignment horizontal="left" vertical="top" indent="1"/>
    </xf>
    <xf numFmtId="0" fontId="16" fillId="11" borderId="0" xfId="0" applyFont="1" applyFill="1" applyAlignment="1">
      <alignment horizontal="left" vertical="top" indent="1"/>
    </xf>
    <xf numFmtId="0" fontId="21" fillId="0" borderId="14" xfId="0" applyFont="1" applyBorder="1" applyAlignment="1">
      <alignment horizontal="center" vertical="top" wrapText="1"/>
    </xf>
    <xf numFmtId="0" fontId="21" fillId="0" borderId="15" xfId="0" applyFont="1" applyBorder="1" applyAlignment="1">
      <alignment horizontal="center" vertical="top" wrapText="1"/>
    </xf>
    <xf numFmtId="0" fontId="21" fillId="0" borderId="16" xfId="0" applyFont="1" applyBorder="1" applyAlignment="1">
      <alignment horizontal="center" vertical="top" wrapText="1"/>
    </xf>
    <xf numFmtId="0" fontId="6" fillId="13" borderId="0" xfId="0" applyFont="1" applyFill="1" applyAlignment="1">
      <alignment horizontal="left" vertical="center"/>
    </xf>
    <xf numFmtId="165" fontId="16" fillId="11" borderId="0" xfId="0" applyNumberFormat="1" applyFont="1" applyFill="1" applyAlignment="1">
      <alignment horizontal="left" vertical="top" indent="1"/>
    </xf>
    <xf numFmtId="0" fontId="30" fillId="11" borderId="3" xfId="0" applyFont="1" applyFill="1" applyBorder="1" applyAlignment="1">
      <alignment horizontal="center" vertical="center" wrapText="1"/>
    </xf>
    <xf numFmtId="0" fontId="30" fillId="11" borderId="4" xfId="0" applyFont="1" applyFill="1" applyBorder="1" applyAlignment="1">
      <alignment horizontal="center" vertical="center" wrapText="1"/>
    </xf>
    <xf numFmtId="0" fontId="30" fillId="11" borderId="4" xfId="0" applyFont="1" applyFill="1" applyBorder="1" applyAlignment="1">
      <alignment horizontal="left" vertical="center" wrapText="1"/>
    </xf>
    <xf numFmtId="0" fontId="31" fillId="11" borderId="5" xfId="0" applyFont="1" applyFill="1" applyBorder="1" applyAlignment="1">
      <alignment horizontal="center" vertical="center" wrapText="1"/>
    </xf>
    <xf numFmtId="0" fontId="30" fillId="11" borderId="8" xfId="0" applyFont="1" applyFill="1" applyBorder="1" applyAlignment="1">
      <alignment horizontal="center" vertical="center" wrapText="1"/>
    </xf>
    <xf numFmtId="0" fontId="30" fillId="11" borderId="5" xfId="0" applyFont="1" applyFill="1" applyBorder="1" applyAlignment="1">
      <alignment horizontal="left" vertical="center" wrapText="1"/>
    </xf>
    <xf numFmtId="165" fontId="30" fillId="11" borderId="4" xfId="0" applyNumberFormat="1" applyFont="1" applyFill="1" applyBorder="1" applyAlignment="1">
      <alignment horizontal="left" vertical="center" wrapText="1"/>
    </xf>
    <xf numFmtId="0" fontId="32" fillId="14" borderId="0" xfId="0" applyFont="1" applyFill="1" applyAlignment="1">
      <alignment horizontal="center" vertical="center" wrapText="1"/>
    </xf>
    <xf numFmtId="0" fontId="32" fillId="14" borderId="0" xfId="0" applyFont="1" applyFill="1" applyAlignment="1">
      <alignment horizontal="left" vertical="center" wrapText="1"/>
    </xf>
    <xf numFmtId="0" fontId="33" fillId="14" borderId="0" xfId="0" applyFont="1" applyFill="1" applyAlignment="1">
      <alignment horizontal="center" vertical="center" wrapText="1"/>
    </xf>
    <xf numFmtId="0" fontId="32" fillId="14" borderId="6" xfId="0" applyFont="1" applyFill="1" applyBorder="1" applyAlignment="1">
      <alignment horizontal="left" vertical="center" wrapText="1"/>
    </xf>
    <xf numFmtId="0" fontId="33" fillId="14" borderId="6" xfId="0" applyFont="1" applyFill="1" applyBorder="1" applyAlignment="1">
      <alignment horizontal="center" vertical="center" wrapText="1"/>
    </xf>
    <xf numFmtId="0" fontId="33" fillId="14" borderId="7" xfId="0" applyFont="1" applyFill="1" applyBorder="1" applyAlignment="1">
      <alignment horizontal="center" vertical="center" wrapText="1"/>
    </xf>
    <xf numFmtId="0" fontId="30" fillId="11" borderId="4" xfId="0" applyFont="1" applyFill="1" applyBorder="1" applyAlignment="1">
      <alignment horizontal="left" vertical="center"/>
    </xf>
    <xf numFmtId="0" fontId="32" fillId="14" borderId="7" xfId="0" applyFont="1" applyFill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65" fontId="35" fillId="11" borderId="4" xfId="0" applyNumberFormat="1" applyFont="1" applyFill="1" applyBorder="1" applyAlignment="1">
      <alignment horizontal="left" vertical="center" wrapText="1"/>
    </xf>
    <xf numFmtId="0" fontId="35" fillId="11" borderId="4" xfId="0" applyFont="1" applyFill="1" applyBorder="1" applyAlignment="1">
      <alignment horizontal="center" vertical="center" wrapText="1"/>
    </xf>
    <xf numFmtId="0" fontId="30" fillId="11" borderId="4" xfId="3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4" fillId="13" borderId="0" xfId="0" applyFont="1" applyFill="1"/>
    <xf numFmtId="0" fontId="34" fillId="0" borderId="0" xfId="0" applyFont="1"/>
    <xf numFmtId="0" fontId="43" fillId="0" borderId="0" xfId="3" applyFont="1" applyFill="1" applyAlignment="1">
      <alignment horizontal="left" wrapText="1"/>
    </xf>
    <xf numFmtId="0" fontId="43" fillId="0" borderId="0" xfId="0" applyFont="1"/>
    <xf numFmtId="0" fontId="43" fillId="0" borderId="0" xfId="0" applyFont="1" applyAlignment="1">
      <alignment vertical="top"/>
    </xf>
    <xf numFmtId="0" fontId="43" fillId="0" borderId="0" xfId="0" applyFont="1" applyAlignment="1">
      <alignment vertical="top" wrapText="1"/>
    </xf>
    <xf numFmtId="0" fontId="44" fillId="0" borderId="0" xfId="0" applyFont="1"/>
    <xf numFmtId="0" fontId="12" fillId="0" borderId="0" xfId="3" applyFont="1" applyFill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12" fillId="0" borderId="0" xfId="3" applyFont="1" applyFill="1" applyAlignment="1">
      <alignment horizontal="center" vertical="center" wrapText="1"/>
    </xf>
    <xf numFmtId="167" fontId="12" fillId="0" borderId="0" xfId="0" applyNumberFormat="1" applyFont="1" applyAlignment="1">
      <alignment horizontal="center" vertical="center"/>
    </xf>
    <xf numFmtId="2" fontId="12" fillId="0" borderId="0" xfId="3" applyNumberFormat="1" applyFont="1" applyFill="1" applyAlignment="1">
      <alignment horizontal="center" vertical="center" wrapText="1"/>
    </xf>
    <xf numFmtId="2" fontId="40" fillId="10" borderId="27" xfId="0" applyNumberFormat="1" applyFont="1" applyFill="1" applyBorder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15" fillId="10" borderId="27" xfId="0" applyNumberFormat="1" applyFont="1" applyFill="1" applyBorder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2" fontId="15" fillId="10" borderId="28" xfId="0" applyNumberFormat="1" applyFont="1" applyFill="1" applyBorder="1" applyAlignment="1">
      <alignment horizontal="center" vertical="center"/>
    </xf>
    <xf numFmtId="2" fontId="40" fillId="10" borderId="28" xfId="0" applyNumberFormat="1" applyFont="1" applyFill="1" applyBorder="1" applyAlignment="1">
      <alignment horizontal="center" vertical="center"/>
    </xf>
    <xf numFmtId="0" fontId="40" fillId="10" borderId="28" xfId="0" applyFont="1" applyFill="1" applyBorder="1" applyAlignment="1">
      <alignment horizontal="center" vertical="center"/>
    </xf>
    <xf numFmtId="0" fontId="40" fillId="10" borderId="31" xfId="0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49" fontId="15" fillId="0" borderId="31" xfId="0" applyNumberFormat="1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2" xfId="3" applyFont="1" applyFill="1" applyBorder="1" applyAlignment="1">
      <alignment horizontal="left" vertical="center" wrapText="1"/>
    </xf>
    <xf numFmtId="0" fontId="12" fillId="0" borderId="2" xfId="0" applyFont="1" applyBorder="1" applyAlignment="1">
      <alignment vertical="center"/>
    </xf>
    <xf numFmtId="165" fontId="12" fillId="0" borderId="2" xfId="0" applyNumberFormat="1" applyFont="1" applyBorder="1" applyAlignment="1">
      <alignment horizontal="left" vertical="center"/>
    </xf>
    <xf numFmtId="0" fontId="12" fillId="0" borderId="30" xfId="3" applyFont="1" applyFill="1" applyBorder="1" applyAlignment="1">
      <alignment horizontal="left" vertical="center"/>
    </xf>
    <xf numFmtId="167" fontId="12" fillId="0" borderId="2" xfId="0" applyNumberFormat="1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164" fontId="12" fillId="0" borderId="2" xfId="0" applyNumberFormat="1" applyFont="1" applyBorder="1" applyAlignment="1">
      <alignment horizontal="left" vertical="center"/>
    </xf>
    <xf numFmtId="0" fontId="12" fillId="0" borderId="29" xfId="0" applyFont="1" applyBorder="1" applyAlignment="1">
      <alignment vertical="center"/>
    </xf>
    <xf numFmtId="164" fontId="12" fillId="0" borderId="2" xfId="0" applyNumberFormat="1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0" fontId="12" fillId="0" borderId="2" xfId="3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3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/>
    </xf>
    <xf numFmtId="0" fontId="43" fillId="0" borderId="0" xfId="0" applyFont="1" applyAlignment="1">
      <alignment wrapText="1"/>
    </xf>
    <xf numFmtId="166" fontId="40" fillId="0" borderId="0" xfId="0" applyNumberFormat="1" applyFont="1" applyAlignment="1">
      <alignment horizontal="center" vertical="center"/>
    </xf>
    <xf numFmtId="17" fontId="15" fillId="0" borderId="0" xfId="0" applyNumberFormat="1" applyFont="1" applyAlignment="1">
      <alignment horizontal="center" vertical="center"/>
    </xf>
    <xf numFmtId="0" fontId="6" fillId="0" borderId="0" xfId="0" applyFont="1"/>
    <xf numFmtId="0" fontId="11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30" fillId="11" borderId="3" xfId="0" applyFont="1" applyFill="1" applyBorder="1" applyAlignment="1">
      <alignment horizontal="center" vertical="center" wrapText="1"/>
    </xf>
    <xf numFmtId="0" fontId="30" fillId="11" borderId="4" xfId="0" applyFont="1" applyFill="1" applyBorder="1" applyAlignment="1">
      <alignment horizontal="center" vertical="center" wrapText="1"/>
    </xf>
    <xf numFmtId="0" fontId="30" fillId="11" borderId="4" xfId="0" applyFont="1" applyFill="1" applyBorder="1" applyAlignment="1">
      <alignment horizontal="left" vertical="center" wrapText="1"/>
    </xf>
    <xf numFmtId="0" fontId="31" fillId="11" borderId="5" xfId="0" applyFont="1" applyFill="1" applyBorder="1" applyAlignment="1">
      <alignment horizontal="center" vertical="center" wrapText="1"/>
    </xf>
    <xf numFmtId="0" fontId="30" fillId="11" borderId="8" xfId="0" applyFont="1" applyFill="1" applyBorder="1" applyAlignment="1">
      <alignment horizontal="center" vertical="center" wrapText="1"/>
    </xf>
    <xf numFmtId="0" fontId="30" fillId="11" borderId="5" xfId="0" applyFont="1" applyFill="1" applyBorder="1" applyAlignment="1">
      <alignment horizontal="left" vertical="center" wrapText="1"/>
    </xf>
    <xf numFmtId="0" fontId="27" fillId="13" borderId="0" xfId="1" applyFont="1" applyFill="1" applyBorder="1" applyAlignment="1" applyProtection="1">
      <alignment horizontal="left" wrapText="1"/>
      <protection locked="0"/>
    </xf>
    <xf numFmtId="0" fontId="8" fillId="0" borderId="0" xfId="0" applyFont="1" applyProtection="1">
      <protection locked="0"/>
    </xf>
    <xf numFmtId="0" fontId="6" fillId="13" borderId="17" xfId="0" applyFont="1" applyFill="1" applyBorder="1" applyProtection="1">
      <protection locked="0"/>
    </xf>
    <xf numFmtId="0" fontId="6" fillId="13" borderId="17" xfId="0" applyFont="1" applyFill="1" applyBorder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0" fontId="6" fillId="13" borderId="0" xfId="0" applyFont="1" applyFill="1" applyProtection="1">
      <protection locked="0"/>
    </xf>
    <xf numFmtId="0" fontId="6" fillId="13" borderId="0" xfId="0" applyFont="1" applyFill="1" applyAlignment="1" applyProtection="1">
      <alignment horizontal="left"/>
      <protection locked="0"/>
    </xf>
    <xf numFmtId="0" fontId="28" fillId="13" borderId="0" xfId="0" applyFont="1" applyFill="1" applyAlignment="1" applyProtection="1">
      <alignment vertical="center"/>
      <protection locked="0"/>
    </xf>
    <xf numFmtId="0" fontId="29" fillId="13" borderId="0" xfId="0" applyFont="1" applyFill="1" applyAlignment="1" applyProtection="1">
      <alignment vertical="center"/>
      <protection locked="0"/>
    </xf>
    <xf numFmtId="0" fontId="28" fillId="13" borderId="0" xfId="0" applyFont="1" applyFill="1" applyAlignment="1" applyProtection="1">
      <alignment horizontal="right" vertical="center"/>
      <protection locked="0"/>
    </xf>
    <xf numFmtId="15" fontId="28" fillId="13" borderId="0" xfId="0" applyNumberFormat="1" applyFont="1" applyFill="1" applyAlignment="1" applyProtection="1">
      <alignment horizontal="right"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29" fillId="13" borderId="0" xfId="0" applyFont="1" applyFill="1" applyAlignment="1" applyProtection="1">
      <alignment horizontal="right" vertical="center"/>
      <protection locked="0"/>
    </xf>
    <xf numFmtId="165" fontId="29" fillId="13" borderId="0" xfId="0" applyNumberFormat="1" applyFont="1" applyFill="1" applyAlignment="1" applyProtection="1">
      <alignment horizontal="left" vertical="center"/>
      <protection locked="0"/>
    </xf>
    <xf numFmtId="165" fontId="35" fillId="11" borderId="4" xfId="0" applyNumberFormat="1" applyFont="1" applyFill="1" applyBorder="1" applyAlignment="1">
      <alignment horizontal="left" vertical="center" wrapText="1"/>
    </xf>
    <xf numFmtId="0" fontId="35" fillId="11" borderId="4" xfId="0" applyFont="1" applyFill="1" applyBorder="1" applyAlignment="1">
      <alignment horizontal="center" vertical="center" wrapText="1"/>
    </xf>
    <xf numFmtId="165" fontId="6" fillId="11" borderId="22" xfId="0" applyNumberFormat="1" applyFont="1" applyFill="1" applyBorder="1" applyAlignment="1" applyProtection="1">
      <alignment horizontal="left"/>
      <protection locked="0"/>
    </xf>
    <xf numFmtId="0" fontId="30" fillId="11" borderId="4" xfId="3" applyFont="1" applyFill="1" applyBorder="1" applyAlignment="1">
      <alignment horizontal="left" vertical="center"/>
    </xf>
    <xf numFmtId="0" fontId="8" fillId="13" borderId="0" xfId="0" applyFont="1" applyFill="1" applyProtection="1">
      <protection locked="0"/>
    </xf>
    <xf numFmtId="0" fontId="12" fillId="0" borderId="2" xfId="3" applyFont="1" applyFill="1" applyBorder="1" applyAlignment="1">
      <alignment horizontal="left" wrapText="1"/>
    </xf>
    <xf numFmtId="0" fontId="12" fillId="0" borderId="2" xfId="0" applyFont="1" applyBorder="1"/>
    <xf numFmtId="165" fontId="12" fillId="0" borderId="2" xfId="0" applyNumberFormat="1" applyFont="1" applyBorder="1" applyAlignment="1">
      <alignment horizontal="left"/>
    </xf>
    <xf numFmtId="0" fontId="12" fillId="0" borderId="30" xfId="3" applyFont="1" applyFill="1" applyBorder="1" applyAlignment="1">
      <alignment horizontal="left"/>
    </xf>
    <xf numFmtId="167" fontId="12" fillId="0" borderId="2" xfId="0" applyNumberFormat="1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164" fontId="12" fillId="0" borderId="2" xfId="0" applyNumberFormat="1" applyFont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5" fillId="10" borderId="29" xfId="0" applyFont="1" applyFill="1" applyBorder="1" applyAlignment="1">
      <alignment horizontal="left"/>
    </xf>
    <xf numFmtId="0" fontId="16" fillId="11" borderId="26" xfId="0" applyFont="1" applyFill="1" applyBorder="1" applyProtection="1">
      <protection locked="0"/>
    </xf>
    <xf numFmtId="0" fontId="26" fillId="12" borderId="19" xfId="0" applyFont="1" applyFill="1" applyBorder="1" applyAlignment="1" applyProtection="1">
      <alignment vertical="center" wrapText="1"/>
      <protection locked="0"/>
    </xf>
    <xf numFmtId="0" fontId="26" fillId="13" borderId="0" xfId="0" applyFont="1" applyFill="1" applyAlignment="1" applyProtection="1">
      <alignment horizontal="left" wrapText="1"/>
      <protection locked="0"/>
    </xf>
    <xf numFmtId="15" fontId="16" fillId="13" borderId="0" xfId="0" applyNumberFormat="1" applyFont="1" applyFill="1" applyAlignment="1" applyProtection="1">
      <alignment horizontal="left"/>
      <protection locked="0"/>
    </xf>
    <xf numFmtId="0" fontId="16" fillId="13" borderId="0" xfId="0" applyFont="1" applyFill="1" applyProtection="1">
      <protection locked="0"/>
    </xf>
    <xf numFmtId="2" fontId="16" fillId="13" borderId="0" xfId="0" applyNumberFormat="1" applyFont="1" applyFill="1" applyAlignment="1" applyProtection="1">
      <alignment horizontal="left"/>
      <protection locked="0"/>
    </xf>
    <xf numFmtId="15" fontId="16" fillId="13" borderId="0" xfId="0" applyNumberFormat="1" applyFont="1" applyFill="1" applyProtection="1">
      <protection locked="0"/>
    </xf>
    <xf numFmtId="0" fontId="16" fillId="11" borderId="23" xfId="0" applyFont="1" applyFill="1" applyBorder="1" applyProtection="1">
      <protection locked="0"/>
    </xf>
    <xf numFmtId="165" fontId="6" fillId="11" borderId="21" xfId="0" applyNumberFormat="1" applyFont="1" applyFill="1" applyBorder="1" applyAlignment="1" applyProtection="1">
      <alignment horizontal="left"/>
      <protection locked="0"/>
    </xf>
    <xf numFmtId="165" fontId="34" fillId="11" borderId="22" xfId="0" applyNumberFormat="1" applyFont="1" applyFill="1" applyBorder="1" applyAlignment="1" applyProtection="1">
      <alignment horizontal="left"/>
      <protection locked="0"/>
    </xf>
    <xf numFmtId="0" fontId="34" fillId="0" borderId="0" xfId="0" applyFont="1" applyAlignment="1" applyProtection="1">
      <alignment horizontal="center"/>
      <protection locked="0"/>
    </xf>
    <xf numFmtId="0" fontId="34" fillId="0" borderId="0" xfId="0" applyFont="1" applyAlignment="1" applyProtection="1">
      <alignment horizontal="center" vertical="center"/>
      <protection locked="0"/>
    </xf>
    <xf numFmtId="0" fontId="15" fillId="0" borderId="2" xfId="0" applyFont="1" applyBorder="1" applyAlignment="1">
      <alignment horizontal="left"/>
    </xf>
    <xf numFmtId="164" fontId="12" fillId="0" borderId="2" xfId="0" applyNumberFormat="1" applyFont="1" applyBorder="1" applyAlignment="1">
      <alignment horizontal="left"/>
    </xf>
    <xf numFmtId="0" fontId="12" fillId="10" borderId="29" xfId="0" applyFont="1" applyFill="1" applyBorder="1"/>
    <xf numFmtId="0" fontId="12" fillId="0" borderId="0" xfId="3" applyFont="1" applyFill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12" fillId="0" borderId="0" xfId="3" applyFont="1" applyFill="1" applyAlignment="1">
      <alignment horizontal="center" vertical="center" wrapText="1"/>
    </xf>
    <xf numFmtId="167" fontId="12" fillId="0" borderId="0" xfId="0" applyNumberFormat="1" applyFont="1" applyAlignment="1">
      <alignment horizontal="center" vertical="center"/>
    </xf>
    <xf numFmtId="2" fontId="12" fillId="0" borderId="0" xfId="3" applyNumberFormat="1" applyFont="1" applyFill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12" fillId="10" borderId="28" xfId="0" applyFont="1" applyFill="1" applyBorder="1" applyAlignment="1">
      <alignment horizontal="center" vertical="center"/>
    </xf>
    <xf numFmtId="0" fontId="12" fillId="10" borderId="31" xfId="0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49" fontId="15" fillId="0" borderId="27" xfId="0" applyNumberFormat="1" applyFont="1" applyBorder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49" fontId="15" fillId="0" borderId="28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9" fontId="15" fillId="0" borderId="29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164" fontId="12" fillId="10" borderId="31" xfId="0" applyNumberFormat="1" applyFont="1" applyFill="1" applyBorder="1" applyAlignment="1">
      <alignment horizontal="left" vertical="center"/>
    </xf>
    <xf numFmtId="0" fontId="45" fillId="18" borderId="0" xfId="0" applyFont="1" applyFill="1" applyAlignment="1">
      <alignment horizontal="center" vertical="center"/>
    </xf>
    <xf numFmtId="0" fontId="45" fillId="18" borderId="0" xfId="3" applyFont="1" applyFill="1" applyAlignment="1">
      <alignment horizontal="center" vertical="center" wrapText="1"/>
    </xf>
    <xf numFmtId="167" fontId="45" fillId="18" borderId="0" xfId="0" applyNumberFormat="1" applyFont="1" applyFill="1" applyAlignment="1">
      <alignment horizontal="center" vertical="center"/>
    </xf>
    <xf numFmtId="166" fontId="45" fillId="18" borderId="0" xfId="0" applyNumberFormat="1" applyFont="1" applyFill="1" applyAlignment="1">
      <alignment horizontal="center" vertical="center"/>
    </xf>
    <xf numFmtId="1" fontId="45" fillId="18" borderId="0" xfId="0" applyNumberFormat="1" applyFont="1" applyFill="1" applyAlignment="1">
      <alignment horizontal="center" vertical="center"/>
    </xf>
    <xf numFmtId="164" fontId="45" fillId="18" borderId="0" xfId="0" applyNumberFormat="1" applyFont="1" applyFill="1" applyAlignment="1">
      <alignment horizontal="center" vertical="center"/>
    </xf>
    <xf numFmtId="49" fontId="15" fillId="0" borderId="31" xfId="0" applyNumberFormat="1" applyFont="1" applyBorder="1" applyAlignment="1">
      <alignment horizontal="center" vertical="center"/>
    </xf>
    <xf numFmtId="2" fontId="12" fillId="0" borderId="31" xfId="0" applyNumberFormat="1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7" fillId="13" borderId="17" xfId="0" applyFont="1" applyFill="1" applyBorder="1" applyProtection="1">
      <protection locked="0"/>
    </xf>
    <xf numFmtId="0" fontId="12" fillId="0" borderId="2" xfId="3" applyFont="1" applyFill="1" applyBorder="1" applyAlignment="1">
      <alignment horizontal="center" wrapText="1"/>
    </xf>
    <xf numFmtId="2" fontId="12" fillId="10" borderId="27" xfId="0" applyNumberFormat="1" applyFont="1" applyFill="1" applyBorder="1" applyAlignment="1">
      <alignment horizontal="center" vertical="center"/>
    </xf>
    <xf numFmtId="2" fontId="12" fillId="10" borderId="28" xfId="0" applyNumberFormat="1" applyFont="1" applyFill="1" applyBorder="1" applyAlignment="1">
      <alignment horizontal="center" vertical="center"/>
    </xf>
    <xf numFmtId="0" fontId="35" fillId="11" borderId="4" xfId="0" applyNumberFormat="1" applyFont="1" applyFill="1" applyBorder="1" applyAlignment="1">
      <alignment horizontal="center" vertical="center" wrapText="1"/>
    </xf>
    <xf numFmtId="0" fontId="30" fillId="11" borderId="4" xfId="0" applyNumberFormat="1" applyFont="1" applyFill="1" applyBorder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/>
    </xf>
    <xf numFmtId="17" fontId="40" fillId="0" borderId="0" xfId="0" applyNumberFormat="1" applyFont="1" applyAlignment="1">
      <alignment horizontal="center" vertical="center"/>
    </xf>
    <xf numFmtId="0" fontId="12" fillId="18" borderId="0" xfId="3" applyFont="1" applyFill="1" applyAlignment="1">
      <alignment horizontal="center" vertical="center" wrapText="1"/>
    </xf>
    <xf numFmtId="1" fontId="15" fillId="18" borderId="0" xfId="0" applyNumberFormat="1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164" fontId="15" fillId="18" borderId="0" xfId="0" applyNumberFormat="1" applyFont="1" applyFill="1" applyAlignment="1">
      <alignment horizontal="center" vertical="center"/>
    </xf>
    <xf numFmtId="0" fontId="41" fillId="18" borderId="0" xfId="0" applyFont="1" applyFill="1" applyAlignment="1">
      <alignment horizontal="center" vertical="center"/>
    </xf>
    <xf numFmtId="49" fontId="40" fillId="16" borderId="28" xfId="0" applyNumberFormat="1" applyFont="1" applyFill="1" applyBorder="1" applyAlignment="1">
      <alignment horizontal="center" vertical="center"/>
    </xf>
    <xf numFmtId="164" fontId="40" fillId="0" borderId="0" xfId="0" applyNumberFormat="1" applyFont="1" applyAlignment="1">
      <alignment horizontal="center" vertical="center"/>
    </xf>
    <xf numFmtId="167" fontId="40" fillId="0" borderId="0" xfId="0" applyNumberFormat="1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49" fillId="19" borderId="44" xfId="0" applyFont="1" applyFill="1" applyBorder="1" applyAlignment="1">
      <alignment horizontal="center" vertical="center" wrapText="1"/>
    </xf>
    <xf numFmtId="0" fontId="49" fillId="19" borderId="45" xfId="0" applyFont="1" applyFill="1" applyBorder="1" applyAlignment="1">
      <alignment horizontal="left" vertical="center" wrapText="1"/>
    </xf>
    <xf numFmtId="0" fontId="37" fillId="11" borderId="0" xfId="3" applyFont="1" applyFill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49" fontId="40" fillId="0" borderId="0" xfId="0" applyNumberFormat="1" applyFont="1" applyAlignment="1">
      <alignment horizontal="center" vertical="center"/>
    </xf>
    <xf numFmtId="0" fontId="50" fillId="0" borderId="0" xfId="0" applyFont="1"/>
    <xf numFmtId="0" fontId="37" fillId="11" borderId="0" xfId="3" applyFont="1" applyFill="1" applyAlignment="1">
      <alignment horizontal="center" wrapText="1"/>
    </xf>
    <xf numFmtId="0" fontId="16" fillId="11" borderId="0" xfId="0" applyFont="1" applyFill="1" applyAlignment="1">
      <alignment horizontal="left" vertical="top"/>
    </xf>
    <xf numFmtId="0" fontId="16" fillId="11" borderId="0" xfId="3" applyFont="1" applyFill="1" applyAlignment="1">
      <alignment horizontal="left" wrapText="1"/>
    </xf>
    <xf numFmtId="0" fontId="16" fillId="11" borderId="0" xfId="3" applyFont="1" applyFill="1" applyAlignment="1">
      <alignment horizontal="center" wrapText="1"/>
    </xf>
    <xf numFmtId="2" fontId="40" fillId="0" borderId="0" xfId="0" applyNumberFormat="1" applyFont="1" applyAlignment="1">
      <alignment horizontal="center" vertical="center"/>
    </xf>
    <xf numFmtId="0" fontId="51" fillId="18" borderId="0" xfId="0" applyFont="1" applyFill="1" applyAlignment="1">
      <alignment horizontal="center" vertical="center"/>
    </xf>
    <xf numFmtId="166" fontId="51" fillId="18" borderId="0" xfId="0" applyNumberFormat="1" applyFont="1" applyFill="1" applyAlignment="1">
      <alignment horizontal="center" vertical="center"/>
    </xf>
    <xf numFmtId="0" fontId="37" fillId="11" borderId="0" xfId="3" applyFont="1" applyFill="1" applyAlignment="1">
      <alignment horizontal="center" wrapText="1"/>
    </xf>
    <xf numFmtId="0" fontId="16" fillId="11" borderId="18" xfId="0" applyFont="1" applyFill="1" applyBorder="1" applyAlignment="1" applyProtection="1">
      <alignment horizontal="center"/>
      <protection locked="0"/>
    </xf>
    <xf numFmtId="0" fontId="16" fillId="11" borderId="25" xfId="0" applyFont="1" applyFill="1" applyBorder="1" applyAlignment="1" applyProtection="1">
      <alignment horizontal="left"/>
      <protection locked="0"/>
    </xf>
    <xf numFmtId="0" fontId="16" fillId="11" borderId="18" xfId="0" applyFont="1" applyFill="1" applyBorder="1" applyAlignment="1" applyProtection="1">
      <alignment horizontal="left"/>
      <protection locked="0"/>
    </xf>
    <xf numFmtId="0" fontId="16" fillId="11" borderId="26" xfId="0" applyFont="1" applyFill="1" applyBorder="1" applyAlignment="1" applyProtection="1">
      <alignment horizontal="left"/>
      <protection locked="0"/>
    </xf>
    <xf numFmtId="0" fontId="16" fillId="11" borderId="25" xfId="0" applyFont="1" applyFill="1" applyBorder="1" applyAlignment="1" applyProtection="1">
      <alignment horizontal="center"/>
      <protection locked="0"/>
    </xf>
    <xf numFmtId="0" fontId="34" fillId="11" borderId="18" xfId="0" applyFont="1" applyFill="1" applyBorder="1" applyAlignment="1" applyProtection="1">
      <alignment horizontal="left"/>
      <protection locked="0"/>
    </xf>
    <xf numFmtId="0" fontId="6" fillId="11" borderId="18" xfId="0" applyFont="1" applyFill="1" applyBorder="1" applyAlignment="1" applyProtection="1">
      <alignment horizontal="left"/>
      <protection locked="0"/>
    </xf>
    <xf numFmtId="0" fontId="6" fillId="11" borderId="25" xfId="0" applyFont="1" applyFill="1" applyBorder="1" applyAlignment="1" applyProtection="1">
      <alignment horizontal="left"/>
      <protection locked="0"/>
    </xf>
    <xf numFmtId="0" fontId="46" fillId="0" borderId="0" xfId="1" applyFont="1" applyBorder="1" applyAlignment="1" applyProtection="1">
      <alignment horizontal="left" wrapText="1"/>
      <protection locked="0"/>
    </xf>
    <xf numFmtId="0" fontId="29" fillId="13" borderId="0" xfId="0" applyFont="1" applyFill="1" applyAlignment="1" applyProtection="1">
      <alignment horizontal="left" vertical="center"/>
      <protection locked="0"/>
    </xf>
    <xf numFmtId="0" fontId="26" fillId="12" borderId="19" xfId="0" applyFont="1" applyFill="1" applyBorder="1" applyAlignment="1" applyProtection="1">
      <alignment horizontal="left" vertical="center" wrapText="1"/>
      <protection locked="0"/>
    </xf>
    <xf numFmtId="0" fontId="28" fillId="13" borderId="0" xfId="0" applyFont="1" applyFill="1" applyAlignment="1" applyProtection="1">
      <alignment horizontal="center" vertical="center"/>
      <protection locked="0"/>
    </xf>
    <xf numFmtId="14" fontId="12" fillId="0" borderId="0" xfId="0" applyNumberFormat="1" applyFont="1" applyAlignment="1">
      <alignment horizontal="center" vertical="center"/>
    </xf>
    <xf numFmtId="2" fontId="45" fillId="18" borderId="28" xfId="0" applyNumberFormat="1" applyFont="1" applyFill="1" applyBorder="1" applyAlignment="1">
      <alignment horizontal="center" vertical="center"/>
    </xf>
    <xf numFmtId="0" fontId="45" fillId="18" borderId="28" xfId="0" applyFont="1" applyFill="1" applyBorder="1" applyAlignment="1">
      <alignment horizontal="center" vertical="center"/>
    </xf>
    <xf numFmtId="49" fontId="45" fillId="18" borderId="0" xfId="0" applyNumberFormat="1" applyFont="1" applyFill="1" applyAlignment="1">
      <alignment horizontal="center" vertical="center"/>
    </xf>
    <xf numFmtId="0" fontId="37" fillId="11" borderId="0" xfId="3" applyFont="1" applyFill="1" applyAlignment="1">
      <alignment horizontal="center" wrapText="1"/>
    </xf>
    <xf numFmtId="0" fontId="16" fillId="11" borderId="18" xfId="0" applyFont="1" applyFill="1" applyBorder="1" applyAlignment="1" applyProtection="1">
      <alignment horizontal="center"/>
      <protection locked="0"/>
    </xf>
    <xf numFmtId="0" fontId="16" fillId="11" borderId="25" xfId="0" applyFont="1" applyFill="1" applyBorder="1" applyAlignment="1" applyProtection="1">
      <alignment horizontal="left"/>
      <protection locked="0"/>
    </xf>
    <xf numFmtId="0" fontId="16" fillId="11" borderId="18" xfId="0" applyFont="1" applyFill="1" applyBorder="1" applyAlignment="1" applyProtection="1">
      <alignment horizontal="left"/>
      <protection locked="0"/>
    </xf>
    <xf numFmtId="0" fontId="16" fillId="11" borderId="26" xfId="0" applyFont="1" applyFill="1" applyBorder="1" applyAlignment="1" applyProtection="1">
      <alignment horizontal="left"/>
      <protection locked="0"/>
    </xf>
    <xf numFmtId="0" fontId="16" fillId="11" borderId="25" xfId="0" applyFont="1" applyFill="1" applyBorder="1" applyAlignment="1" applyProtection="1">
      <alignment horizontal="center"/>
      <protection locked="0"/>
    </xf>
    <xf numFmtId="0" fontId="34" fillId="11" borderId="18" xfId="0" applyFont="1" applyFill="1" applyBorder="1" applyAlignment="1" applyProtection="1">
      <alignment horizontal="left"/>
      <protection locked="0"/>
    </xf>
    <xf numFmtId="0" fontId="6" fillId="11" borderId="18" xfId="0" applyFont="1" applyFill="1" applyBorder="1" applyAlignment="1" applyProtection="1">
      <alignment horizontal="left"/>
      <protection locked="0"/>
    </xf>
    <xf numFmtId="0" fontId="6" fillId="11" borderId="25" xfId="0" applyFont="1" applyFill="1" applyBorder="1" applyAlignment="1" applyProtection="1">
      <alignment horizontal="left"/>
      <protection locked="0"/>
    </xf>
    <xf numFmtId="0" fontId="46" fillId="0" borderId="0" xfId="1" applyFont="1" applyBorder="1" applyAlignment="1" applyProtection="1">
      <alignment horizontal="left" wrapText="1"/>
      <protection locked="0"/>
    </xf>
    <xf numFmtId="0" fontId="29" fillId="13" borderId="0" xfId="0" applyFont="1" applyFill="1" applyAlignment="1" applyProtection="1">
      <alignment horizontal="left" vertical="center"/>
      <protection locked="0"/>
    </xf>
    <xf numFmtId="0" fontId="26" fillId="12" borderId="19" xfId="0" applyFont="1" applyFill="1" applyBorder="1" applyAlignment="1" applyProtection="1">
      <alignment horizontal="left" vertical="center" wrapText="1"/>
      <protection locked="0"/>
    </xf>
    <xf numFmtId="0" fontId="28" fillId="13" borderId="0" xfId="0" applyFont="1" applyFill="1" applyAlignment="1" applyProtection="1">
      <alignment horizontal="center" vertical="center"/>
      <protection locked="0"/>
    </xf>
    <xf numFmtId="0" fontId="16" fillId="11" borderId="0" xfId="0" applyFont="1" applyFill="1" applyAlignment="1">
      <alignment horizontal="left" vertical="center"/>
    </xf>
    <xf numFmtId="0" fontId="53" fillId="0" borderId="0" xfId="3" applyFont="1" applyFill="1" applyBorder="1" applyAlignment="1">
      <alignment horizontal="left" wrapText="1"/>
    </xf>
    <xf numFmtId="0" fontId="15" fillId="0" borderId="0" xfId="0" applyFont="1"/>
    <xf numFmtId="0" fontId="15" fillId="0" borderId="0" xfId="3" applyFont="1" applyFill="1" applyBorder="1" applyAlignment="1">
      <alignment horizontal="left" wrapText="1"/>
    </xf>
    <xf numFmtId="165" fontId="15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167" fontId="15" fillId="0" borderId="0" xfId="0" applyNumberFormat="1" applyFont="1" applyAlignment="1">
      <alignment horizontal="left"/>
    </xf>
    <xf numFmtId="2" fontId="53" fillId="0" borderId="0" xfId="3" applyNumberFormat="1" applyFont="1" applyFill="1" applyBorder="1" applyAlignment="1">
      <alignment horizontal="left" wrapText="1"/>
    </xf>
    <xf numFmtId="0" fontId="12" fillId="0" borderId="0" xfId="3" applyNumberFormat="1" applyFont="1" applyFill="1" applyBorder="1" applyAlignment="1">
      <alignment horizontal="left" wrapText="1"/>
    </xf>
    <xf numFmtId="0" fontId="16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3" applyFont="1" applyFill="1" applyBorder="1" applyAlignment="1">
      <alignment horizontal="center" wrapText="1"/>
    </xf>
    <xf numFmtId="165" fontId="12" fillId="0" borderId="0" xfId="0" applyNumberFormat="1" applyFont="1" applyAlignment="1">
      <alignment horizontal="center"/>
    </xf>
    <xf numFmtId="167" fontId="12" fillId="0" borderId="0" xfId="0" applyNumberFormat="1" applyFont="1" applyAlignment="1">
      <alignment horizontal="center"/>
    </xf>
    <xf numFmtId="0" fontId="45" fillId="18" borderId="0" xfId="3" applyFont="1" applyFill="1" applyBorder="1" applyAlignment="1">
      <alignment horizontal="left" wrapText="1"/>
    </xf>
    <xf numFmtId="0" fontId="15" fillId="18" borderId="0" xfId="0" applyFont="1" applyFill="1"/>
    <xf numFmtId="0" fontId="15" fillId="18" borderId="0" xfId="3" applyFont="1" applyFill="1" applyBorder="1" applyAlignment="1">
      <alignment horizontal="left" wrapText="1"/>
    </xf>
    <xf numFmtId="167" fontId="15" fillId="18" borderId="0" xfId="0" applyNumberFormat="1" applyFont="1" applyFill="1" applyAlignment="1">
      <alignment horizontal="left"/>
    </xf>
    <xf numFmtId="0" fontId="45" fillId="18" borderId="0" xfId="0" applyFont="1" applyFill="1"/>
    <xf numFmtId="165" fontId="45" fillId="18" borderId="0" xfId="0" applyNumberFormat="1" applyFont="1" applyFill="1" applyAlignment="1">
      <alignment horizontal="left"/>
    </xf>
    <xf numFmtId="167" fontId="45" fillId="18" borderId="0" xfId="0" applyNumberFormat="1" applyFont="1" applyFill="1" applyAlignment="1">
      <alignment horizontal="left"/>
    </xf>
    <xf numFmtId="0" fontId="15" fillId="10" borderId="28" xfId="0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167" fontId="15" fillId="0" borderId="0" xfId="0" applyNumberFormat="1" applyFont="1" applyAlignment="1">
      <alignment horizontal="center" vertical="center"/>
    </xf>
    <xf numFmtId="2" fontId="15" fillId="18" borderId="28" xfId="0" applyNumberFormat="1" applyFont="1" applyFill="1" applyBorder="1" applyAlignment="1">
      <alignment horizontal="center" vertical="center"/>
    </xf>
    <xf numFmtId="166" fontId="15" fillId="18" borderId="0" xfId="0" applyNumberFormat="1" applyFont="1" applyFill="1" applyAlignment="1">
      <alignment horizontal="center" vertical="center"/>
    </xf>
    <xf numFmtId="0" fontId="15" fillId="18" borderId="28" xfId="0" applyFont="1" applyFill="1" applyBorder="1" applyAlignment="1">
      <alignment horizontal="center" vertical="center"/>
    </xf>
    <xf numFmtId="49" fontId="15" fillId="18" borderId="0" xfId="0" applyNumberFormat="1" applyFont="1" applyFill="1" applyAlignment="1">
      <alignment horizontal="center" vertical="center"/>
    </xf>
    <xf numFmtId="167" fontId="15" fillId="18" borderId="0" xfId="0" applyNumberFormat="1" applyFont="1" applyFill="1" applyAlignment="1">
      <alignment horizontal="center" vertical="center"/>
    </xf>
    <xf numFmtId="49" fontId="15" fillId="16" borderId="28" xfId="0" applyNumberFormat="1" applyFont="1" applyFill="1" applyBorder="1" applyAlignment="1">
      <alignment horizontal="center" vertical="center"/>
    </xf>
    <xf numFmtId="0" fontId="40" fillId="0" borderId="0" xfId="0" applyFont="1"/>
    <xf numFmtId="0" fontId="15" fillId="0" borderId="0" xfId="3" applyFont="1" applyFill="1" applyAlignment="1">
      <alignment horizontal="center" vertical="center" wrapText="1"/>
    </xf>
    <xf numFmtId="0" fontId="15" fillId="0" borderId="0" xfId="0" applyFont="1" applyAlignment="1">
      <alignment horizontal="left"/>
    </xf>
    <xf numFmtId="2" fontId="15" fillId="0" borderId="0" xfId="3" applyNumberFormat="1" applyFont="1" applyFill="1" applyBorder="1" applyAlignment="1">
      <alignment horizontal="left" wrapText="1"/>
    </xf>
    <xf numFmtId="0" fontId="15" fillId="0" borderId="0" xfId="3" applyNumberFormat="1" applyFont="1" applyFill="1" applyBorder="1" applyAlignment="1">
      <alignment horizontal="left" wrapText="1"/>
    </xf>
    <xf numFmtId="0" fontId="6" fillId="0" borderId="0" xfId="0" applyFont="1" applyAlignment="1">
      <alignment horizontal="left"/>
    </xf>
    <xf numFmtId="0" fontId="15" fillId="18" borderId="0" xfId="3" applyFont="1" applyFill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3" applyFont="1" applyFill="1" applyBorder="1" applyAlignment="1">
      <alignment horizontal="center" wrapText="1"/>
    </xf>
    <xf numFmtId="165" fontId="15" fillId="0" borderId="0" xfId="0" applyNumberFormat="1" applyFont="1" applyAlignment="1">
      <alignment horizontal="center"/>
    </xf>
    <xf numFmtId="167" fontId="15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vertical="center"/>
    </xf>
    <xf numFmtId="2" fontId="15" fillId="0" borderId="0" xfId="3" applyNumberFormat="1" applyFont="1" applyFill="1" applyAlignment="1">
      <alignment horizontal="center" vertical="center" wrapText="1"/>
    </xf>
    <xf numFmtId="0" fontId="15" fillId="10" borderId="31" xfId="0" applyFont="1" applyFill="1" applyBorder="1" applyAlignment="1">
      <alignment horizontal="center" vertical="center"/>
    </xf>
    <xf numFmtId="0" fontId="40" fillId="0" borderId="0" xfId="3" applyFont="1" applyFill="1" applyAlignment="1">
      <alignment horizontal="center" vertical="center" wrapText="1"/>
    </xf>
    <xf numFmtId="0" fontId="40" fillId="0" borderId="0" xfId="3" applyFont="1" applyFill="1" applyBorder="1" applyAlignment="1">
      <alignment horizontal="left" wrapText="1"/>
    </xf>
    <xf numFmtId="167" fontId="40" fillId="0" borderId="0" xfId="0" applyNumberFormat="1" applyFont="1" applyAlignment="1">
      <alignment horizontal="left"/>
    </xf>
    <xf numFmtId="49" fontId="40" fillId="0" borderId="28" xfId="0" applyNumberFormat="1" applyFont="1" applyBorder="1" applyAlignment="1">
      <alignment horizontal="center" vertical="center"/>
    </xf>
    <xf numFmtId="0" fontId="54" fillId="0" borderId="0" xfId="0" applyFont="1" applyProtection="1">
      <protection locked="0"/>
    </xf>
    <xf numFmtId="165" fontId="40" fillId="0" borderId="0" xfId="0" applyNumberFormat="1" applyFont="1" applyAlignment="1">
      <alignment horizontal="center" vertical="center"/>
    </xf>
    <xf numFmtId="2" fontId="40" fillId="0" borderId="0" xfId="3" applyNumberFormat="1" applyFont="1" applyFill="1" applyAlignment="1">
      <alignment horizontal="center" vertical="center" wrapText="1"/>
    </xf>
    <xf numFmtId="49" fontId="40" fillId="0" borderId="31" xfId="0" applyNumberFormat="1" applyFont="1" applyBorder="1" applyAlignment="1">
      <alignment horizontal="center" vertical="center"/>
    </xf>
    <xf numFmtId="0" fontId="55" fillId="13" borderId="0" xfId="0" applyFont="1" applyFill="1"/>
    <xf numFmtId="49" fontId="45" fillId="16" borderId="28" xfId="0" applyNumberFormat="1" applyFont="1" applyFill="1" applyBorder="1" applyAlignment="1">
      <alignment horizontal="center" vertical="center"/>
    </xf>
    <xf numFmtId="0" fontId="55" fillId="0" borderId="0" xfId="0" applyFont="1" applyProtection="1">
      <protection locked="0"/>
    </xf>
    <xf numFmtId="0" fontId="55" fillId="0" borderId="0" xfId="0" applyFont="1"/>
    <xf numFmtId="0" fontId="16" fillId="11" borderId="0" xfId="3" applyFont="1" applyFill="1" applyAlignment="1">
      <alignment horizontal="left" wrapText="1"/>
    </xf>
    <xf numFmtId="0" fontId="16" fillId="11" borderId="0" xfId="3" applyFont="1" applyFill="1" applyAlignment="1">
      <alignment horizontal="center" wrapText="1"/>
    </xf>
    <xf numFmtId="0" fontId="37" fillId="11" borderId="0" xfId="3" applyFont="1" applyFill="1" applyAlignment="1">
      <alignment horizontal="center" wrapText="1"/>
    </xf>
    <xf numFmtId="0" fontId="36" fillId="11" borderId="0" xfId="0" applyFont="1" applyFill="1" applyAlignment="1">
      <alignment horizontal="center"/>
    </xf>
    <xf numFmtId="0" fontId="37" fillId="11" borderId="0" xfId="3" applyFont="1" applyFill="1" applyAlignment="1">
      <alignment horizontal="center"/>
    </xf>
    <xf numFmtId="0" fontId="48" fillId="0" borderId="1" xfId="1" applyFont="1" applyAlignment="1">
      <alignment horizontal="left" wrapText="1"/>
    </xf>
    <xf numFmtId="0" fontId="16" fillId="11" borderId="0" xfId="0" applyFont="1" applyFill="1" applyAlignment="1">
      <alignment horizontal="right" vertical="top" wrapText="1"/>
    </xf>
    <xf numFmtId="0" fontId="16" fillId="11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left" vertical="center"/>
    </xf>
    <xf numFmtId="0" fontId="42" fillId="13" borderId="0" xfId="0" applyFont="1" applyFill="1" applyAlignment="1">
      <alignment horizontal="left" vertical="top"/>
    </xf>
    <xf numFmtId="0" fontId="16" fillId="11" borderId="0" xfId="0" applyFont="1" applyFill="1" applyAlignment="1">
      <alignment horizontal="left" vertical="top" wrapText="1"/>
    </xf>
    <xf numFmtId="0" fontId="16" fillId="11" borderId="0" xfId="0" applyFont="1" applyFill="1" applyAlignment="1">
      <alignment horizontal="left" vertical="top"/>
    </xf>
    <xf numFmtId="0" fontId="36" fillId="11" borderId="0" xfId="0" applyFont="1" applyFill="1" applyAlignment="1">
      <alignment horizontal="center" wrapText="1"/>
    </xf>
    <xf numFmtId="166" fontId="37" fillId="11" borderId="0" xfId="3" applyNumberFormat="1" applyFont="1" applyFill="1" applyAlignment="1">
      <alignment horizontal="center" wrapText="1"/>
    </xf>
    <xf numFmtId="0" fontId="24" fillId="13" borderId="0" xfId="0" applyFont="1" applyFill="1" applyAlignment="1">
      <alignment horizontal="left" vertical="center"/>
    </xf>
    <xf numFmtId="0" fontId="21" fillId="0" borderId="0" xfId="0" applyFont="1" applyAlignment="1">
      <alignment horizontal="left" vertical="top" wrapText="1"/>
    </xf>
    <xf numFmtId="0" fontId="25" fillId="13" borderId="0" xfId="0" applyFont="1" applyFill="1" applyAlignment="1">
      <alignment horizontal="right" vertical="center"/>
    </xf>
    <xf numFmtId="0" fontId="21" fillId="0" borderId="0" xfId="0" applyFont="1" applyAlignment="1">
      <alignment horizontal="left" vertical="top"/>
    </xf>
    <xf numFmtId="0" fontId="23" fillId="15" borderId="10" xfId="0" applyFont="1" applyFill="1" applyBorder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16" fillId="11" borderId="25" xfId="0" applyFont="1" applyFill="1" applyBorder="1" applyAlignment="1" applyProtection="1">
      <alignment horizontal="center"/>
      <protection locked="0"/>
    </xf>
    <xf numFmtId="0" fontId="16" fillId="11" borderId="18" xfId="0" applyFont="1" applyFill="1" applyBorder="1" applyAlignment="1" applyProtection="1">
      <alignment horizontal="center"/>
      <protection locked="0"/>
    </xf>
    <xf numFmtId="15" fontId="16" fillId="13" borderId="0" xfId="0" applyNumberFormat="1" applyFont="1" applyFill="1" applyAlignment="1" applyProtection="1">
      <alignment horizontal="center" vertical="center" wrapText="1"/>
      <protection locked="0"/>
    </xf>
    <xf numFmtId="0" fontId="34" fillId="11" borderId="18" xfId="0" applyFont="1" applyFill="1" applyBorder="1" applyAlignment="1" applyProtection="1">
      <alignment horizontal="left"/>
      <protection locked="0"/>
    </xf>
    <xf numFmtId="0" fontId="6" fillId="11" borderId="18" xfId="0" applyFont="1" applyFill="1" applyBorder="1" applyAlignment="1" applyProtection="1">
      <alignment horizontal="left"/>
      <protection locked="0"/>
    </xf>
    <xf numFmtId="0" fontId="6" fillId="11" borderId="25" xfId="0" applyFont="1" applyFill="1" applyBorder="1" applyAlignment="1" applyProtection="1">
      <alignment horizontal="left"/>
      <protection locked="0"/>
    </xf>
    <xf numFmtId="0" fontId="6" fillId="11" borderId="26" xfId="0" applyFont="1" applyFill="1" applyBorder="1" applyAlignment="1" applyProtection="1">
      <alignment horizontal="left"/>
      <protection locked="0"/>
    </xf>
    <xf numFmtId="0" fontId="16" fillId="11" borderId="25" xfId="0" applyFont="1" applyFill="1" applyBorder="1" applyAlignment="1" applyProtection="1">
      <alignment horizontal="left"/>
      <protection locked="0"/>
    </xf>
    <xf numFmtId="0" fontId="16" fillId="11" borderId="18" xfId="0" applyFont="1" applyFill="1" applyBorder="1" applyAlignment="1" applyProtection="1">
      <alignment horizontal="left"/>
      <protection locked="0"/>
    </xf>
    <xf numFmtId="0" fontId="16" fillId="11" borderId="26" xfId="0" applyFont="1" applyFill="1" applyBorder="1" applyAlignment="1" applyProtection="1">
      <alignment horizontal="left"/>
      <protection locked="0"/>
    </xf>
    <xf numFmtId="0" fontId="6" fillId="11" borderId="38" xfId="0" applyFont="1" applyFill="1" applyBorder="1" applyAlignment="1" applyProtection="1">
      <alignment horizontal="left"/>
      <protection locked="0"/>
    </xf>
    <xf numFmtId="0" fontId="6" fillId="11" borderId="39" xfId="0" applyFont="1" applyFill="1" applyBorder="1" applyAlignment="1" applyProtection="1">
      <alignment horizontal="left"/>
      <protection locked="0"/>
    </xf>
    <xf numFmtId="0" fontId="34" fillId="11" borderId="18" xfId="0" applyFont="1" applyFill="1" applyBorder="1" applyAlignment="1" applyProtection="1">
      <alignment horizontal="center"/>
      <protection locked="0"/>
    </xf>
    <xf numFmtId="0" fontId="38" fillId="17" borderId="34" xfId="0" applyFont="1" applyFill="1" applyBorder="1" applyAlignment="1" applyProtection="1">
      <alignment horizontal="center"/>
      <protection locked="0"/>
    </xf>
    <xf numFmtId="0" fontId="38" fillId="17" borderId="35" xfId="0" applyFont="1" applyFill="1" applyBorder="1" applyAlignment="1" applyProtection="1">
      <alignment horizontal="center"/>
      <protection locked="0"/>
    </xf>
    <xf numFmtId="0" fontId="6" fillId="11" borderId="18" xfId="0" applyFont="1" applyFill="1" applyBorder="1" applyAlignment="1" applyProtection="1">
      <alignment horizontal="center"/>
      <protection locked="0"/>
    </xf>
    <xf numFmtId="0" fontId="6" fillId="11" borderId="25" xfId="0" applyFont="1" applyFill="1" applyBorder="1" applyAlignment="1" applyProtection="1">
      <alignment horizontal="center"/>
      <protection locked="0"/>
    </xf>
    <xf numFmtId="0" fontId="6" fillId="11" borderId="26" xfId="0" applyFont="1" applyFill="1" applyBorder="1" applyAlignment="1" applyProtection="1">
      <alignment horizontal="center"/>
      <protection locked="0"/>
    </xf>
    <xf numFmtId="0" fontId="34" fillId="11" borderId="25" xfId="0" applyFont="1" applyFill="1" applyBorder="1" applyAlignment="1" applyProtection="1">
      <alignment horizontal="center"/>
      <protection locked="0"/>
    </xf>
    <xf numFmtId="0" fontId="39" fillId="16" borderId="34" xfId="0" applyFont="1" applyFill="1" applyBorder="1" applyAlignment="1" applyProtection="1">
      <alignment horizontal="center"/>
      <protection locked="0"/>
    </xf>
    <xf numFmtId="0" fontId="39" fillId="16" borderId="35" xfId="0" applyFont="1" applyFill="1" applyBorder="1" applyAlignment="1" applyProtection="1">
      <alignment horizontal="center"/>
      <protection locked="0"/>
    </xf>
    <xf numFmtId="0" fontId="6" fillId="11" borderId="40" xfId="0" applyFont="1" applyFill="1" applyBorder="1" applyAlignment="1" applyProtection="1">
      <alignment horizontal="center"/>
      <protection locked="0"/>
    </xf>
    <xf numFmtId="0" fontId="6" fillId="11" borderId="41" xfId="0" applyFont="1" applyFill="1" applyBorder="1" applyAlignment="1" applyProtection="1">
      <alignment horizontal="center"/>
      <protection locked="0"/>
    </xf>
    <xf numFmtId="0" fontId="16" fillId="11" borderId="26" xfId="0" applyFont="1" applyFill="1" applyBorder="1" applyAlignment="1" applyProtection="1">
      <alignment horizontal="center"/>
      <protection locked="0"/>
    </xf>
    <xf numFmtId="0" fontId="6" fillId="11" borderId="38" xfId="0" applyFont="1" applyFill="1" applyBorder="1" applyAlignment="1" applyProtection="1">
      <alignment horizontal="center"/>
      <protection locked="0"/>
    </xf>
    <xf numFmtId="0" fontId="6" fillId="11" borderId="39" xfId="0" applyFont="1" applyFill="1" applyBorder="1" applyAlignment="1" applyProtection="1">
      <alignment horizontal="center"/>
      <protection locked="0"/>
    </xf>
    <xf numFmtId="0" fontId="34" fillId="11" borderId="26" xfId="0" applyFont="1" applyFill="1" applyBorder="1" applyAlignment="1" applyProtection="1">
      <alignment horizontal="center"/>
      <protection locked="0"/>
    </xf>
    <xf numFmtId="0" fontId="34" fillId="11" borderId="43" xfId="0" applyFont="1" applyFill="1" applyBorder="1" applyAlignment="1" applyProtection="1">
      <alignment horizontal="center"/>
      <protection locked="0"/>
    </xf>
    <xf numFmtId="0" fontId="38" fillId="17" borderId="34" xfId="0" applyFont="1" applyFill="1" applyBorder="1" applyAlignment="1">
      <alignment horizontal="center"/>
    </xf>
    <xf numFmtId="0" fontId="38" fillId="17" borderId="35" xfId="0" applyFont="1" applyFill="1" applyBorder="1" applyAlignment="1">
      <alignment horizontal="center"/>
    </xf>
    <xf numFmtId="0" fontId="39" fillId="11" borderId="42" xfId="0" applyFont="1" applyFill="1" applyBorder="1" applyAlignment="1" applyProtection="1">
      <alignment horizontal="center"/>
      <protection locked="0"/>
    </xf>
    <xf numFmtId="0" fontId="39" fillId="11" borderId="26" xfId="0" applyFont="1" applyFill="1" applyBorder="1" applyAlignment="1" applyProtection="1">
      <alignment horizontal="center"/>
      <protection locked="0"/>
    </xf>
    <xf numFmtId="0" fontId="6" fillId="11" borderId="32" xfId="0" applyFont="1" applyFill="1" applyBorder="1" applyAlignment="1" applyProtection="1">
      <alignment horizontal="center"/>
      <protection locked="0"/>
    </xf>
    <xf numFmtId="0" fontId="6" fillId="11" borderId="33" xfId="0" applyFont="1" applyFill="1" applyBorder="1" applyAlignment="1" applyProtection="1">
      <alignment horizontal="center"/>
      <protection locked="0"/>
    </xf>
    <xf numFmtId="0" fontId="46" fillId="0" borderId="0" xfId="1" applyFont="1" applyBorder="1" applyAlignment="1" applyProtection="1">
      <alignment horizontal="left" wrapText="1"/>
      <protection locked="0"/>
    </xf>
    <xf numFmtId="17" fontId="29" fillId="13" borderId="0" xfId="0" applyNumberFormat="1" applyFont="1" applyFill="1" applyAlignment="1" applyProtection="1">
      <alignment horizontal="left" vertical="center"/>
      <protection locked="0"/>
    </xf>
    <xf numFmtId="0" fontId="29" fillId="13" borderId="0" xfId="0" applyFont="1" applyFill="1" applyAlignment="1" applyProtection="1">
      <alignment horizontal="left" vertical="center"/>
      <protection locked="0"/>
    </xf>
    <xf numFmtId="0" fontId="26" fillId="12" borderId="19" xfId="0" applyFont="1" applyFill="1" applyBorder="1" applyAlignment="1" applyProtection="1">
      <alignment horizontal="left" vertical="center" wrapText="1"/>
      <protection locked="0"/>
    </xf>
    <xf numFmtId="0" fontId="38" fillId="11" borderId="36" xfId="0" applyFont="1" applyFill="1" applyBorder="1" applyAlignment="1" applyProtection="1">
      <alignment horizontal="center"/>
      <protection locked="0"/>
    </xf>
    <xf numFmtId="0" fontId="38" fillId="11" borderId="37" xfId="0" applyFont="1" applyFill="1" applyBorder="1" applyAlignment="1" applyProtection="1">
      <alignment horizontal="center"/>
      <protection locked="0"/>
    </xf>
    <xf numFmtId="0" fontId="16" fillId="11" borderId="23" xfId="0" applyFont="1" applyFill="1" applyBorder="1" applyAlignment="1" applyProtection="1">
      <alignment horizontal="center"/>
      <protection locked="0"/>
    </xf>
    <xf numFmtId="0" fontId="16" fillId="11" borderId="24" xfId="0" applyFont="1" applyFill="1" applyBorder="1" applyAlignment="1" applyProtection="1">
      <alignment horizontal="center"/>
      <protection locked="0"/>
    </xf>
    <xf numFmtId="0" fontId="6" fillId="11" borderId="23" xfId="0" applyFont="1" applyFill="1" applyBorder="1" applyAlignment="1" applyProtection="1">
      <alignment horizontal="left"/>
      <protection locked="0"/>
    </xf>
    <xf numFmtId="0" fontId="6" fillId="11" borderId="20" xfId="0" applyFont="1" applyFill="1" applyBorder="1" applyAlignment="1" applyProtection="1">
      <alignment horizontal="left"/>
      <protection locked="0"/>
    </xf>
    <xf numFmtId="0" fontId="6" fillId="11" borderId="24" xfId="0" applyFont="1" applyFill="1" applyBorder="1" applyAlignment="1" applyProtection="1">
      <alignment horizontal="left"/>
      <protection locked="0"/>
    </xf>
  </cellXfs>
  <cellStyles count="450">
    <cellStyle name="60% - Accent1" xfId="3" builtinId="32" customBuiltin="1"/>
    <cellStyle name="60% - Accent2" xfId="5" builtinId="36" customBuiltin="1"/>
    <cellStyle name="60% - Accent3" xfId="7" builtinId="40" customBuiltin="1"/>
    <cellStyle name="Accent1" xfId="2" builtinId="29" customBuiltin="1"/>
    <cellStyle name="Accent2" xfId="4" builtinId="33" customBuiltin="1"/>
    <cellStyle name="Accent3" xfId="6" builtinId="37" customBuiltin="1"/>
    <cellStyle name="Accent4" xfId="8" builtinId="41" customBuiltin="1"/>
    <cellStyle name="Accent5" xfId="9" builtinId="45" customBuilti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Heading 1" xfId="1" builtinId="16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Normal" xfId="0" builtinId="0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 tint="-0.24994659260841701"/>
          <bgColor theme="4" tint="-0.24994659260841701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 tint="-0.24994659260841701"/>
          <bgColor theme="4" tint="-0.24994659260841701"/>
        </patternFill>
      </fill>
      <border>
        <bottom style="thick">
          <color theme="0"/>
        </bottom>
      </border>
    </dxf>
    <dxf>
      <font>
        <color theme="0"/>
      </font>
      <fill>
        <patternFill patternType="solid">
          <fgColor theme="4" tint="0.39994506668294322"/>
          <bgColor theme="4" tint="0.3999450666829432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 tint="-0.24994659260841701"/>
          <bgColor theme="7" tint="-0.24994659260841701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 tint="-0.24994659260841701"/>
          <bgColor theme="7" tint="-0.24994659260841701"/>
        </patternFill>
      </fill>
      <border>
        <bottom style="thick">
          <color theme="0"/>
        </bottom>
      </border>
    </dxf>
    <dxf>
      <font>
        <color theme="0"/>
      </font>
      <fill>
        <patternFill patternType="solid">
          <fgColor theme="7" tint="0.39994506668294322"/>
          <bgColor theme="7" tint="0.3999450666829432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2" defaultTableStyle="TableStyleMedium2" defaultPivotStyle="PivotStyleLight16">
    <tableStyle name="Expense Report" pivot="0" count="7" xr9:uid="{00000000-0011-0000-FFFF-FFFF00000000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xpense Report 2" pivot="0" count="7" xr9:uid="{00000000-0011-0000-FFFF-FFFF01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97782</xdr:colOff>
      <xdr:row>0</xdr:row>
      <xdr:rowOff>116388</xdr:rowOff>
    </xdr:from>
    <xdr:to>
      <xdr:col>2</xdr:col>
      <xdr:colOff>1270000</xdr:colOff>
      <xdr:row>0</xdr:row>
      <xdr:rowOff>617953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782" y="116388"/>
          <a:ext cx="1654818" cy="5015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15</xdr:row>
      <xdr:rowOff>101600</xdr:rowOff>
    </xdr:from>
    <xdr:to>
      <xdr:col>14</xdr:col>
      <xdr:colOff>342900</xdr:colOff>
      <xdr:row>22</xdr:row>
      <xdr:rowOff>169862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l="5161" t="7853" r="3226" b="8620"/>
        <a:stretch/>
      </xdr:blipFill>
      <xdr:spPr>
        <a:xfrm>
          <a:off x="12712700" y="3225800"/>
          <a:ext cx="1803400" cy="14859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356300</xdr:colOff>
      <xdr:row>11</xdr:row>
      <xdr:rowOff>76199</xdr:rowOff>
    </xdr:from>
    <xdr:to>
      <xdr:col>12</xdr:col>
      <xdr:colOff>546099</xdr:colOff>
      <xdr:row>20</xdr:row>
      <xdr:rowOff>88900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19500" y="2324099"/>
          <a:ext cx="2094799" cy="18923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1</xdr:col>
      <xdr:colOff>1723571</xdr:colOff>
      <xdr:row>17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6F05B2-BBAA-6945-BED7-CD4269B7404F}"/>
            </a:ext>
          </a:extLst>
        </xdr:cNvPr>
        <xdr:cNvSpPr txBox="1"/>
      </xdr:nvSpPr>
      <xdr:spPr>
        <a:xfrm>
          <a:off x="0" y="3606800"/>
          <a:ext cx="2104571" cy="1143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 b="1">
              <a:latin typeface="Cordia New" panose="020B0304020202020204" pitchFamily="34" charset="-34"/>
              <a:cs typeface="Cordia New" panose="020B0304020202020204" pitchFamily="34" charset="-34"/>
            </a:rPr>
            <a:t>จากเดือน</a:t>
          </a:r>
          <a:r>
            <a:rPr lang="th-TH" sz="1600" b="1" baseline="0">
              <a:latin typeface="Cordia New" panose="020B0304020202020204" pitchFamily="34" charset="-34"/>
              <a:cs typeface="Cordia New" panose="020B0304020202020204" pitchFamily="34" charset="-34"/>
            </a:rPr>
            <a:t> ก.พ. เป็นต้นไปกรุณานับ </a:t>
          </a:r>
          <a:r>
            <a:rPr lang="en-US" sz="1600" b="1" u="sng" baseline="0">
              <a:solidFill>
                <a:srgbClr val="FF0000"/>
              </a:solidFill>
              <a:latin typeface="Cordia New" panose="020B0304020202020204" pitchFamily="34" charset="-34"/>
              <a:cs typeface="Cordia New" panose="020B0304020202020204" pitchFamily="34" charset="-34"/>
            </a:rPr>
            <a:t>1 </a:t>
          </a:r>
          <a:r>
            <a:rPr lang="th-TH" sz="1600" b="1" u="sng" baseline="0">
              <a:solidFill>
                <a:srgbClr val="FF0000"/>
              </a:solidFill>
              <a:latin typeface="Cordia New" panose="020B0304020202020204" pitchFamily="34" charset="-34"/>
              <a:cs typeface="Cordia New" panose="020B0304020202020204" pitchFamily="34" charset="-34"/>
            </a:rPr>
            <a:t>หน่วย </a:t>
          </a:r>
          <a:r>
            <a:rPr lang="en-US" sz="1600" b="1" u="sng" baseline="0">
              <a:solidFill>
                <a:srgbClr val="FF0000"/>
              </a:solidFill>
              <a:latin typeface="Cordia New" panose="020B0304020202020204" pitchFamily="34" charset="-34"/>
              <a:cs typeface="Cordia New" panose="020B0304020202020204" pitchFamily="34" charset="-34"/>
            </a:rPr>
            <a:t>=</a:t>
          </a:r>
          <a:r>
            <a:rPr lang="th-TH" sz="1600" b="1" u="sng" baseline="0">
              <a:solidFill>
                <a:srgbClr val="FF0000"/>
              </a:solidFill>
              <a:latin typeface="Cordia New" panose="020B0304020202020204" pitchFamily="34" charset="-34"/>
              <a:cs typeface="Cordia New" panose="020B0304020202020204" pitchFamily="34" charset="-34"/>
            </a:rPr>
            <a:t> </a:t>
          </a:r>
          <a:r>
            <a:rPr lang="en-US" sz="1600" b="1" u="sng" baseline="0">
              <a:solidFill>
                <a:srgbClr val="FF0000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1 </a:t>
          </a:r>
          <a:r>
            <a:rPr lang="th-TH" sz="1600" b="1" u="sng" baseline="0">
              <a:solidFill>
                <a:srgbClr val="FF0000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กล่อง </a:t>
          </a:r>
          <a:r>
            <a:rPr lang="th-TH" sz="1600" b="1" baseline="0">
              <a:solidFill>
                <a:schemeClr val="dk1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หรือ </a:t>
          </a:r>
          <a:r>
            <a:rPr lang="en-US" sz="1600" b="1" baseline="0">
              <a:solidFill>
                <a:schemeClr val="dk1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100 </a:t>
          </a:r>
          <a:r>
            <a:rPr lang="th-TH" sz="1600" b="1" baseline="0">
              <a:solidFill>
                <a:schemeClr val="dk1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แผ่น </a:t>
          </a:r>
          <a:endParaRPr lang="en-US" sz="1600" b="1" baseline="0">
            <a:solidFill>
              <a:schemeClr val="dk1"/>
            </a:solidFill>
            <a:effectLst/>
            <a:latin typeface="Cordia New" panose="020B0304020202020204" pitchFamily="34" charset="-34"/>
            <a:ea typeface="+mn-ea"/>
            <a:cs typeface="Cordia New" panose="020B0304020202020204" pitchFamily="34" charset="-34"/>
          </a:endParaRPr>
        </a:p>
        <a:p>
          <a:r>
            <a:rPr lang="en-US" sz="1600" b="1" u="sng">
              <a:solidFill>
                <a:srgbClr val="FF0000"/>
              </a:solidFill>
              <a:latin typeface="Cordia New" panose="020B0304020202020204" pitchFamily="34" charset="-34"/>
              <a:cs typeface="Cordia New" panose="020B0304020202020204" pitchFamily="34" charset="-34"/>
            </a:rPr>
            <a:t>0.5 = 50 </a:t>
          </a:r>
          <a:r>
            <a:rPr lang="th-TH" sz="1600" b="1" u="sng">
              <a:solidFill>
                <a:srgbClr val="FF0000"/>
              </a:solidFill>
              <a:latin typeface="Cordia New" panose="020B0304020202020204" pitchFamily="34" charset="-34"/>
              <a:cs typeface="Cordia New" panose="020B0304020202020204" pitchFamily="34" charset="-34"/>
            </a:rPr>
            <a:t>แผ่น</a:t>
          </a:r>
          <a:endParaRPr lang="en-US" sz="1600" b="1" u="sng">
            <a:solidFill>
              <a:srgbClr val="FF0000"/>
            </a:solidFill>
            <a:latin typeface="Cordia New" panose="020B0304020202020204" pitchFamily="34" charset="-34"/>
            <a:cs typeface="Cordia New" panose="020B0304020202020204" pitchFamily="34" charset="-34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1</xdr:col>
      <xdr:colOff>1723571</xdr:colOff>
      <xdr:row>17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E72E42-EFBC-8944-A5AA-7043A8BFD307}"/>
            </a:ext>
          </a:extLst>
        </xdr:cNvPr>
        <xdr:cNvSpPr txBox="1"/>
      </xdr:nvSpPr>
      <xdr:spPr>
        <a:xfrm>
          <a:off x="0" y="3606800"/>
          <a:ext cx="2104571" cy="1143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 b="1">
              <a:latin typeface="Cordia New" panose="020B0304020202020204" pitchFamily="34" charset="-34"/>
              <a:cs typeface="Cordia New" panose="020B0304020202020204" pitchFamily="34" charset="-34"/>
            </a:rPr>
            <a:t>จากเดือน</a:t>
          </a:r>
          <a:r>
            <a:rPr lang="th-TH" sz="1600" b="1" baseline="0">
              <a:latin typeface="Cordia New" panose="020B0304020202020204" pitchFamily="34" charset="-34"/>
              <a:cs typeface="Cordia New" panose="020B0304020202020204" pitchFamily="34" charset="-34"/>
            </a:rPr>
            <a:t> ก.พ. เป็นต้นไปกรุณานับ </a:t>
          </a:r>
          <a:r>
            <a:rPr lang="en-US" sz="1600" b="1" u="sng" baseline="0">
              <a:solidFill>
                <a:srgbClr val="FF0000"/>
              </a:solidFill>
              <a:latin typeface="Cordia New" panose="020B0304020202020204" pitchFamily="34" charset="-34"/>
              <a:cs typeface="Cordia New" panose="020B0304020202020204" pitchFamily="34" charset="-34"/>
            </a:rPr>
            <a:t>1 </a:t>
          </a:r>
          <a:r>
            <a:rPr lang="th-TH" sz="1600" b="1" u="sng" baseline="0">
              <a:solidFill>
                <a:srgbClr val="FF0000"/>
              </a:solidFill>
              <a:latin typeface="Cordia New" panose="020B0304020202020204" pitchFamily="34" charset="-34"/>
              <a:cs typeface="Cordia New" panose="020B0304020202020204" pitchFamily="34" charset="-34"/>
            </a:rPr>
            <a:t>หน่วย </a:t>
          </a:r>
          <a:r>
            <a:rPr lang="en-US" sz="1600" b="1" u="sng" baseline="0">
              <a:solidFill>
                <a:srgbClr val="FF0000"/>
              </a:solidFill>
              <a:latin typeface="Cordia New" panose="020B0304020202020204" pitchFamily="34" charset="-34"/>
              <a:cs typeface="Cordia New" panose="020B0304020202020204" pitchFamily="34" charset="-34"/>
            </a:rPr>
            <a:t>=</a:t>
          </a:r>
          <a:r>
            <a:rPr lang="th-TH" sz="1600" b="1" u="sng" baseline="0">
              <a:solidFill>
                <a:srgbClr val="FF0000"/>
              </a:solidFill>
              <a:latin typeface="Cordia New" panose="020B0304020202020204" pitchFamily="34" charset="-34"/>
              <a:cs typeface="Cordia New" panose="020B0304020202020204" pitchFamily="34" charset="-34"/>
            </a:rPr>
            <a:t> </a:t>
          </a:r>
          <a:r>
            <a:rPr lang="en-US" sz="1600" b="1" u="sng" baseline="0">
              <a:solidFill>
                <a:srgbClr val="FF0000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1 </a:t>
          </a:r>
          <a:r>
            <a:rPr lang="th-TH" sz="1600" b="1" u="sng" baseline="0">
              <a:solidFill>
                <a:srgbClr val="FF0000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กล่อง </a:t>
          </a:r>
          <a:r>
            <a:rPr lang="th-TH" sz="1600" b="1" baseline="0">
              <a:solidFill>
                <a:schemeClr val="dk1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หรือ </a:t>
          </a:r>
          <a:r>
            <a:rPr lang="en-US" sz="1600" b="1" baseline="0">
              <a:solidFill>
                <a:schemeClr val="dk1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100 </a:t>
          </a:r>
          <a:r>
            <a:rPr lang="th-TH" sz="1600" b="1" baseline="0">
              <a:solidFill>
                <a:schemeClr val="dk1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แผ่น </a:t>
          </a:r>
          <a:endParaRPr lang="en-US" sz="1600" b="1" baseline="0">
            <a:solidFill>
              <a:schemeClr val="dk1"/>
            </a:solidFill>
            <a:effectLst/>
            <a:latin typeface="Cordia New" panose="020B0304020202020204" pitchFamily="34" charset="-34"/>
            <a:ea typeface="+mn-ea"/>
            <a:cs typeface="Cordia New" panose="020B0304020202020204" pitchFamily="34" charset="-34"/>
          </a:endParaRPr>
        </a:p>
        <a:p>
          <a:r>
            <a:rPr lang="en-US" sz="1600" b="1" u="sng">
              <a:solidFill>
                <a:srgbClr val="FF0000"/>
              </a:solidFill>
              <a:latin typeface="Cordia New" panose="020B0304020202020204" pitchFamily="34" charset="-34"/>
              <a:cs typeface="Cordia New" panose="020B0304020202020204" pitchFamily="34" charset="-34"/>
            </a:rPr>
            <a:t>0.5 = 50 </a:t>
          </a:r>
          <a:r>
            <a:rPr lang="th-TH" sz="1600" b="1" u="sng">
              <a:solidFill>
                <a:srgbClr val="FF0000"/>
              </a:solidFill>
              <a:latin typeface="Cordia New" panose="020B0304020202020204" pitchFamily="34" charset="-34"/>
              <a:cs typeface="Cordia New" panose="020B0304020202020204" pitchFamily="34" charset="-34"/>
            </a:rPr>
            <a:t>แผ่น</a:t>
          </a:r>
          <a:endParaRPr lang="en-US" sz="1600" b="1" u="sng">
            <a:solidFill>
              <a:srgbClr val="FF0000"/>
            </a:solidFill>
            <a:latin typeface="Cordia New" panose="020B0304020202020204" pitchFamily="34" charset="-34"/>
            <a:cs typeface="Cordia New" panose="020B0304020202020204" pitchFamily="34" charset="-34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:/D:/D:/D:/C:/C/Users/lisaniti/Library/Containers/com.microsoft.Excel/Data/Documents/C/Users/lisa/Downloads/Chiang%20Mai%20Maharaj%20Nakorn%20Hosp_A4D%20Tracker_Dec2018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-up 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Kilter">
  <a:themeElements>
    <a:clrScheme name="Kilter">
      <a:dk1>
        <a:sysClr val="windowText" lastClr="000000"/>
      </a:dk1>
      <a:lt1>
        <a:sysClr val="window" lastClr="FFFFFF"/>
      </a:lt1>
      <a:dk2>
        <a:srgbClr val="318FC5"/>
      </a:dk2>
      <a:lt2>
        <a:srgbClr val="AEE8FB"/>
      </a:lt2>
      <a:accent1>
        <a:srgbClr val="76C5EF"/>
      </a:accent1>
      <a:accent2>
        <a:srgbClr val="FEA022"/>
      </a:accent2>
      <a:accent3>
        <a:srgbClr val="FF6700"/>
      </a:accent3>
      <a:accent4>
        <a:srgbClr val="70A525"/>
      </a:accent4>
      <a:accent5>
        <a:srgbClr val="A5D848"/>
      </a:accent5>
      <a:accent6>
        <a:srgbClr val="20768C"/>
      </a:accent6>
      <a:hlink>
        <a:srgbClr val="7AB6E8"/>
      </a:hlink>
      <a:folHlink>
        <a:srgbClr val="83B0D3"/>
      </a:folHlink>
    </a:clrScheme>
    <a:fontScheme name="Kilter">
      <a:majorFont>
        <a:latin typeface="Rockwell"/>
        <a:ea typeface=""/>
        <a:cs typeface=""/>
        <a:font script="Grek" typeface="Cambria"/>
        <a:font script="Cyrl" typeface="Cambria"/>
        <a:font script="Jpan" typeface="ＭＳ 明朝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/>
        <a:ea typeface=""/>
        <a:cs typeface=""/>
        <a:font script="Grek" typeface="Cambria"/>
        <a:font script="Cyrl" typeface="Cambria"/>
        <a:font script="Jpan" typeface="ＭＳ 明朝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Kilter">
      <a:fillStyleLst>
        <a:solidFill>
          <a:schemeClr val="phClr"/>
        </a:solidFill>
        <a:gradFill rotWithShape="1">
          <a:gsLst>
            <a:gs pos="0">
              <a:schemeClr val="phClr">
                <a:tint val="14000"/>
                <a:satMod val="180000"/>
                <a:lumMod val="100000"/>
              </a:schemeClr>
            </a:gs>
            <a:gs pos="42000">
              <a:schemeClr val="phClr">
                <a:tint val="40000"/>
                <a:satMod val="160000"/>
                <a:lumMod val="94000"/>
              </a:schemeClr>
            </a:gs>
            <a:gs pos="100000">
              <a:schemeClr val="phClr">
                <a:tint val="94000"/>
                <a:satMod val="140000"/>
              </a:schemeClr>
            </a:gs>
          </a:gsLst>
          <a:lin ang="5160000" scaled="1"/>
        </a:gradFill>
        <a:gradFill rotWithShape="1">
          <a:gsLst>
            <a:gs pos="38000">
              <a:schemeClr val="phClr">
                <a:satMod val="120000"/>
              </a:schemeClr>
            </a:gs>
            <a:gs pos="100000">
              <a:schemeClr val="phClr">
                <a:shade val="60000"/>
                <a:satMod val="180000"/>
                <a:lumMod val="70000"/>
              </a:schemeClr>
            </a:gs>
          </a:gsLst>
          <a:lin ang="4680000" scaled="0"/>
        </a:gradFill>
      </a:fillStyleLst>
      <a:lnStyleLst>
        <a:ln w="12700" cap="flat" cmpd="sng" algn="ctr">
          <a:solidFill>
            <a:schemeClr val="phClr">
              <a:shade val="50000"/>
            </a:schemeClr>
          </a:solidFill>
          <a:prstDash val="solid"/>
        </a:ln>
        <a:ln w="25400" cap="flat" cmpd="sng" algn="ctr">
          <a:solidFill>
            <a:schemeClr val="phClr">
              <a:shade val="75000"/>
              <a:lumMod val="9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20000"/>
              </a:srgbClr>
            </a:outerShdw>
          </a:effectLst>
        </a:effectStyle>
        <a:effectStyle>
          <a:effectLst>
            <a:outerShdw blurRad="76200" dist="25400" dir="5400000" rotWithShape="0">
              <a:srgbClr val="000000">
                <a:alpha val="50000"/>
              </a:srgbClr>
            </a:outerShdw>
          </a:effectLst>
          <a:scene3d>
            <a:camera prst="orthographicFront">
              <a:rot lat="0" lon="0" rev="0"/>
            </a:camera>
            <a:lightRig rig="glow" dir="tl">
              <a:rot lat="0" lon="0" rev="19800000"/>
            </a:lightRig>
          </a:scene3d>
          <a:sp3d prstMaterial="metal">
            <a:bevelT w="152400" h="63500" prst="softRound"/>
          </a:sp3d>
        </a:effectStyle>
        <a:effectStyle>
          <a:effectLst>
            <a:outerShdw blurRad="107950" dist="12700" dir="5040000" rotWithShape="0">
              <a:srgbClr val="000000">
                <a:alpha val="5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9800000"/>
            </a:lightRig>
          </a:scene3d>
          <a:sp3d prstMaterial="plastic">
            <a:bevelT h="63500" prst="softRound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5000"/>
                <a:satMod val="140000"/>
                <a:lumMod val="120000"/>
              </a:schemeClr>
            </a:gs>
            <a:gs pos="100000">
              <a:schemeClr val="phClr">
                <a:tint val="95000"/>
                <a:shade val="70000"/>
                <a:satMod val="180000"/>
                <a:lumMod val="82000"/>
              </a:schemeClr>
            </a:gs>
          </a:gsLst>
          <a:path path="circle">
            <a:fillToRect l="25000" t="25000" r="25000" b="25000"/>
          </a:path>
        </a:gradFill>
        <a:gradFill rotWithShape="1">
          <a:gsLst>
            <a:gs pos="0">
              <a:schemeClr val="phClr">
                <a:tint val="94000"/>
                <a:satMod val="140000"/>
                <a:lumMod val="120000"/>
              </a:schemeClr>
            </a:gs>
            <a:gs pos="100000">
              <a:schemeClr val="phClr">
                <a:tint val="97000"/>
                <a:shade val="70000"/>
                <a:satMod val="190000"/>
                <a:lumMod val="72000"/>
              </a:schemeClr>
            </a:gs>
          </a:gsLst>
          <a:path path="circle">
            <a:fillToRect l="50000" t="50000" r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41"/>
  <sheetViews>
    <sheetView tabSelected="1" zoomScaleNormal="50" zoomScalePageLayoutView="50" workbookViewId="0">
      <selection activeCell="O13" sqref="O13"/>
    </sheetView>
  </sheetViews>
  <sheetFormatPr baseColWidth="10" defaultColWidth="10.7109375" defaultRowHeight="16" x14ac:dyDescent="0.2"/>
  <cols>
    <col min="1" max="1" width="1.85546875" style="1" customWidth="1"/>
    <col min="2" max="2" width="3.5703125" style="1" customWidth="1"/>
    <col min="3" max="3" width="24.7109375" style="1" customWidth="1"/>
    <col min="4" max="4" width="11.42578125" style="1" customWidth="1"/>
    <col min="5" max="5" width="7.42578125" style="1" customWidth="1"/>
    <col min="6" max="6" width="12.5703125" style="1" customWidth="1"/>
    <col min="7" max="7" width="8.7109375" style="1" bestFit="1" customWidth="1"/>
    <col min="8" max="8" width="9.28515625" style="1" customWidth="1"/>
    <col min="9" max="9" width="12.42578125" style="1" customWidth="1"/>
    <col min="10" max="10" width="8" style="1" customWidth="1"/>
    <col min="11" max="11" width="11.5703125" style="1" customWidth="1"/>
    <col min="12" max="12" width="10.28515625" style="1" customWidth="1"/>
    <col min="13" max="13" width="9.7109375" style="1" customWidth="1"/>
    <col min="14" max="14" width="12.85546875" style="1" customWidth="1"/>
    <col min="15" max="15" width="12.5703125" style="1" customWidth="1"/>
    <col min="16" max="16" width="9.28515625" style="1" customWidth="1"/>
    <col min="17" max="17" width="13.5703125" style="1" customWidth="1"/>
    <col min="18" max="18" width="8.28515625" style="1" customWidth="1"/>
    <col min="19" max="19" width="6.42578125" style="1" customWidth="1"/>
    <col min="20" max="20" width="9" style="1" customWidth="1"/>
    <col min="21" max="21" width="8.42578125" style="1" customWidth="1"/>
    <col min="22" max="22" width="10.85546875" style="1" customWidth="1"/>
    <col min="23" max="23" width="15.7109375" style="1" customWidth="1"/>
    <col min="24" max="24" width="26.7109375" style="1" customWidth="1"/>
    <col min="25" max="25" width="10.7109375" style="1" customWidth="1"/>
    <col min="26" max="26" width="11.5703125" style="1" customWidth="1"/>
    <col min="27" max="27" width="12.140625" style="1" customWidth="1"/>
    <col min="28" max="28" width="36" style="1" customWidth="1"/>
    <col min="29" max="16384" width="10.7109375" style="1"/>
  </cols>
  <sheetData>
    <row r="1" spans="1:28" ht="77" customHeight="1" thickBot="1" x14ac:dyDescent="0.35">
      <c r="A1" s="311" t="s">
        <v>107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  <c r="Z1" s="311"/>
      <c r="AA1" s="311"/>
      <c r="AB1" s="311"/>
    </row>
    <row r="2" spans="1:28" ht="17" thickTop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24" customHeight="1" x14ac:dyDescent="0.2">
      <c r="A3" s="5"/>
      <c r="B3" s="315" t="s">
        <v>194</v>
      </c>
      <c r="C3" s="315"/>
      <c r="D3" s="5"/>
      <c r="E3" s="5"/>
      <c r="F3" s="5"/>
      <c r="G3" s="5"/>
      <c r="H3" s="5"/>
      <c r="I3" s="5"/>
      <c r="J3" s="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8" s="18" customFormat="1" ht="22" customHeight="1" x14ac:dyDescent="0.25">
      <c r="A4" s="17"/>
      <c r="B4" s="3" t="s">
        <v>204</v>
      </c>
      <c r="C4" s="3"/>
      <c r="D4" s="3"/>
      <c r="E4" s="3"/>
      <c r="F4" s="3"/>
      <c r="G4" s="3"/>
      <c r="H4" s="3"/>
      <c r="I4" s="3"/>
      <c r="J4" s="3"/>
      <c r="K4" s="3" t="s">
        <v>2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24" customHeight="1" x14ac:dyDescent="0.2">
      <c r="A5" s="6"/>
      <c r="B5" s="316" t="s">
        <v>197</v>
      </c>
      <c r="C5" s="316"/>
      <c r="D5" s="316"/>
      <c r="E5" s="316"/>
      <c r="F5" s="316"/>
      <c r="G5" s="316"/>
      <c r="H5" s="316"/>
      <c r="I5" s="316"/>
      <c r="J5" s="312" t="s">
        <v>11</v>
      </c>
      <c r="K5" s="312"/>
      <c r="L5" s="312"/>
      <c r="M5" s="312"/>
      <c r="N5" s="312"/>
      <c r="O5" s="31" t="s">
        <v>44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213"/>
      <c r="AB5" s="213"/>
    </row>
    <row r="6" spans="1:28" ht="37" customHeight="1" x14ac:dyDescent="0.2">
      <c r="A6" s="6"/>
      <c r="B6" s="316"/>
      <c r="C6" s="316"/>
      <c r="D6" s="316"/>
      <c r="E6" s="316"/>
      <c r="F6" s="316"/>
      <c r="G6" s="316"/>
      <c r="H6" s="316"/>
      <c r="I6" s="316"/>
      <c r="J6" s="312" t="s">
        <v>10</v>
      </c>
      <c r="K6" s="312"/>
      <c r="L6" s="312"/>
      <c r="M6" s="312"/>
      <c r="N6" s="312"/>
      <c r="O6" s="32">
        <v>15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213"/>
      <c r="AB6" s="213"/>
    </row>
    <row r="7" spans="1:28" ht="47" customHeight="1" x14ac:dyDescent="0.2">
      <c r="A7" s="6"/>
      <c r="B7" s="316" t="s">
        <v>198</v>
      </c>
      <c r="C7" s="317"/>
      <c r="D7" s="317"/>
      <c r="E7" s="317"/>
      <c r="F7" s="317"/>
      <c r="G7" s="317"/>
      <c r="H7" s="317"/>
      <c r="I7" s="317"/>
      <c r="J7" s="312" t="s">
        <v>13</v>
      </c>
      <c r="K7" s="312"/>
      <c r="L7" s="312"/>
      <c r="M7" s="312"/>
      <c r="N7" s="312"/>
      <c r="O7" s="32">
        <v>14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213"/>
      <c r="AB7" s="213"/>
    </row>
    <row r="8" spans="1:28" ht="33" customHeight="1" x14ac:dyDescent="0.2">
      <c r="A8" s="6"/>
      <c r="B8" s="14"/>
      <c r="C8" s="14"/>
      <c r="D8" s="14"/>
      <c r="E8" s="14"/>
      <c r="F8" s="14"/>
      <c r="G8" s="14"/>
      <c r="H8" s="14"/>
      <c r="I8" s="14"/>
      <c r="J8" s="312" t="s">
        <v>12</v>
      </c>
      <c r="K8" s="312"/>
      <c r="L8" s="312"/>
      <c r="M8" s="312"/>
      <c r="N8" s="312"/>
      <c r="O8" s="37">
        <f ca="1">TODAY()</f>
        <v>44384</v>
      </c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213"/>
      <c r="AB8" s="213"/>
    </row>
    <row r="9" spans="1:28" x14ac:dyDescent="0.2">
      <c r="A9" s="5"/>
      <c r="B9" s="7"/>
      <c r="C9" s="7"/>
      <c r="D9" s="7"/>
      <c r="E9" s="7"/>
      <c r="F9" s="7"/>
      <c r="G9" s="7"/>
      <c r="H9" s="7"/>
      <c r="I9" s="7"/>
      <c r="J9" s="7"/>
      <c r="K9" s="4"/>
      <c r="L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s="18" customFormat="1" ht="22" customHeight="1" x14ac:dyDescent="0.25">
      <c r="A10" s="17"/>
      <c r="B10" s="3" t="s">
        <v>31</v>
      </c>
      <c r="C10" s="3"/>
      <c r="D10" s="3"/>
      <c r="E10" s="3"/>
      <c r="F10" s="3"/>
      <c r="G10" s="19"/>
      <c r="H10" s="19"/>
      <c r="I10" s="19"/>
      <c r="J10" s="19"/>
      <c r="K10" s="3" t="s">
        <v>32</v>
      </c>
      <c r="L10" s="3"/>
      <c r="M10" s="3"/>
      <c r="N10" s="3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8" x14ac:dyDescent="0.2">
      <c r="A11" s="5"/>
      <c r="B11" s="249" t="s">
        <v>199</v>
      </c>
      <c r="C11" s="13"/>
      <c r="D11" s="13"/>
      <c r="E11" s="13"/>
      <c r="F11" s="13"/>
      <c r="G11" s="14"/>
      <c r="H11" s="14"/>
      <c r="I11" s="14"/>
      <c r="J11" s="14"/>
      <c r="K11" s="313" t="s">
        <v>203</v>
      </c>
      <c r="L11" s="313"/>
      <c r="M11" s="313"/>
      <c r="N11" s="13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213"/>
      <c r="AB11" s="213"/>
    </row>
    <row r="12" spans="1:28" ht="15" customHeight="1" x14ac:dyDescent="0.2">
      <c r="A12" s="4"/>
      <c r="B12" s="8" t="s">
        <v>48</v>
      </c>
      <c r="C12" s="8"/>
      <c r="D12" s="8"/>
      <c r="E12" s="8"/>
      <c r="F12" s="8"/>
      <c r="G12" s="306"/>
      <c r="H12" s="306"/>
      <c r="I12" s="306"/>
      <c r="J12" s="306"/>
      <c r="K12" s="8" t="s">
        <v>46</v>
      </c>
      <c r="L12" s="8"/>
      <c r="M12" s="8"/>
      <c r="N12" s="8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214"/>
      <c r="AB12" s="214"/>
    </row>
    <row r="13" spans="1:28" x14ac:dyDescent="0.2">
      <c r="A13" s="4"/>
      <c r="B13" s="249" t="s">
        <v>200</v>
      </c>
      <c r="C13" s="13"/>
      <c r="D13" s="13"/>
      <c r="E13" s="13"/>
      <c r="F13" s="13"/>
      <c r="G13" s="15"/>
      <c r="H13" s="307"/>
      <c r="I13" s="307"/>
      <c r="J13" s="307"/>
      <c r="K13" s="13" t="s">
        <v>47</v>
      </c>
      <c r="L13" s="13"/>
      <c r="M13" s="13"/>
      <c r="N13" s="13"/>
      <c r="O13" s="15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215"/>
      <c r="AB13" s="215"/>
    </row>
    <row r="14" spans="1:28" x14ac:dyDescent="0.2">
      <c r="A14" s="4"/>
      <c r="B14" s="249" t="s">
        <v>1</v>
      </c>
      <c r="C14" s="13"/>
      <c r="D14" s="13"/>
      <c r="E14" s="13"/>
      <c r="F14" s="13"/>
      <c r="G14" s="15"/>
      <c r="H14" s="15"/>
      <c r="I14" s="15"/>
      <c r="J14" s="15"/>
      <c r="K14" s="13" t="s">
        <v>202</v>
      </c>
      <c r="L14" s="13"/>
      <c r="M14" s="13"/>
      <c r="N14" s="13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214"/>
      <c r="AB14" s="214"/>
    </row>
    <row r="15" spans="1:28" x14ac:dyDescent="0.2">
      <c r="A15" s="4"/>
      <c r="B15" s="249" t="s">
        <v>201</v>
      </c>
      <c r="C15" s="13"/>
      <c r="D15" s="13"/>
      <c r="E15" s="13"/>
      <c r="F15" s="13"/>
      <c r="G15" s="16"/>
      <c r="H15" s="16"/>
      <c r="I15" s="16"/>
      <c r="J15" s="16"/>
      <c r="K15" s="13" t="s">
        <v>201</v>
      </c>
      <c r="L15" s="13"/>
      <c r="M15" s="13"/>
      <c r="N15" s="13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215"/>
      <c r="AB15" s="215"/>
    </row>
    <row r="16" spans="1:28" ht="16" customHeight="1" x14ac:dyDescent="0.2">
      <c r="A16" s="4"/>
      <c r="B16" s="13"/>
      <c r="C16" s="13"/>
      <c r="D16" s="13"/>
      <c r="E16" s="13"/>
      <c r="F16" s="13"/>
      <c r="G16" s="16"/>
      <c r="H16" s="16"/>
      <c r="I16" s="16"/>
      <c r="J16" s="16"/>
      <c r="K16" s="13"/>
      <c r="L16" s="13"/>
      <c r="M16" s="13"/>
      <c r="N16" s="13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215"/>
      <c r="AB16" s="215"/>
    </row>
    <row r="17" spans="1:28" x14ac:dyDescent="0.2">
      <c r="A17" s="4"/>
      <c r="B17" s="314"/>
      <c r="C17" s="314"/>
      <c r="D17" s="314"/>
      <c r="E17" s="20"/>
      <c r="F17" s="20"/>
      <c r="G17" s="9"/>
      <c r="H17" s="9"/>
      <c r="I17" s="9"/>
      <c r="J17" s="9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s="2" customFormat="1" ht="22" customHeight="1" x14ac:dyDescent="0.2">
      <c r="A18" s="10"/>
      <c r="B18" s="21" t="s">
        <v>7</v>
      </c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07"/>
      <c r="AB18" s="107"/>
    </row>
    <row r="19" spans="1:28" s="59" customFormat="1" ht="32" customHeight="1" x14ac:dyDescent="0.2">
      <c r="A19" s="58"/>
      <c r="B19" s="309" t="s">
        <v>3</v>
      </c>
      <c r="C19" s="318" t="s">
        <v>34</v>
      </c>
      <c r="D19" s="308" t="s">
        <v>6</v>
      </c>
      <c r="E19" s="308" t="s">
        <v>14</v>
      </c>
      <c r="F19" s="308" t="s">
        <v>38</v>
      </c>
      <c r="G19" s="309" t="s">
        <v>4</v>
      </c>
      <c r="H19" s="308" t="s">
        <v>5</v>
      </c>
      <c r="I19" s="319" t="s">
        <v>49</v>
      </c>
      <c r="J19" s="308" t="s">
        <v>9</v>
      </c>
      <c r="K19" s="308" t="s">
        <v>73</v>
      </c>
      <c r="L19" s="308"/>
      <c r="M19" s="308" t="s">
        <v>86</v>
      </c>
      <c r="N19" s="310" t="s">
        <v>75</v>
      </c>
      <c r="O19" s="310"/>
      <c r="P19" s="308" t="s">
        <v>129</v>
      </c>
      <c r="Q19" s="212" t="s">
        <v>138</v>
      </c>
      <c r="R19" s="308" t="s">
        <v>66</v>
      </c>
      <c r="S19" s="308" t="s">
        <v>67</v>
      </c>
      <c r="T19" s="308" t="s">
        <v>68</v>
      </c>
      <c r="U19" s="308" t="s">
        <v>69</v>
      </c>
      <c r="V19" s="308" t="s">
        <v>70</v>
      </c>
      <c r="W19" s="308" t="s">
        <v>104</v>
      </c>
      <c r="X19" s="212" t="s">
        <v>103</v>
      </c>
      <c r="Y19" s="308" t="s">
        <v>8</v>
      </c>
      <c r="Z19" s="308" t="s">
        <v>17</v>
      </c>
      <c r="AA19" s="308" t="s">
        <v>76</v>
      </c>
      <c r="AB19" s="208" t="s">
        <v>105</v>
      </c>
    </row>
    <row r="20" spans="1:28" s="59" customFormat="1" ht="29" customHeight="1" x14ac:dyDescent="0.2">
      <c r="A20" s="58"/>
      <c r="B20" s="309"/>
      <c r="C20" s="318"/>
      <c r="D20" s="308"/>
      <c r="E20" s="308"/>
      <c r="F20" s="308"/>
      <c r="G20" s="309"/>
      <c r="H20" s="308"/>
      <c r="I20" s="319"/>
      <c r="J20" s="308"/>
      <c r="K20" s="208" t="s">
        <v>72</v>
      </c>
      <c r="L20" s="208" t="s">
        <v>0</v>
      </c>
      <c r="M20" s="308"/>
      <c r="N20" s="208" t="s">
        <v>74</v>
      </c>
      <c r="O20" s="208" t="s">
        <v>0</v>
      </c>
      <c r="P20" s="308" t="s">
        <v>128</v>
      </c>
      <c r="Q20" s="212"/>
      <c r="R20" s="308"/>
      <c r="S20" s="308"/>
      <c r="T20" s="308"/>
      <c r="U20" s="308"/>
      <c r="V20" s="308"/>
      <c r="W20" s="308"/>
      <c r="X20" s="212" t="s">
        <v>102</v>
      </c>
      <c r="Y20" s="308"/>
      <c r="Z20" s="308"/>
      <c r="AA20" s="308"/>
      <c r="AB20" s="212" t="s">
        <v>106</v>
      </c>
    </row>
    <row r="21" spans="1:28" ht="19" customHeight="1" x14ac:dyDescent="0.2">
      <c r="A21" s="4"/>
      <c r="B21" s="281">
        <v>1</v>
      </c>
      <c r="C21" s="252" t="s">
        <v>179</v>
      </c>
      <c r="D21" s="251" t="s">
        <v>42</v>
      </c>
      <c r="E21" s="252" t="s">
        <v>33</v>
      </c>
      <c r="F21" s="253">
        <v>38358</v>
      </c>
      <c r="G21" s="252">
        <f t="shared" ref="G21:G27" ca="1" si="0">DATEDIF(F21,NOW(),"y")</f>
        <v>16</v>
      </c>
      <c r="H21" s="282" t="s">
        <v>51</v>
      </c>
      <c r="I21" s="255">
        <v>42445</v>
      </c>
      <c r="J21" s="283">
        <v>9.5399999999999991</v>
      </c>
      <c r="K21" s="75">
        <v>9.19</v>
      </c>
      <c r="L21" s="76">
        <v>43549</v>
      </c>
      <c r="M21" s="167" t="s">
        <v>50</v>
      </c>
      <c r="N21" s="270" t="s">
        <v>108</v>
      </c>
      <c r="O21" s="76">
        <v>43549</v>
      </c>
      <c r="P21" s="271"/>
      <c r="Q21" s="271" t="s">
        <v>139</v>
      </c>
      <c r="R21" s="166" t="s">
        <v>109</v>
      </c>
      <c r="S21" s="167">
        <v>55.6</v>
      </c>
      <c r="T21" s="272">
        <v>1.5149999999999999</v>
      </c>
      <c r="U21" s="172">
        <f>S21/(T21*T21)</f>
        <v>24.224204598677691</v>
      </c>
      <c r="V21" s="273">
        <v>43549</v>
      </c>
      <c r="W21" s="166" t="s">
        <v>88</v>
      </c>
      <c r="X21" s="205">
        <v>43772</v>
      </c>
      <c r="Y21" s="166" t="s">
        <v>136</v>
      </c>
      <c r="Z21" s="173" t="s">
        <v>18</v>
      </c>
      <c r="AA21" s="76">
        <v>43549</v>
      </c>
      <c r="AB21" s="119"/>
    </row>
    <row r="22" spans="1:28" ht="19" customHeight="1" x14ac:dyDescent="0.2">
      <c r="A22" s="4"/>
      <c r="B22" s="281">
        <v>2</v>
      </c>
      <c r="C22" s="252" t="s">
        <v>180</v>
      </c>
      <c r="D22" s="251" t="s">
        <v>39</v>
      </c>
      <c r="E22" s="252" t="s">
        <v>15</v>
      </c>
      <c r="F22" s="253">
        <v>38724</v>
      </c>
      <c r="G22" s="252">
        <f t="shared" ca="1" si="0"/>
        <v>15</v>
      </c>
      <c r="H22" s="284">
        <v>4</v>
      </c>
      <c r="I22" s="255">
        <v>42445</v>
      </c>
      <c r="J22" s="283">
        <v>9.7100000000000009</v>
      </c>
      <c r="K22" s="75">
        <v>9.69</v>
      </c>
      <c r="L22" s="76">
        <v>43766</v>
      </c>
      <c r="M22" s="167" t="s">
        <v>196</v>
      </c>
      <c r="N22" s="270" t="s">
        <v>159</v>
      </c>
      <c r="O22" s="76">
        <v>43766</v>
      </c>
      <c r="P22" s="271" t="s">
        <v>150</v>
      </c>
      <c r="Q22" s="271" t="s">
        <v>141</v>
      </c>
      <c r="R22" s="166" t="s">
        <v>160</v>
      </c>
      <c r="S22" s="167">
        <v>19</v>
      </c>
      <c r="T22" s="272">
        <v>1.0449999999999999</v>
      </c>
      <c r="U22" s="172">
        <f t="shared" ref="U22:U35" si="1">S22/(T22*T22)</f>
        <v>17.398869073510227</v>
      </c>
      <c r="V22" s="273">
        <v>43739</v>
      </c>
      <c r="W22" s="166" t="s">
        <v>113</v>
      </c>
      <c r="X22" s="205">
        <v>43759</v>
      </c>
      <c r="Y22" s="166" t="s">
        <v>136</v>
      </c>
      <c r="Z22" s="175" t="s">
        <v>18</v>
      </c>
      <c r="AA22" s="76">
        <v>43766</v>
      </c>
      <c r="AB22" s="119"/>
    </row>
    <row r="23" spans="1:28" ht="19" customHeight="1" x14ac:dyDescent="0.2">
      <c r="A23" s="4"/>
      <c r="B23" s="281">
        <v>3</v>
      </c>
      <c r="C23" s="252" t="s">
        <v>181</v>
      </c>
      <c r="D23" s="251" t="s">
        <v>39</v>
      </c>
      <c r="E23" s="252" t="s">
        <v>33</v>
      </c>
      <c r="F23" s="253">
        <v>37625</v>
      </c>
      <c r="G23" s="252">
        <f t="shared" ca="1" si="0"/>
        <v>18</v>
      </c>
      <c r="H23" s="285">
        <v>10</v>
      </c>
      <c r="I23" s="255">
        <v>42506</v>
      </c>
      <c r="J23" s="283">
        <v>12.28</v>
      </c>
      <c r="K23" s="75">
        <v>7.8</v>
      </c>
      <c r="L23" s="76">
        <v>43731</v>
      </c>
      <c r="M23" s="167">
        <v>543</v>
      </c>
      <c r="N23" s="270" t="s">
        <v>151</v>
      </c>
      <c r="O23" s="76">
        <v>43728</v>
      </c>
      <c r="P23" s="271" t="s">
        <v>150</v>
      </c>
      <c r="Q23" s="271" t="s">
        <v>139</v>
      </c>
      <c r="R23" s="166" t="s">
        <v>122</v>
      </c>
      <c r="S23" s="167">
        <v>21</v>
      </c>
      <c r="T23" s="166">
        <v>1.17</v>
      </c>
      <c r="U23" s="172">
        <f t="shared" si="1"/>
        <v>15.340784571553804</v>
      </c>
      <c r="V23" s="273">
        <v>43731</v>
      </c>
      <c r="W23" s="166" t="s">
        <v>110</v>
      </c>
      <c r="X23" s="166" t="s">
        <v>43</v>
      </c>
      <c r="Y23" s="166" t="s">
        <v>136</v>
      </c>
      <c r="Z23" s="175" t="s">
        <v>18</v>
      </c>
      <c r="AA23" s="76">
        <v>41540</v>
      </c>
      <c r="AB23" s="119"/>
    </row>
    <row r="24" spans="1:28" ht="19" customHeight="1" x14ac:dyDescent="0.2">
      <c r="A24" s="4"/>
      <c r="B24" s="281">
        <v>4</v>
      </c>
      <c r="C24" s="252" t="s">
        <v>182</v>
      </c>
      <c r="D24" s="251" t="s">
        <v>41</v>
      </c>
      <c r="E24" s="252" t="s">
        <v>15</v>
      </c>
      <c r="F24" s="253">
        <v>37991</v>
      </c>
      <c r="G24" s="252">
        <f t="shared" ca="1" si="0"/>
        <v>17</v>
      </c>
      <c r="H24" s="284">
        <v>5</v>
      </c>
      <c r="I24" s="255">
        <v>42445</v>
      </c>
      <c r="J24" s="283">
        <v>7.14</v>
      </c>
      <c r="K24" s="75">
        <v>11.53</v>
      </c>
      <c r="L24" s="76">
        <v>43575</v>
      </c>
      <c r="M24" s="167">
        <v>455</v>
      </c>
      <c r="N24" s="270" t="s">
        <v>169</v>
      </c>
      <c r="O24" s="76">
        <v>43784</v>
      </c>
      <c r="P24" s="271" t="s">
        <v>166</v>
      </c>
      <c r="Q24" s="271" t="s">
        <v>139</v>
      </c>
      <c r="R24" s="166" t="s">
        <v>116</v>
      </c>
      <c r="S24" s="167">
        <v>19.8</v>
      </c>
      <c r="T24" s="166">
        <v>1.21</v>
      </c>
      <c r="U24" s="172">
        <f t="shared" si="1"/>
        <v>13.5236664162284</v>
      </c>
      <c r="V24" s="273">
        <v>43784</v>
      </c>
      <c r="W24" s="166" t="s">
        <v>112</v>
      </c>
      <c r="X24" s="166" t="s">
        <v>43</v>
      </c>
      <c r="Y24" s="166" t="s">
        <v>71</v>
      </c>
      <c r="Z24" s="175" t="s">
        <v>18</v>
      </c>
      <c r="AA24" s="76">
        <v>43794</v>
      </c>
      <c r="AB24" s="119"/>
    </row>
    <row r="25" spans="1:28" s="305" customFormat="1" ht="19" customHeight="1" x14ac:dyDescent="0.2">
      <c r="A25" s="302"/>
      <c r="B25" s="181">
        <v>5</v>
      </c>
      <c r="C25" s="263" t="s">
        <v>183</v>
      </c>
      <c r="D25" s="267" t="s">
        <v>40</v>
      </c>
      <c r="E25" s="263" t="s">
        <v>33</v>
      </c>
      <c r="F25" s="268">
        <v>36893</v>
      </c>
      <c r="G25" s="263">
        <f t="shared" ca="1" si="0"/>
        <v>20</v>
      </c>
      <c r="H25" s="263">
        <v>1.5</v>
      </c>
      <c r="I25" s="269">
        <v>42887</v>
      </c>
      <c r="J25" s="263">
        <v>9.6</v>
      </c>
      <c r="K25" s="233">
        <v>9.19</v>
      </c>
      <c r="L25" s="183">
        <v>43577</v>
      </c>
      <c r="M25" s="184">
        <v>716</v>
      </c>
      <c r="N25" s="234" t="s">
        <v>115</v>
      </c>
      <c r="O25" s="183">
        <v>43580</v>
      </c>
      <c r="P25" s="235"/>
      <c r="Q25" s="235"/>
      <c r="R25" s="180" t="s">
        <v>117</v>
      </c>
      <c r="S25" s="184">
        <v>28</v>
      </c>
      <c r="T25" s="180">
        <v>1.19</v>
      </c>
      <c r="U25" s="185">
        <f t="shared" si="1"/>
        <v>19.772614928324273</v>
      </c>
      <c r="V25" s="182">
        <v>43585</v>
      </c>
      <c r="W25" s="180" t="s">
        <v>91</v>
      </c>
      <c r="X25" s="180" t="s">
        <v>121</v>
      </c>
      <c r="Y25" s="180" t="s">
        <v>71</v>
      </c>
      <c r="Z25" s="303" t="s">
        <v>92</v>
      </c>
      <c r="AA25" s="183">
        <v>43580</v>
      </c>
      <c r="AB25" s="304"/>
    </row>
    <row r="26" spans="1:28" ht="19" customHeight="1" x14ac:dyDescent="0.2">
      <c r="A26" s="4"/>
      <c r="B26" s="281">
        <v>6</v>
      </c>
      <c r="C26" s="252" t="s">
        <v>184</v>
      </c>
      <c r="D26" s="251" t="s">
        <v>52</v>
      </c>
      <c r="E26" s="252" t="s">
        <v>33</v>
      </c>
      <c r="F26" s="253">
        <v>39090</v>
      </c>
      <c r="G26" s="252">
        <f t="shared" ca="1" si="0"/>
        <v>14</v>
      </c>
      <c r="H26" s="252">
        <v>10</v>
      </c>
      <c r="I26" s="255">
        <v>42887</v>
      </c>
      <c r="J26" s="252">
        <v>12.77</v>
      </c>
      <c r="K26" s="77">
        <v>10.039999999999999</v>
      </c>
      <c r="L26" s="76">
        <v>43822</v>
      </c>
      <c r="M26" s="167">
        <v>716</v>
      </c>
      <c r="N26" s="270" t="s">
        <v>177</v>
      </c>
      <c r="O26" s="76">
        <v>43822</v>
      </c>
      <c r="P26" s="271" t="s">
        <v>150</v>
      </c>
      <c r="Q26" s="271" t="s">
        <v>139</v>
      </c>
      <c r="R26" s="166" t="s">
        <v>130</v>
      </c>
      <c r="S26" s="167">
        <v>48.9</v>
      </c>
      <c r="T26" s="166">
        <v>1.52</v>
      </c>
      <c r="U26" s="172">
        <f t="shared" si="1"/>
        <v>21.16516620498615</v>
      </c>
      <c r="V26" s="273">
        <v>43684</v>
      </c>
      <c r="W26" s="166" t="s">
        <v>90</v>
      </c>
      <c r="X26" s="166" t="s">
        <v>43</v>
      </c>
      <c r="Y26" s="166" t="s">
        <v>136</v>
      </c>
      <c r="Z26" s="175" t="s">
        <v>18</v>
      </c>
      <c r="AA26" s="76">
        <v>43684</v>
      </c>
      <c r="AB26" s="119"/>
    </row>
    <row r="27" spans="1:28" ht="19" customHeight="1" x14ac:dyDescent="0.2">
      <c r="A27" s="4"/>
      <c r="B27" s="281">
        <v>7</v>
      </c>
      <c r="C27" s="252" t="s">
        <v>185</v>
      </c>
      <c r="D27" s="251" t="s">
        <v>53</v>
      </c>
      <c r="E27" s="252" t="s">
        <v>33</v>
      </c>
      <c r="F27" s="253">
        <v>39823</v>
      </c>
      <c r="G27" s="252">
        <f t="shared" ca="1" si="0"/>
        <v>12</v>
      </c>
      <c r="H27" s="252">
        <v>7</v>
      </c>
      <c r="I27" s="255">
        <v>42887</v>
      </c>
      <c r="J27" s="252">
        <v>6.87</v>
      </c>
      <c r="K27" s="75">
        <v>9.19</v>
      </c>
      <c r="L27" s="76">
        <v>43549</v>
      </c>
      <c r="M27" s="167">
        <v>218</v>
      </c>
      <c r="N27" s="270" t="s">
        <v>158</v>
      </c>
      <c r="O27" s="76">
        <v>43767</v>
      </c>
      <c r="P27" s="271" t="s">
        <v>132</v>
      </c>
      <c r="Q27" s="271" t="s">
        <v>139</v>
      </c>
      <c r="R27" s="166" t="s">
        <v>157</v>
      </c>
      <c r="S27" s="167">
        <v>15.5</v>
      </c>
      <c r="T27" s="166">
        <v>1.07</v>
      </c>
      <c r="U27" s="172">
        <f t="shared" si="1"/>
        <v>13.53830028823478</v>
      </c>
      <c r="V27" s="273">
        <v>43767</v>
      </c>
      <c r="W27" s="166" t="s">
        <v>111</v>
      </c>
      <c r="X27" s="166" t="s">
        <v>43</v>
      </c>
      <c r="Y27" s="166" t="s">
        <v>71</v>
      </c>
      <c r="Z27" s="175" t="s">
        <v>18</v>
      </c>
      <c r="AA27" s="76">
        <v>43767</v>
      </c>
      <c r="AB27" s="119"/>
    </row>
    <row r="28" spans="1:28" ht="19" customHeight="1" x14ac:dyDescent="0.2">
      <c r="A28" s="4"/>
      <c r="B28" s="281">
        <v>8</v>
      </c>
      <c r="C28" s="252" t="s">
        <v>186</v>
      </c>
      <c r="D28" s="251" t="s">
        <v>39</v>
      </c>
      <c r="E28" s="252" t="s">
        <v>15</v>
      </c>
      <c r="F28" s="253">
        <v>40189</v>
      </c>
      <c r="G28" s="252">
        <f t="shared" ref="G28:G35" ca="1" si="2">DATEDIF(F28,NOW(),"y")</f>
        <v>11</v>
      </c>
      <c r="H28" s="252">
        <v>2</v>
      </c>
      <c r="I28" s="255">
        <v>42887</v>
      </c>
      <c r="J28" s="252">
        <v>9.5</v>
      </c>
      <c r="K28" s="75">
        <v>9.69</v>
      </c>
      <c r="L28" s="76">
        <v>43766</v>
      </c>
      <c r="M28" s="167">
        <v>555</v>
      </c>
      <c r="N28" s="270" t="s">
        <v>153</v>
      </c>
      <c r="O28" s="76">
        <v>43741</v>
      </c>
      <c r="P28" s="271" t="s">
        <v>154</v>
      </c>
      <c r="Q28" s="271" t="s">
        <v>141</v>
      </c>
      <c r="R28" s="166" t="s">
        <v>83</v>
      </c>
      <c r="S28" s="167">
        <v>28.6</v>
      </c>
      <c r="T28" s="166">
        <v>1.47</v>
      </c>
      <c r="U28" s="172">
        <f t="shared" si="1"/>
        <v>13.235226063214403</v>
      </c>
      <c r="V28" s="273">
        <v>43741</v>
      </c>
      <c r="W28" s="166" t="s">
        <v>110</v>
      </c>
      <c r="X28" s="205">
        <v>43738</v>
      </c>
      <c r="Y28" s="166" t="s">
        <v>71</v>
      </c>
      <c r="Z28" s="175" t="s">
        <v>18</v>
      </c>
      <c r="AA28" s="76">
        <v>43738</v>
      </c>
      <c r="AB28" s="119"/>
    </row>
    <row r="29" spans="1:28" ht="19" customHeight="1" x14ac:dyDescent="0.2">
      <c r="A29" s="4"/>
      <c r="B29" s="281">
        <v>9</v>
      </c>
      <c r="C29" s="252" t="s">
        <v>187</v>
      </c>
      <c r="D29" s="287" t="s">
        <v>41</v>
      </c>
      <c r="E29" s="288" t="s">
        <v>15</v>
      </c>
      <c r="F29" s="289">
        <v>37811</v>
      </c>
      <c r="G29" s="288">
        <f t="shared" ca="1" si="2"/>
        <v>17</v>
      </c>
      <c r="H29" s="288">
        <v>9</v>
      </c>
      <c r="I29" s="255">
        <v>42887</v>
      </c>
      <c r="J29" s="288">
        <v>9.56</v>
      </c>
      <c r="K29" s="75">
        <v>13.16</v>
      </c>
      <c r="L29" s="76">
        <v>43787</v>
      </c>
      <c r="M29" s="167">
        <v>491</v>
      </c>
      <c r="N29" s="270" t="s">
        <v>148</v>
      </c>
      <c r="O29" s="76">
        <v>43789</v>
      </c>
      <c r="P29" s="271" t="s">
        <v>168</v>
      </c>
      <c r="Q29" s="271" t="s">
        <v>141</v>
      </c>
      <c r="R29" s="166" t="s">
        <v>167</v>
      </c>
      <c r="S29" s="167">
        <v>34.6</v>
      </c>
      <c r="T29" s="166">
        <v>1.47</v>
      </c>
      <c r="U29" s="172">
        <f t="shared" si="1"/>
        <v>16.011846915637005</v>
      </c>
      <c r="V29" s="273">
        <v>43789</v>
      </c>
      <c r="W29" s="166" t="s">
        <v>87</v>
      </c>
      <c r="X29" s="166" t="s">
        <v>43</v>
      </c>
      <c r="Y29" s="166" t="s">
        <v>136</v>
      </c>
      <c r="Z29" s="175" t="s">
        <v>18</v>
      </c>
      <c r="AA29" s="76">
        <v>43771</v>
      </c>
      <c r="AB29" s="119"/>
    </row>
    <row r="30" spans="1:28" ht="19" customHeight="1" x14ac:dyDescent="0.2">
      <c r="A30" s="4"/>
      <c r="B30" s="281">
        <v>10</v>
      </c>
      <c r="C30" s="252" t="s">
        <v>188</v>
      </c>
      <c r="D30" s="287" t="s">
        <v>41</v>
      </c>
      <c r="E30" s="288" t="s">
        <v>15</v>
      </c>
      <c r="F30" s="289">
        <v>37966</v>
      </c>
      <c r="G30" s="288">
        <f t="shared" ca="1" si="2"/>
        <v>17</v>
      </c>
      <c r="H30" s="288">
        <v>9</v>
      </c>
      <c r="I30" s="255">
        <v>42887</v>
      </c>
      <c r="J30" s="288">
        <v>9.33</v>
      </c>
      <c r="K30" s="75">
        <v>13</v>
      </c>
      <c r="L30" s="76">
        <v>43787</v>
      </c>
      <c r="M30" s="167">
        <v>475</v>
      </c>
      <c r="N30" s="270" t="s">
        <v>164</v>
      </c>
      <c r="O30" s="76">
        <v>43787</v>
      </c>
      <c r="P30" s="271" t="s">
        <v>165</v>
      </c>
      <c r="Q30" s="271" t="s">
        <v>141</v>
      </c>
      <c r="R30" s="166" t="s">
        <v>163</v>
      </c>
      <c r="S30" s="167">
        <v>39</v>
      </c>
      <c r="T30" s="272">
        <v>1.5249999999999999</v>
      </c>
      <c r="U30" s="172">
        <f t="shared" si="1"/>
        <v>16.769685568395595</v>
      </c>
      <c r="V30" s="273">
        <v>43787</v>
      </c>
      <c r="W30" s="166" t="s">
        <v>90</v>
      </c>
      <c r="X30" s="166" t="s">
        <v>43</v>
      </c>
      <c r="Y30" s="166" t="s">
        <v>136</v>
      </c>
      <c r="Z30" s="175" t="s">
        <v>18</v>
      </c>
      <c r="AA30" s="76">
        <v>43797</v>
      </c>
      <c r="AB30" s="119"/>
    </row>
    <row r="31" spans="1:28" ht="19" customHeight="1" x14ac:dyDescent="0.2">
      <c r="A31" s="4"/>
      <c r="B31" s="281">
        <v>11</v>
      </c>
      <c r="C31" s="252" t="s">
        <v>189</v>
      </c>
      <c r="D31" s="287" t="s">
        <v>53</v>
      </c>
      <c r="E31" s="288" t="s">
        <v>33</v>
      </c>
      <c r="F31" s="289">
        <v>39281</v>
      </c>
      <c r="G31" s="288">
        <f t="shared" ca="1" si="2"/>
        <v>13</v>
      </c>
      <c r="H31" s="288">
        <v>7</v>
      </c>
      <c r="I31" s="290">
        <v>43221</v>
      </c>
      <c r="J31" s="288">
        <v>6.87</v>
      </c>
      <c r="K31" s="75">
        <v>8.1</v>
      </c>
      <c r="L31" s="76">
        <v>43794</v>
      </c>
      <c r="M31" s="167">
        <v>218</v>
      </c>
      <c r="N31" s="270" t="s">
        <v>171</v>
      </c>
      <c r="O31" s="76">
        <v>43796</v>
      </c>
      <c r="P31" s="271">
        <v>2</v>
      </c>
      <c r="Q31" s="271" t="s">
        <v>139</v>
      </c>
      <c r="R31" s="166" t="s">
        <v>170</v>
      </c>
      <c r="S31" s="167">
        <v>97</v>
      </c>
      <c r="T31" s="166">
        <v>1.75</v>
      </c>
      <c r="U31" s="172">
        <f t="shared" si="1"/>
        <v>31.673469387755102</v>
      </c>
      <c r="V31" s="273">
        <v>43796</v>
      </c>
      <c r="W31" s="166" t="s">
        <v>89</v>
      </c>
      <c r="X31" s="166" t="s">
        <v>43</v>
      </c>
      <c r="Y31" s="166" t="s">
        <v>136</v>
      </c>
      <c r="Z31" s="175" t="s">
        <v>18</v>
      </c>
      <c r="AA31" s="76">
        <v>43796</v>
      </c>
      <c r="AB31" s="119"/>
    </row>
    <row r="32" spans="1:28" ht="19" customHeight="1" x14ac:dyDescent="0.2">
      <c r="A32" s="4"/>
      <c r="B32" s="281">
        <v>12</v>
      </c>
      <c r="C32" s="252" t="s">
        <v>190</v>
      </c>
      <c r="D32" s="287" t="s">
        <v>39</v>
      </c>
      <c r="E32" s="288" t="s">
        <v>15</v>
      </c>
      <c r="F32" s="289">
        <v>38974</v>
      </c>
      <c r="G32" s="288">
        <f t="shared" ca="1" si="2"/>
        <v>14</v>
      </c>
      <c r="H32" s="288">
        <v>2</v>
      </c>
      <c r="I32" s="290">
        <v>43221</v>
      </c>
      <c r="J32" s="288">
        <v>9.5</v>
      </c>
      <c r="K32" s="75">
        <v>9.52</v>
      </c>
      <c r="L32" s="76">
        <v>43668</v>
      </c>
      <c r="M32" s="167">
        <v>555</v>
      </c>
      <c r="N32" s="270" t="s">
        <v>125</v>
      </c>
      <c r="O32" s="76">
        <v>43668</v>
      </c>
      <c r="P32" s="271"/>
      <c r="Q32" s="271" t="s">
        <v>139</v>
      </c>
      <c r="R32" s="166" t="s">
        <v>126</v>
      </c>
      <c r="S32" s="167">
        <v>53.2</v>
      </c>
      <c r="T32" s="166">
        <v>1.75</v>
      </c>
      <c r="U32" s="172">
        <f t="shared" si="1"/>
        <v>17.371428571428574</v>
      </c>
      <c r="V32" s="273">
        <v>43668</v>
      </c>
      <c r="W32" s="166" t="s">
        <v>113</v>
      </c>
      <c r="X32" s="166" t="s">
        <v>43</v>
      </c>
      <c r="Y32" s="166" t="s">
        <v>136</v>
      </c>
      <c r="Z32" s="175" t="s">
        <v>18</v>
      </c>
      <c r="AA32" s="76">
        <v>43668</v>
      </c>
      <c r="AB32" s="119"/>
    </row>
    <row r="33" spans="1:29" ht="19" customHeight="1" x14ac:dyDescent="0.2">
      <c r="A33" s="4"/>
      <c r="B33" s="281">
        <v>13</v>
      </c>
      <c r="C33" s="252" t="s">
        <v>191</v>
      </c>
      <c r="D33" s="166" t="s">
        <v>82</v>
      </c>
      <c r="E33" s="281" t="s">
        <v>15</v>
      </c>
      <c r="F33" s="291">
        <v>40908</v>
      </c>
      <c r="G33" s="281">
        <f t="shared" ca="1" si="2"/>
        <v>9</v>
      </c>
      <c r="H33" s="281">
        <v>6</v>
      </c>
      <c r="I33" s="273">
        <v>43466</v>
      </c>
      <c r="J33" s="292">
        <v>8.5</v>
      </c>
      <c r="K33" s="75">
        <v>10.26</v>
      </c>
      <c r="L33" s="76">
        <v>43756</v>
      </c>
      <c r="M33" s="167">
        <v>441</v>
      </c>
      <c r="N33" s="270" t="s">
        <v>155</v>
      </c>
      <c r="O33" s="76">
        <v>43579</v>
      </c>
      <c r="P33" s="271" t="s">
        <v>149</v>
      </c>
      <c r="Q33" s="271" t="s">
        <v>141</v>
      </c>
      <c r="R33" s="166" t="s">
        <v>156</v>
      </c>
      <c r="S33" s="167">
        <v>19.899999999999999</v>
      </c>
      <c r="T33" s="272">
        <v>1.1499999999999999</v>
      </c>
      <c r="U33" s="172">
        <f t="shared" si="1"/>
        <v>15.047258979206051</v>
      </c>
      <c r="V33" s="273">
        <v>43756</v>
      </c>
      <c r="W33" s="166" t="s">
        <v>91</v>
      </c>
      <c r="X33" s="205">
        <v>43756</v>
      </c>
      <c r="Y33" s="166" t="s">
        <v>136</v>
      </c>
      <c r="Z33" s="175" t="s">
        <v>18</v>
      </c>
      <c r="AA33" s="76">
        <v>43756</v>
      </c>
      <c r="AB33" s="119"/>
    </row>
    <row r="34" spans="1:29" ht="19" customHeight="1" x14ac:dyDescent="0.2">
      <c r="A34" s="4"/>
      <c r="B34" s="281">
        <v>14</v>
      </c>
      <c r="C34" s="252" t="s">
        <v>192</v>
      </c>
      <c r="D34" s="166" t="s">
        <v>41</v>
      </c>
      <c r="E34" s="281" t="s">
        <v>15</v>
      </c>
      <c r="F34" s="291">
        <v>38494</v>
      </c>
      <c r="G34" s="281">
        <f t="shared" ca="1" si="2"/>
        <v>16</v>
      </c>
      <c r="H34" s="281">
        <v>13</v>
      </c>
      <c r="I34" s="273">
        <v>43497</v>
      </c>
      <c r="J34" s="292">
        <v>14</v>
      </c>
      <c r="K34" s="75">
        <v>9.34</v>
      </c>
      <c r="L34" s="76">
        <v>43738</v>
      </c>
      <c r="M34" s="167" t="s">
        <v>124</v>
      </c>
      <c r="N34" s="270" t="s">
        <v>171</v>
      </c>
      <c r="O34" s="76">
        <v>43780</v>
      </c>
      <c r="P34" s="271">
        <v>3</v>
      </c>
      <c r="Q34" s="271" t="s">
        <v>139</v>
      </c>
      <c r="R34" s="104" t="s">
        <v>162</v>
      </c>
      <c r="S34" s="167">
        <v>40.4</v>
      </c>
      <c r="T34" s="272">
        <v>1.55</v>
      </c>
      <c r="U34" s="172">
        <f t="shared" si="1"/>
        <v>16.815816857440165</v>
      </c>
      <c r="V34" s="273">
        <v>43780</v>
      </c>
      <c r="W34" s="166" t="s">
        <v>119</v>
      </c>
      <c r="X34" s="76">
        <v>43719</v>
      </c>
      <c r="Y34" s="166" t="s">
        <v>136</v>
      </c>
      <c r="Z34" s="186" t="s">
        <v>18</v>
      </c>
      <c r="AA34" s="76">
        <v>43789</v>
      </c>
      <c r="AB34" s="119"/>
    </row>
    <row r="35" spans="1:29" ht="22" customHeight="1" x14ac:dyDescent="0.2">
      <c r="A35" s="4"/>
      <c r="B35" s="281">
        <v>15</v>
      </c>
      <c r="C35" s="252" t="s">
        <v>193</v>
      </c>
      <c r="D35" s="251" t="s">
        <v>52</v>
      </c>
      <c r="E35" s="281" t="s">
        <v>33</v>
      </c>
      <c r="F35" s="291">
        <v>42016</v>
      </c>
      <c r="G35" s="281">
        <f t="shared" ca="1" si="2"/>
        <v>6</v>
      </c>
      <c r="H35" s="281" t="s">
        <v>173</v>
      </c>
      <c r="I35" s="273">
        <v>43817</v>
      </c>
      <c r="J35" s="292">
        <v>9.6999999999999993</v>
      </c>
      <c r="K35" s="75">
        <v>8.9</v>
      </c>
      <c r="L35" s="76">
        <v>43817</v>
      </c>
      <c r="M35" s="167" t="s">
        <v>174</v>
      </c>
      <c r="N35" s="293" t="s">
        <v>175</v>
      </c>
      <c r="O35" s="76">
        <v>43817</v>
      </c>
      <c r="P35" s="271" t="s">
        <v>166</v>
      </c>
      <c r="Q35" s="271" t="s">
        <v>141</v>
      </c>
      <c r="R35" s="166" t="s">
        <v>176</v>
      </c>
      <c r="S35" s="167">
        <v>14</v>
      </c>
      <c r="T35" s="272">
        <v>0.92</v>
      </c>
      <c r="U35" s="172">
        <f t="shared" si="1"/>
        <v>16.540642722117202</v>
      </c>
      <c r="V35" s="273">
        <v>43817</v>
      </c>
      <c r="W35" s="166" t="s">
        <v>91</v>
      </c>
      <c r="X35" s="166"/>
      <c r="Y35" s="166" t="s">
        <v>136</v>
      </c>
      <c r="Z35" s="186" t="s">
        <v>18</v>
      </c>
      <c r="AA35" s="76">
        <v>43807</v>
      </c>
      <c r="AB35" s="119"/>
    </row>
    <row r="36" spans="1:29" ht="22" customHeight="1" x14ac:dyDescent="0.2">
      <c r="A36" s="4"/>
      <c r="B36" s="68"/>
      <c r="C36" s="65"/>
      <c r="D36" s="66"/>
      <c r="E36" s="68"/>
      <c r="F36" s="67"/>
      <c r="G36" s="68"/>
      <c r="H36" s="68"/>
      <c r="I36" s="69"/>
      <c r="J36" s="70"/>
      <c r="K36" s="187"/>
      <c r="L36" s="83"/>
      <c r="M36" s="72"/>
      <c r="N36" s="86"/>
      <c r="O36" s="83"/>
      <c r="P36" s="73"/>
      <c r="Q36" s="72"/>
      <c r="R36" s="81"/>
      <c r="S36" s="82"/>
      <c r="T36" s="74"/>
      <c r="U36" s="73"/>
      <c r="V36" s="99"/>
      <c r="W36" s="73"/>
      <c r="X36" s="85"/>
      <c r="Y36" s="83"/>
      <c r="Z36" s="53"/>
    </row>
    <row r="37" spans="1:29" ht="22" customHeight="1" x14ac:dyDescent="0.2">
      <c r="A37" s="4"/>
      <c r="B37" s="68"/>
      <c r="C37" s="65"/>
      <c r="D37" s="66"/>
      <c r="E37" s="68"/>
      <c r="F37" s="67"/>
      <c r="G37" s="68"/>
      <c r="H37" s="68"/>
      <c r="I37" s="69"/>
      <c r="J37" s="70"/>
      <c r="K37" s="187"/>
      <c r="L37" s="83"/>
      <c r="M37" s="72"/>
      <c r="N37" s="86"/>
      <c r="O37" s="83"/>
      <c r="P37" s="73"/>
      <c r="Q37" s="72"/>
      <c r="R37" s="81"/>
      <c r="S37" s="82"/>
      <c r="T37" s="69"/>
      <c r="U37" s="73"/>
      <c r="V37" s="99"/>
      <c r="W37" s="73"/>
      <c r="X37" s="85"/>
      <c r="Y37" s="83"/>
      <c r="Z37" s="53"/>
    </row>
    <row r="38" spans="1:29" ht="22" customHeight="1" thickBot="1" x14ac:dyDescent="0.25">
      <c r="A38" s="4"/>
      <c r="B38" s="98"/>
      <c r="C38" s="87"/>
      <c r="D38" s="88"/>
      <c r="E38" s="87"/>
      <c r="F38" s="89"/>
      <c r="G38" s="90"/>
      <c r="H38" s="87"/>
      <c r="I38" s="91"/>
      <c r="J38" s="87"/>
      <c r="K38" s="92"/>
      <c r="L38" s="93"/>
      <c r="M38" s="94"/>
      <c r="N38" s="95"/>
      <c r="O38" s="93"/>
      <c r="P38" s="96"/>
      <c r="Q38" s="96"/>
      <c r="R38" s="96"/>
      <c r="S38" s="96"/>
      <c r="T38" s="97"/>
      <c r="U38" s="84"/>
      <c r="V38" s="84"/>
      <c r="W38" s="178"/>
      <c r="X38" s="178"/>
      <c r="Y38" s="178"/>
      <c r="Z38" s="178"/>
      <c r="AA38" s="178"/>
      <c r="AB38" s="178"/>
      <c r="AC38" s="178"/>
    </row>
    <row r="39" spans="1:29" ht="17" thickTop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9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9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</sheetData>
  <mergeCells count="35">
    <mergeCell ref="F19:F20"/>
    <mergeCell ref="E19:E20"/>
    <mergeCell ref="C19:C20"/>
    <mergeCell ref="D19:D20"/>
    <mergeCell ref="K19:L19"/>
    <mergeCell ref="J19:J20"/>
    <mergeCell ref="I19:I20"/>
    <mergeCell ref="H19:H20"/>
    <mergeCell ref="AA19:AA20"/>
    <mergeCell ref="Z1:AB1"/>
    <mergeCell ref="Z19:Z20"/>
    <mergeCell ref="A1:Y1"/>
    <mergeCell ref="J8:N8"/>
    <mergeCell ref="K11:M11"/>
    <mergeCell ref="B17:D17"/>
    <mergeCell ref="B3:C3"/>
    <mergeCell ref="J5:N5"/>
    <mergeCell ref="J6:N6"/>
    <mergeCell ref="J7:N7"/>
    <mergeCell ref="B7:I7"/>
    <mergeCell ref="B5:I6"/>
    <mergeCell ref="W19:W20"/>
    <mergeCell ref="B19:B20"/>
    <mergeCell ref="M19:M20"/>
    <mergeCell ref="G12:J12"/>
    <mergeCell ref="H13:J13"/>
    <mergeCell ref="Y19:Y20"/>
    <mergeCell ref="T19:T20"/>
    <mergeCell ref="U19:U20"/>
    <mergeCell ref="S19:S20"/>
    <mergeCell ref="G19:G20"/>
    <mergeCell ref="V19:V20"/>
    <mergeCell ref="N19:O19"/>
    <mergeCell ref="P19:P20"/>
    <mergeCell ref="R19:R20"/>
  </mergeCells>
  <phoneticPr fontId="52" type="noConversion"/>
  <conditionalFormatting sqref="X36:X37 Z21:Z34">
    <cfRule type="containsText" dxfId="15" priority="101" operator="containsText" text="Active">
      <formula>NOT(ISERROR(SEARCH("Active",X21)))</formula>
    </cfRule>
    <cfRule type="containsText" dxfId="14" priority="102" operator="containsText" text="Discontinued">
      <formula>NOT(ISERROR(SEARCH("Discontinued",X21)))</formula>
    </cfRule>
  </conditionalFormatting>
  <conditionalFormatting sqref="X36:X37 Z21:Z34">
    <cfRule type="containsText" dxfId="13" priority="97" operator="containsText" text="Inactive">
      <formula>NOT(ISERROR(SEARCH("Inactive",X21)))</formula>
    </cfRule>
    <cfRule type="containsText" dxfId="12" priority="98" operator="containsText" text="Discontinued">
      <formula>NOT(ISERROR(SEARCH("Discontinued",X21)))</formula>
    </cfRule>
  </conditionalFormatting>
  <conditionalFormatting sqref="Z35">
    <cfRule type="containsText" dxfId="11" priority="16" operator="containsText" text="Active">
      <formula>NOT(ISERROR(SEARCH("Active",Z35)))</formula>
    </cfRule>
    <cfRule type="containsText" dxfId="10" priority="17" operator="containsText" text="Discontinued">
      <formula>NOT(ISERROR(SEARCH("Discontinued",Z35)))</formula>
    </cfRule>
  </conditionalFormatting>
  <conditionalFormatting sqref="Z35">
    <cfRule type="containsText" dxfId="9" priority="14" operator="containsText" text="Inactive">
      <formula>NOT(ISERROR(SEARCH("Inactive",Z35)))</formula>
    </cfRule>
    <cfRule type="containsText" dxfId="8" priority="15" operator="containsText" text="Discontinued">
      <formula>NOT(ISERROR(SEARCH("Discontinued",Z35)))</formula>
    </cfRule>
  </conditionalFormatting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1" id="{1DFE6B46-AD42-41CC-8836-9FB1075FFC1B}">
            <x14:iconSet iconSet="3Flags" custom="1">
              <x14:cfvo type="percent">
                <xm:f>0</xm:f>
              </x14:cfvo>
              <x14:cfvo type="num">
                <xm:f>7.5</xm:f>
              </x14:cfvo>
              <x14:cfvo type="num">
                <xm:f>10</xm:f>
              </x14:cfvo>
              <x14:cfIcon iconSet="3Flags" iconId="2"/>
              <x14:cfIcon iconSet="3Flags" iconId="1"/>
              <x14:cfIcon iconSet="3Flags" iconId="0"/>
            </x14:iconSet>
          </x14:cfRule>
          <xm:sqref>K36:K37</xm:sqref>
        </x14:conditionalFormatting>
        <x14:conditionalFormatting xmlns:xm="http://schemas.microsoft.com/office/excel/2006/main">
          <x14:cfRule type="iconSet" priority="13" id="{80C26E03-BED2-9845-AA89-1F5D016F26C1}">
            <x14:iconSet iconSet="3Flags" custom="1">
              <x14:cfvo type="percent">
                <xm:f>0</xm:f>
              </x14:cfvo>
              <x14:cfvo type="num">
                <xm:f>7.5</xm:f>
              </x14:cfvo>
              <x14:cfvo type="num">
                <xm:f>10</xm:f>
              </x14:cfvo>
              <x14:cfIcon iconSet="3Flags" iconId="2"/>
              <x14:cfIcon iconSet="3Flags" iconId="1"/>
              <x14:cfIcon iconSet="3Flags" iconId="0"/>
            </x14:iconSet>
          </x14:cfRule>
          <xm:sqref>K35</xm:sqref>
        </x14:conditionalFormatting>
        <x14:conditionalFormatting xmlns:xm="http://schemas.microsoft.com/office/excel/2006/main">
          <x14:cfRule type="iconSet" priority="4" id="{726F344A-0881-A642-A957-C51D8CE92059}">
            <x14:iconSet iconSet="3Flags" custom="1">
              <x14:cfvo type="percent">
                <xm:f>0</xm:f>
              </x14:cfvo>
              <x14:cfvo type="num">
                <xm:f>7.5</xm:f>
              </x14:cfvo>
              <x14:cfvo type="num">
                <xm:f>10</xm:f>
              </x14:cfvo>
              <x14:cfIcon iconSet="3Flags" iconId="2"/>
              <x14:cfIcon iconSet="3Flags" iconId="1"/>
              <x14:cfIcon iconSet="3Flags" iconId="0"/>
            </x14:iconSet>
          </x14:cfRule>
          <xm:sqref>K27:K28</xm:sqref>
        </x14:conditionalFormatting>
        <x14:conditionalFormatting xmlns:xm="http://schemas.microsoft.com/office/excel/2006/main">
          <x14:cfRule type="iconSet" priority="2" id="{BC1EACFB-D99F-A74F-A854-1A9394277A1D}">
            <x14:iconSet iconSet="3Flags" custom="1">
              <x14:cfvo type="percent">
                <xm:f>0</xm:f>
              </x14:cfvo>
              <x14:cfvo type="num">
                <xm:f>7.5</xm:f>
              </x14:cfvo>
              <x14:cfvo type="num">
                <xm:f>10</xm:f>
              </x14:cfvo>
              <x14:cfIcon iconSet="3Flags" iconId="2"/>
              <x14:cfIcon iconSet="3Flags" iconId="1"/>
              <x14:cfIcon iconSet="3Flags" iconId="0"/>
            </x14:iconSet>
          </x14:cfRule>
          <xm:sqref>K31</xm:sqref>
        </x14:conditionalFormatting>
        <x14:conditionalFormatting xmlns:xm="http://schemas.microsoft.com/office/excel/2006/main">
          <x14:cfRule type="iconSet" priority="1" id="{AFDE42A1-0191-DB46-B77F-BFD548D2276E}">
            <x14:iconSet iconSet="3Flags" custom="1">
              <x14:cfvo type="percent">
                <xm:f>0</xm:f>
              </x14:cfvo>
              <x14:cfvo type="num">
                <xm:f>7.5</xm:f>
              </x14:cfvo>
              <x14:cfvo type="num">
                <xm:f>10</xm:f>
              </x14:cfvo>
              <x14:cfIcon iconSet="3Flags" iconId="2"/>
              <x14:cfIcon iconSet="3Flags" iconId="1"/>
              <x14:cfIcon iconSet="3Flags" iconId="0"/>
            </x14:iconSet>
          </x14:cfRule>
          <xm:sqref>K29</xm:sqref>
        </x14:conditionalFormatting>
        <x14:conditionalFormatting xmlns:xm="http://schemas.microsoft.com/office/excel/2006/main">
          <x14:cfRule type="iconSet" priority="131" id="{3FA0229E-D2E1-6145-8956-DC343FF318C2}">
            <x14:iconSet iconSet="3Flags" custom="1">
              <x14:cfvo type="percent">
                <xm:f>0</xm:f>
              </x14:cfvo>
              <x14:cfvo type="num">
                <xm:f>7.5</xm:f>
              </x14:cfvo>
              <x14:cfvo type="num">
                <xm:f>10</xm:f>
              </x14:cfvo>
              <x14:cfIcon iconSet="3Flags" iconId="2"/>
              <x14:cfIcon iconSet="3Flags" iconId="1"/>
              <x14:cfIcon iconSet="3Flags" iconId="0"/>
            </x14:iconSet>
          </x14:cfRule>
          <xm:sqref>K33:K34</xm:sqref>
        </x14:conditionalFormatting>
        <x14:conditionalFormatting xmlns:xm="http://schemas.microsoft.com/office/excel/2006/main">
          <x14:cfRule type="iconSet" priority="140" id="{818BA0D8-F379-1144-ADB5-3F774DD4BC3E}">
            <x14:iconSet iconSet="3Flags" custom="1">
              <x14:cfvo type="percent">
                <xm:f>0</xm:f>
              </x14:cfvo>
              <x14:cfvo type="num">
                <xm:f>7.5</xm:f>
              </x14:cfvo>
              <x14:cfvo type="num">
                <xm:f>10</xm:f>
              </x14:cfvo>
              <x14:cfIcon iconSet="3Flags" iconId="2"/>
              <x14:cfIcon iconSet="3Flags" iconId="1"/>
              <x14:cfIcon iconSet="3Flags" iconId="0"/>
            </x14:iconSet>
          </x14:cfRule>
          <xm:sqref>K32 K21:K26 K30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'Look-up List'!$A$2:$A$5</xm:f>
          </x14:formula1>
          <xm:sqref>X36:X38</xm:sqref>
        </x14:dataValidation>
        <x14:dataValidation type="list" allowBlank="1" showInputMessage="1" showErrorMessage="1" xr:uid="{00000000-0002-0000-0000-000001000000}">
          <x14:formula1>
            <xm:f>'Look-up List'!$A$9:$A$10</xm:f>
          </x14:formula1>
          <xm:sqref>W36:W38</xm:sqref>
        </x14:dataValidation>
        <x14:dataValidation type="list" allowBlank="1" showInputMessage="1" showErrorMessage="1" xr:uid="{41314E36-5953-5E48-900C-BFBEED9EB4CC}">
          <x14:formula1>
            <xm:f>'Look-up List'!$A$2:$A$6</xm:f>
          </x14:formula1>
          <xm:sqref>Z21:Z35</xm:sqref>
        </x14:dataValidation>
        <x14:dataValidation type="list" allowBlank="1" showInputMessage="1" showErrorMessage="1" xr:uid="{23FFC91C-7D17-EC4A-A796-22197ECEB078}">
          <x14:formula1>
            <xm:f>'Look-up List'!$A$14:$A$18</xm:f>
          </x14:formula1>
          <xm:sqref>Q21:Q35</xm:sqref>
        </x14:dataValidation>
        <x14:dataValidation type="list" allowBlank="1" showInputMessage="1" showErrorMessage="1" xr:uid="{F9766EA9-35E7-D548-9443-BC684671BD2D}">
          <x14:formula1>
            <xm:f>'Look-up List'!$A$9:$A$11</xm:f>
          </x14:formula1>
          <xm:sqref>Y21:Y35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8"/>
  <sheetViews>
    <sheetView zoomScale="125" zoomScaleNormal="80" zoomScalePageLayoutView="80" workbookViewId="0"/>
  </sheetViews>
  <sheetFormatPr baseColWidth="10" defaultColWidth="10.7109375" defaultRowHeight="16" x14ac:dyDescent="0.2"/>
  <cols>
    <col min="1" max="1" width="4.5703125" style="22" customWidth="1"/>
    <col min="2" max="2" width="13.85546875" style="1" customWidth="1"/>
    <col min="3" max="3" width="20.85546875" style="1" customWidth="1"/>
    <col min="4" max="6" width="10.7109375" style="1" customWidth="1"/>
    <col min="7" max="7" width="15.140625" style="1" customWidth="1"/>
    <col min="8" max="16384" width="10.7109375" style="1"/>
  </cols>
  <sheetData>
    <row r="1" spans="1:11" x14ac:dyDescent="0.2">
      <c r="A1" s="23"/>
      <c r="B1" s="4"/>
      <c r="C1" s="4"/>
      <c r="D1" s="4"/>
      <c r="E1" s="4"/>
      <c r="F1" s="4"/>
      <c r="G1" s="4"/>
      <c r="H1" s="4"/>
      <c r="I1" s="4"/>
      <c r="J1" s="4"/>
    </row>
    <row r="2" spans="1:11" s="2" customFormat="1" ht="19" x14ac:dyDescent="0.2">
      <c r="A2" s="322" t="s">
        <v>35</v>
      </c>
      <c r="B2" s="322"/>
      <c r="C2" s="36"/>
      <c r="D2" s="10"/>
      <c r="E2" s="10"/>
      <c r="F2" s="10"/>
      <c r="G2" s="10"/>
      <c r="H2" s="10"/>
      <c r="I2" s="10"/>
      <c r="J2" s="10"/>
    </row>
    <row r="3" spans="1:11" s="2" customFormat="1" ht="19" x14ac:dyDescent="0.2">
      <c r="A3" s="322" t="s">
        <v>36</v>
      </c>
      <c r="B3" s="322"/>
      <c r="C3" s="36"/>
      <c r="D3" s="10"/>
      <c r="E3" s="10"/>
      <c r="F3" s="10"/>
      <c r="G3" s="10"/>
      <c r="H3" s="10"/>
      <c r="I3" s="10"/>
      <c r="J3" s="10"/>
    </row>
    <row r="4" spans="1:11" s="2" customFormat="1" ht="21" customHeight="1" x14ac:dyDescent="0.2">
      <c r="A4" s="322" t="s">
        <v>37</v>
      </c>
      <c r="B4" s="322"/>
      <c r="C4" s="36"/>
      <c r="D4" s="10"/>
      <c r="E4" s="10"/>
      <c r="F4" s="10"/>
      <c r="G4" s="10"/>
      <c r="H4" s="10"/>
      <c r="I4" s="10"/>
      <c r="J4" s="10"/>
    </row>
    <row r="5" spans="1:11" x14ac:dyDescent="0.2">
      <c r="A5" s="23"/>
      <c r="B5" s="4"/>
      <c r="C5" s="4"/>
      <c r="D5" s="4"/>
      <c r="E5" s="4"/>
      <c r="F5" s="4"/>
      <c r="G5" s="4"/>
      <c r="H5" s="4"/>
      <c r="I5" s="4"/>
      <c r="J5" s="4"/>
    </row>
    <row r="6" spans="1:11" ht="34" x14ac:dyDescent="0.2">
      <c r="A6" s="26" t="s">
        <v>28</v>
      </c>
      <c r="B6" s="324" t="s">
        <v>27</v>
      </c>
      <c r="C6" s="324"/>
      <c r="D6" s="27" t="s">
        <v>19</v>
      </c>
      <c r="E6" s="27" t="s">
        <v>29</v>
      </c>
      <c r="F6" s="27" t="s">
        <v>30</v>
      </c>
      <c r="G6" s="27" t="s">
        <v>24</v>
      </c>
      <c r="H6" s="28" t="s">
        <v>25</v>
      </c>
      <c r="I6" s="36"/>
      <c r="J6" s="36"/>
      <c r="K6" s="57"/>
    </row>
    <row r="7" spans="1:11" x14ac:dyDescent="0.2">
      <c r="A7" s="29">
        <v>1</v>
      </c>
      <c r="B7" s="323" t="s">
        <v>79</v>
      </c>
      <c r="C7" s="323"/>
      <c r="D7" s="25">
        <f>C34</f>
        <v>-9.5</v>
      </c>
      <c r="E7" s="25">
        <f>D34</f>
        <v>185</v>
      </c>
      <c r="F7" s="25">
        <f>F34</f>
        <v>185.5</v>
      </c>
      <c r="G7" s="25">
        <f>H34</f>
        <v>-10</v>
      </c>
      <c r="H7" s="30">
        <f>I34</f>
        <v>0</v>
      </c>
      <c r="I7" s="4"/>
      <c r="J7" s="4"/>
    </row>
    <row r="8" spans="1:11" x14ac:dyDescent="0.2">
      <c r="A8" s="29">
        <v>2</v>
      </c>
      <c r="B8" s="321" t="s">
        <v>57</v>
      </c>
      <c r="C8" s="321"/>
      <c r="D8" s="25">
        <f>C54</f>
        <v>0</v>
      </c>
      <c r="E8" s="25">
        <f>D54</f>
        <v>43</v>
      </c>
      <c r="F8" s="25">
        <f>F54</f>
        <v>16</v>
      </c>
      <c r="G8" s="25">
        <f>H54</f>
        <v>27</v>
      </c>
      <c r="H8" s="30">
        <f>I54</f>
        <v>0</v>
      </c>
      <c r="I8" s="4"/>
      <c r="J8" s="4"/>
    </row>
    <row r="9" spans="1:11" x14ac:dyDescent="0.2">
      <c r="A9" s="33">
        <v>3</v>
      </c>
      <c r="B9" s="325" t="s">
        <v>58</v>
      </c>
      <c r="C9" s="325"/>
      <c r="D9" s="34">
        <f>C68</f>
        <v>10</v>
      </c>
      <c r="E9" s="34">
        <f>D68</f>
        <v>56</v>
      </c>
      <c r="F9" s="34">
        <f>F68</f>
        <v>26</v>
      </c>
      <c r="G9" s="34">
        <f>H68</f>
        <v>40</v>
      </c>
      <c r="H9" s="35">
        <f>I68</f>
        <v>0</v>
      </c>
      <c r="I9" s="4"/>
      <c r="J9" s="4"/>
    </row>
    <row r="10" spans="1:11" x14ac:dyDescent="0.2">
      <c r="A10" s="23"/>
      <c r="B10" s="4"/>
      <c r="C10" s="4"/>
      <c r="D10" s="4"/>
      <c r="E10" s="4"/>
      <c r="F10" s="4"/>
      <c r="G10" s="4"/>
      <c r="H10" s="4"/>
      <c r="I10" s="4"/>
      <c r="J10" s="4"/>
    </row>
    <row r="11" spans="1:11" x14ac:dyDescent="0.2">
      <c r="A11" s="23"/>
      <c r="B11" s="4"/>
      <c r="C11" s="4"/>
      <c r="D11" s="4"/>
      <c r="E11" s="4"/>
      <c r="F11" s="4"/>
      <c r="G11" s="4"/>
      <c r="H11" s="4"/>
      <c r="I11" s="4"/>
      <c r="J11" s="4"/>
    </row>
    <row r="12" spans="1:11" x14ac:dyDescent="0.2">
      <c r="A12" s="320" t="s">
        <v>84</v>
      </c>
      <c r="B12" s="320"/>
      <c r="C12" s="320"/>
      <c r="D12" s="320"/>
      <c r="E12" s="320"/>
      <c r="F12" s="320"/>
      <c r="G12" s="320"/>
      <c r="H12" s="24"/>
      <c r="I12" s="24"/>
      <c r="J12" s="24"/>
    </row>
    <row r="13" spans="1:11" ht="28" x14ac:dyDescent="0.2">
      <c r="A13" s="45" t="s">
        <v>28</v>
      </c>
      <c r="B13" s="46" t="s">
        <v>0</v>
      </c>
      <c r="C13" s="45" t="s">
        <v>19</v>
      </c>
      <c r="D13" s="45" t="s">
        <v>20</v>
      </c>
      <c r="E13" s="46" t="s">
        <v>21</v>
      </c>
      <c r="F13" s="45" t="s">
        <v>22</v>
      </c>
      <c r="G13" s="46" t="s">
        <v>23</v>
      </c>
      <c r="H13" s="45" t="s">
        <v>24</v>
      </c>
      <c r="I13" s="52" t="s">
        <v>25</v>
      </c>
      <c r="J13" s="46" t="s">
        <v>26</v>
      </c>
    </row>
    <row r="14" spans="1:11" x14ac:dyDescent="0.2">
      <c r="A14" s="38">
        <v>1</v>
      </c>
      <c r="B14" s="54">
        <v>43466</v>
      </c>
      <c r="C14" s="55">
        <v>-9.5</v>
      </c>
      <c r="D14" s="39">
        <v>0</v>
      </c>
      <c r="E14" s="51" t="s">
        <v>61</v>
      </c>
      <c r="F14" s="39">
        <v>0</v>
      </c>
      <c r="G14" s="51" t="s">
        <v>43</v>
      </c>
      <c r="H14" s="41">
        <f>C14+D14-F14</f>
        <v>-9.5</v>
      </c>
      <c r="I14" s="42"/>
      <c r="J14" s="43"/>
    </row>
    <row r="15" spans="1:11" x14ac:dyDescent="0.2">
      <c r="A15" s="38">
        <f>A14+1</f>
        <v>2</v>
      </c>
      <c r="B15" s="54">
        <v>43466</v>
      </c>
      <c r="C15" s="55">
        <f t="shared" ref="C15:C33" si="0">H14</f>
        <v>-9.5</v>
      </c>
      <c r="D15" s="39">
        <v>15</v>
      </c>
      <c r="E15" s="40" t="s">
        <v>62</v>
      </c>
      <c r="F15" s="39">
        <v>0</v>
      </c>
      <c r="G15" s="51" t="s">
        <v>43</v>
      </c>
      <c r="H15" s="41">
        <f t="shared" ref="H15:H34" si="1">C15+D15-F15</f>
        <v>5.5</v>
      </c>
      <c r="I15" s="42"/>
      <c r="J15" s="43"/>
    </row>
    <row r="16" spans="1:11" x14ac:dyDescent="0.2">
      <c r="A16" s="38">
        <f t="shared" ref="A16:A33" si="2">A15+1</f>
        <v>3</v>
      </c>
      <c r="B16" s="54">
        <v>43496</v>
      </c>
      <c r="C16" s="55">
        <f t="shared" si="0"/>
        <v>5.5</v>
      </c>
      <c r="D16" s="39">
        <v>0</v>
      </c>
      <c r="E16" s="40" t="s">
        <v>43</v>
      </c>
      <c r="F16" s="39">
        <v>11</v>
      </c>
      <c r="G16" s="51" t="s">
        <v>85</v>
      </c>
      <c r="H16" s="41">
        <f t="shared" si="1"/>
        <v>-5.5</v>
      </c>
      <c r="I16" s="42"/>
      <c r="J16" s="43"/>
    </row>
    <row r="17" spans="1:10" ht="16" customHeight="1" x14ac:dyDescent="0.2">
      <c r="A17" s="38">
        <f t="shared" si="2"/>
        <v>4</v>
      </c>
      <c r="B17" s="54">
        <v>43497</v>
      </c>
      <c r="C17" s="55">
        <f t="shared" si="0"/>
        <v>-5.5</v>
      </c>
      <c r="D17" s="39">
        <v>50</v>
      </c>
      <c r="E17" s="40" t="s">
        <v>62</v>
      </c>
      <c r="F17" s="39">
        <v>0</v>
      </c>
      <c r="G17" s="51" t="s">
        <v>43</v>
      </c>
      <c r="H17" s="41">
        <f t="shared" si="1"/>
        <v>44.5</v>
      </c>
      <c r="I17" s="42"/>
      <c r="J17" s="43"/>
    </row>
    <row r="18" spans="1:10" ht="16" customHeight="1" x14ac:dyDescent="0.2">
      <c r="A18" s="38">
        <f t="shared" si="2"/>
        <v>5</v>
      </c>
      <c r="B18" s="54">
        <v>43524</v>
      </c>
      <c r="C18" s="55">
        <f t="shared" si="0"/>
        <v>44.5</v>
      </c>
      <c r="D18" s="39">
        <v>0</v>
      </c>
      <c r="E18" s="40" t="s">
        <v>43</v>
      </c>
      <c r="F18" s="39">
        <v>10.5</v>
      </c>
      <c r="G18" s="51" t="s">
        <v>95</v>
      </c>
      <c r="H18" s="41">
        <f t="shared" si="1"/>
        <v>34</v>
      </c>
      <c r="I18" s="42"/>
      <c r="J18" s="43"/>
    </row>
    <row r="19" spans="1:10" ht="16" customHeight="1" x14ac:dyDescent="0.2">
      <c r="A19" s="38">
        <f t="shared" si="2"/>
        <v>6</v>
      </c>
      <c r="B19" s="54">
        <v>43555</v>
      </c>
      <c r="C19" s="55">
        <f t="shared" si="0"/>
        <v>34</v>
      </c>
      <c r="D19" s="39">
        <v>0</v>
      </c>
      <c r="E19" s="40" t="s">
        <v>43</v>
      </c>
      <c r="F19" s="39">
        <v>23</v>
      </c>
      <c r="G19" s="51" t="s">
        <v>114</v>
      </c>
      <c r="H19" s="41">
        <f t="shared" si="1"/>
        <v>11</v>
      </c>
      <c r="I19" s="42"/>
      <c r="J19" s="43"/>
    </row>
    <row r="20" spans="1:10" ht="16" customHeight="1" x14ac:dyDescent="0.2">
      <c r="A20" s="38">
        <f t="shared" si="2"/>
        <v>7</v>
      </c>
      <c r="B20" s="54">
        <v>43573</v>
      </c>
      <c r="C20" s="55">
        <f t="shared" si="0"/>
        <v>11</v>
      </c>
      <c r="D20" s="39">
        <v>30</v>
      </c>
      <c r="E20" s="40" t="s">
        <v>62</v>
      </c>
      <c r="F20" s="39">
        <v>0</v>
      </c>
      <c r="G20" s="56" t="s">
        <v>43</v>
      </c>
      <c r="H20" s="41">
        <f t="shared" si="1"/>
        <v>41</v>
      </c>
      <c r="I20" s="42"/>
      <c r="J20" s="43"/>
    </row>
    <row r="21" spans="1:10" s="105" customFormat="1" ht="16" customHeight="1" x14ac:dyDescent="0.2">
      <c r="A21" s="109">
        <f t="shared" si="2"/>
        <v>8</v>
      </c>
      <c r="B21" s="130">
        <v>43585</v>
      </c>
      <c r="C21" s="131">
        <f t="shared" si="0"/>
        <v>41</v>
      </c>
      <c r="D21" s="110">
        <v>0</v>
      </c>
      <c r="E21" s="111" t="s">
        <v>43</v>
      </c>
      <c r="F21" s="110">
        <v>20</v>
      </c>
      <c r="G21" s="133" t="s">
        <v>118</v>
      </c>
      <c r="H21" s="112">
        <f t="shared" si="1"/>
        <v>21</v>
      </c>
      <c r="I21" s="113"/>
      <c r="J21" s="114"/>
    </row>
    <row r="22" spans="1:10" s="105" customFormat="1" ht="16" customHeight="1" x14ac:dyDescent="0.2">
      <c r="A22" s="109">
        <f t="shared" si="2"/>
        <v>9</v>
      </c>
      <c r="B22" s="130">
        <v>43607</v>
      </c>
      <c r="C22" s="131">
        <f t="shared" si="0"/>
        <v>21</v>
      </c>
      <c r="D22" s="110">
        <v>30</v>
      </c>
      <c r="E22" s="111" t="s">
        <v>62</v>
      </c>
      <c r="F22" s="110">
        <v>0</v>
      </c>
      <c r="G22" s="133" t="s">
        <v>43</v>
      </c>
      <c r="H22" s="112">
        <f t="shared" si="1"/>
        <v>51</v>
      </c>
      <c r="I22" s="113"/>
      <c r="J22" s="114"/>
    </row>
    <row r="23" spans="1:10" s="105" customFormat="1" ht="16" customHeight="1" x14ac:dyDescent="0.2">
      <c r="A23" s="109">
        <f t="shared" si="2"/>
        <v>10</v>
      </c>
      <c r="B23" s="130">
        <v>43616</v>
      </c>
      <c r="C23" s="131">
        <f t="shared" si="0"/>
        <v>51</v>
      </c>
      <c r="D23" s="110">
        <v>0</v>
      </c>
      <c r="E23" s="111" t="s">
        <v>43</v>
      </c>
      <c r="F23" s="110">
        <v>12</v>
      </c>
      <c r="G23" s="133" t="s">
        <v>120</v>
      </c>
      <c r="H23" s="112">
        <f t="shared" si="1"/>
        <v>39</v>
      </c>
      <c r="I23" s="113"/>
      <c r="J23" s="114"/>
    </row>
    <row r="24" spans="1:10" s="105" customFormat="1" ht="16" customHeight="1" x14ac:dyDescent="0.2">
      <c r="A24" s="109">
        <f t="shared" si="2"/>
        <v>11</v>
      </c>
      <c r="B24" s="130">
        <v>43646</v>
      </c>
      <c r="C24" s="131">
        <f t="shared" si="0"/>
        <v>39</v>
      </c>
      <c r="D24" s="110">
        <v>0</v>
      </c>
      <c r="E24" s="111" t="s">
        <v>43</v>
      </c>
      <c r="F24" s="110">
        <v>16</v>
      </c>
      <c r="G24" s="133" t="s">
        <v>123</v>
      </c>
      <c r="H24" s="112">
        <f t="shared" si="1"/>
        <v>23</v>
      </c>
      <c r="I24" s="113"/>
      <c r="J24" s="114"/>
    </row>
    <row r="25" spans="1:10" s="105" customFormat="1" ht="16" customHeight="1" x14ac:dyDescent="0.2">
      <c r="A25" s="109">
        <f t="shared" si="2"/>
        <v>12</v>
      </c>
      <c r="B25" s="130">
        <v>43677</v>
      </c>
      <c r="C25" s="131">
        <f t="shared" si="0"/>
        <v>23</v>
      </c>
      <c r="D25" s="206">
        <v>0</v>
      </c>
      <c r="E25" s="207" t="s">
        <v>43</v>
      </c>
      <c r="F25" s="110">
        <v>11</v>
      </c>
      <c r="G25" s="133" t="s">
        <v>127</v>
      </c>
      <c r="H25" s="112">
        <f t="shared" si="1"/>
        <v>12</v>
      </c>
      <c r="I25" s="113"/>
      <c r="J25" s="114"/>
    </row>
    <row r="26" spans="1:10" s="105" customFormat="1" ht="16" customHeight="1" x14ac:dyDescent="0.2">
      <c r="A26" s="109">
        <f t="shared" si="2"/>
        <v>13</v>
      </c>
      <c r="B26" s="130">
        <v>43683</v>
      </c>
      <c r="C26" s="131">
        <f t="shared" si="0"/>
        <v>12</v>
      </c>
      <c r="D26" s="110">
        <v>30</v>
      </c>
      <c r="E26" s="111" t="s">
        <v>62</v>
      </c>
      <c r="F26" s="110">
        <v>0</v>
      </c>
      <c r="G26" s="133" t="s">
        <v>43</v>
      </c>
      <c r="H26" s="112">
        <f t="shared" si="1"/>
        <v>42</v>
      </c>
      <c r="I26" s="113"/>
      <c r="J26" s="114"/>
    </row>
    <row r="27" spans="1:10" s="105" customFormat="1" ht="16" customHeight="1" x14ac:dyDescent="0.2">
      <c r="A27" s="109">
        <f t="shared" si="2"/>
        <v>14</v>
      </c>
      <c r="B27" s="130">
        <v>43708</v>
      </c>
      <c r="C27" s="131">
        <f t="shared" si="0"/>
        <v>42</v>
      </c>
      <c r="D27" s="110">
        <v>0</v>
      </c>
      <c r="E27" s="111" t="s">
        <v>43</v>
      </c>
      <c r="F27" s="110">
        <v>13.5</v>
      </c>
      <c r="G27" s="133" t="s">
        <v>133</v>
      </c>
      <c r="H27" s="112">
        <f t="shared" si="1"/>
        <v>28.5</v>
      </c>
      <c r="I27" s="113"/>
      <c r="J27" s="114"/>
    </row>
    <row r="28" spans="1:10" s="105" customFormat="1" ht="16" customHeight="1" x14ac:dyDescent="0.2">
      <c r="A28" s="109">
        <f t="shared" si="2"/>
        <v>15</v>
      </c>
      <c r="B28" s="130">
        <v>43738</v>
      </c>
      <c r="C28" s="131">
        <f t="shared" si="0"/>
        <v>28.5</v>
      </c>
      <c r="D28" s="110">
        <v>0</v>
      </c>
      <c r="E28" s="111" t="s">
        <v>43</v>
      </c>
      <c r="F28" s="110">
        <v>17.5</v>
      </c>
      <c r="G28" s="133" t="s">
        <v>152</v>
      </c>
      <c r="H28" s="112">
        <f t="shared" si="1"/>
        <v>11</v>
      </c>
      <c r="I28" s="113"/>
      <c r="J28" s="114"/>
    </row>
    <row r="29" spans="1:10" s="105" customFormat="1" ht="16" customHeight="1" x14ac:dyDescent="0.2">
      <c r="A29" s="109">
        <f t="shared" si="2"/>
        <v>16</v>
      </c>
      <c r="B29" s="130">
        <v>43768</v>
      </c>
      <c r="C29" s="131">
        <f t="shared" si="0"/>
        <v>11</v>
      </c>
      <c r="D29" s="110">
        <v>0</v>
      </c>
      <c r="E29" s="111" t="s">
        <v>43</v>
      </c>
      <c r="F29" s="110">
        <v>18</v>
      </c>
      <c r="G29" s="133" t="s">
        <v>161</v>
      </c>
      <c r="H29" s="112">
        <f t="shared" si="1"/>
        <v>-7</v>
      </c>
      <c r="I29" s="113"/>
      <c r="J29" s="114"/>
    </row>
    <row r="30" spans="1:10" s="105" customFormat="1" ht="16" customHeight="1" x14ac:dyDescent="0.2">
      <c r="A30" s="109">
        <f t="shared" si="2"/>
        <v>17</v>
      </c>
      <c r="B30" s="130">
        <v>43749</v>
      </c>
      <c r="C30" s="131">
        <f t="shared" si="0"/>
        <v>-7</v>
      </c>
      <c r="D30" s="110">
        <v>30</v>
      </c>
      <c r="E30" s="111" t="s">
        <v>62</v>
      </c>
      <c r="F30" s="110">
        <v>0</v>
      </c>
      <c r="G30" s="51" t="s">
        <v>43</v>
      </c>
      <c r="H30" s="112">
        <f t="shared" si="1"/>
        <v>23</v>
      </c>
      <c r="I30" s="113"/>
      <c r="J30" s="114"/>
    </row>
    <row r="31" spans="1:10" s="105" customFormat="1" ht="16" customHeight="1" x14ac:dyDescent="0.2">
      <c r="A31" s="109">
        <f t="shared" si="2"/>
        <v>18</v>
      </c>
      <c r="B31" s="130">
        <v>43799</v>
      </c>
      <c r="C31" s="131">
        <f t="shared" si="0"/>
        <v>23</v>
      </c>
      <c r="D31" s="110">
        <v>0</v>
      </c>
      <c r="E31" s="111" t="s">
        <v>43</v>
      </c>
      <c r="F31" s="110">
        <v>17.5</v>
      </c>
      <c r="G31" s="133" t="s">
        <v>172</v>
      </c>
      <c r="H31" s="112">
        <f t="shared" si="1"/>
        <v>5.5</v>
      </c>
      <c r="I31" s="113"/>
      <c r="J31" s="114"/>
    </row>
    <row r="32" spans="1:10" s="105" customFormat="1" ht="16" customHeight="1" x14ac:dyDescent="0.2">
      <c r="A32" s="109">
        <f t="shared" si="2"/>
        <v>19</v>
      </c>
      <c r="B32" s="130">
        <v>43830</v>
      </c>
      <c r="C32" s="131">
        <f t="shared" si="0"/>
        <v>5.5</v>
      </c>
      <c r="D32" s="110">
        <v>0</v>
      </c>
      <c r="E32" s="111" t="s">
        <v>43</v>
      </c>
      <c r="F32" s="110">
        <v>15.5</v>
      </c>
      <c r="G32" s="133" t="s">
        <v>178</v>
      </c>
      <c r="H32" s="112">
        <f t="shared" si="1"/>
        <v>-10</v>
      </c>
      <c r="I32" s="113"/>
      <c r="J32" s="114"/>
    </row>
    <row r="33" spans="1:10" ht="16" customHeight="1" x14ac:dyDescent="0.2">
      <c r="A33" s="109">
        <f t="shared" si="2"/>
        <v>20</v>
      </c>
      <c r="B33" s="54"/>
      <c r="C33" s="131">
        <f t="shared" si="0"/>
        <v>-10</v>
      </c>
      <c r="D33" s="39"/>
      <c r="E33" s="40"/>
      <c r="F33" s="39"/>
      <c r="G33" s="56"/>
      <c r="H33" s="112">
        <f t="shared" si="1"/>
        <v>-10</v>
      </c>
      <c r="I33" s="42"/>
      <c r="J33" s="43"/>
    </row>
    <row r="34" spans="1:10" x14ac:dyDescent="0.2">
      <c r="A34" s="45"/>
      <c r="B34" s="46"/>
      <c r="C34" s="47">
        <f>C14</f>
        <v>-9.5</v>
      </c>
      <c r="D34" s="47">
        <f>SUM(D14:D33)</f>
        <v>185</v>
      </c>
      <c r="E34" s="46"/>
      <c r="F34" s="47">
        <f>SUM(F14:F33)</f>
        <v>185.5</v>
      </c>
      <c r="G34" s="48"/>
      <c r="H34" s="49">
        <f t="shared" si="1"/>
        <v>-10</v>
      </c>
      <c r="I34" s="50">
        <f>SUM(I17:I33)</f>
        <v>0</v>
      </c>
      <c r="J34" s="46"/>
    </row>
    <row r="35" spans="1:10" x14ac:dyDescent="0.2">
      <c r="A35" s="23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">
      <c r="A36" s="320" t="s">
        <v>60</v>
      </c>
      <c r="B36" s="320"/>
      <c r="C36" s="320"/>
      <c r="D36" s="320"/>
      <c r="E36" s="320"/>
      <c r="F36" s="320"/>
      <c r="G36" s="320"/>
      <c r="H36" s="320"/>
      <c r="I36" s="24"/>
      <c r="J36" s="24"/>
    </row>
    <row r="37" spans="1:10" ht="28" x14ac:dyDescent="0.2">
      <c r="A37" s="45" t="s">
        <v>28</v>
      </c>
      <c r="B37" s="46" t="s">
        <v>0</v>
      </c>
      <c r="C37" s="45" t="s">
        <v>45</v>
      </c>
      <c r="D37" s="45" t="s">
        <v>20</v>
      </c>
      <c r="E37" s="46" t="s">
        <v>21</v>
      </c>
      <c r="F37" s="45" t="s">
        <v>22</v>
      </c>
      <c r="G37" s="46" t="s">
        <v>23</v>
      </c>
      <c r="H37" s="45" t="s">
        <v>24</v>
      </c>
      <c r="I37" s="52" t="s">
        <v>25</v>
      </c>
      <c r="J37" s="46" t="s">
        <v>26</v>
      </c>
    </row>
    <row r="38" spans="1:10" x14ac:dyDescent="0.2">
      <c r="A38" s="38">
        <v>1</v>
      </c>
      <c r="B38" s="54">
        <v>43466</v>
      </c>
      <c r="C38" s="55">
        <v>0</v>
      </c>
      <c r="D38" s="39">
        <v>0</v>
      </c>
      <c r="E38" s="51" t="s">
        <v>61</v>
      </c>
      <c r="F38" s="39">
        <v>0</v>
      </c>
      <c r="G38" s="40" t="s">
        <v>43</v>
      </c>
      <c r="H38" s="41">
        <f t="shared" ref="H38:H54" si="3">C38+D38-F38</f>
        <v>0</v>
      </c>
      <c r="I38" s="42"/>
      <c r="J38" s="43"/>
    </row>
    <row r="39" spans="1:10" x14ac:dyDescent="0.2">
      <c r="A39" s="38">
        <v>2</v>
      </c>
      <c r="B39" s="54">
        <v>43466</v>
      </c>
      <c r="C39" s="39">
        <f>H38</f>
        <v>0</v>
      </c>
      <c r="D39" s="39">
        <v>8</v>
      </c>
      <c r="E39" s="40" t="s">
        <v>43</v>
      </c>
      <c r="F39" s="39">
        <v>0</v>
      </c>
      <c r="G39" s="40" t="s">
        <v>43</v>
      </c>
      <c r="H39" s="41">
        <f t="shared" si="3"/>
        <v>8</v>
      </c>
      <c r="I39" s="42"/>
      <c r="J39" s="43"/>
    </row>
    <row r="40" spans="1:10" x14ac:dyDescent="0.2">
      <c r="A40" s="38">
        <v>3</v>
      </c>
      <c r="B40" s="54">
        <v>43496</v>
      </c>
      <c r="C40" s="39">
        <f t="shared" ref="C40:C53" si="4">H39</f>
        <v>8</v>
      </c>
      <c r="D40" s="39">
        <v>0</v>
      </c>
      <c r="E40" s="40" t="s">
        <v>43</v>
      </c>
      <c r="F40" s="39">
        <v>1</v>
      </c>
      <c r="G40" s="40" t="s">
        <v>85</v>
      </c>
      <c r="H40" s="41">
        <f t="shared" si="3"/>
        <v>7</v>
      </c>
      <c r="I40" s="42"/>
      <c r="J40" s="43"/>
    </row>
    <row r="41" spans="1:10" x14ac:dyDescent="0.2">
      <c r="A41" s="38">
        <v>4</v>
      </c>
      <c r="B41" s="54">
        <v>43497</v>
      </c>
      <c r="C41" s="39">
        <f t="shared" si="4"/>
        <v>7</v>
      </c>
      <c r="D41" s="39">
        <v>5</v>
      </c>
      <c r="E41" s="40" t="s">
        <v>62</v>
      </c>
      <c r="F41" s="39">
        <v>0</v>
      </c>
      <c r="G41" s="40" t="s">
        <v>43</v>
      </c>
      <c r="H41" s="41">
        <f t="shared" si="3"/>
        <v>12</v>
      </c>
      <c r="I41" s="42"/>
      <c r="J41" s="43"/>
    </row>
    <row r="42" spans="1:10" x14ac:dyDescent="0.2">
      <c r="A42" s="38">
        <v>5</v>
      </c>
      <c r="B42" s="54">
        <v>43555</v>
      </c>
      <c r="C42" s="39">
        <f t="shared" si="4"/>
        <v>12</v>
      </c>
      <c r="D42" s="39">
        <v>0</v>
      </c>
      <c r="E42" s="40" t="s">
        <v>43</v>
      </c>
      <c r="F42" s="39">
        <v>3</v>
      </c>
      <c r="G42" s="40" t="s">
        <v>114</v>
      </c>
      <c r="H42" s="41">
        <f t="shared" si="3"/>
        <v>9</v>
      </c>
      <c r="I42" s="42"/>
      <c r="J42" s="43"/>
    </row>
    <row r="43" spans="1:10" x14ac:dyDescent="0.2">
      <c r="A43" s="109">
        <v>6</v>
      </c>
      <c r="B43" s="54">
        <v>43585</v>
      </c>
      <c r="C43" s="39">
        <f t="shared" si="4"/>
        <v>9</v>
      </c>
      <c r="D43" s="39">
        <v>0</v>
      </c>
      <c r="E43" s="40" t="s">
        <v>43</v>
      </c>
      <c r="F43" s="39">
        <v>3</v>
      </c>
      <c r="G43" s="40" t="s">
        <v>118</v>
      </c>
      <c r="H43" s="41">
        <f t="shared" si="3"/>
        <v>6</v>
      </c>
      <c r="I43" s="42"/>
      <c r="J43" s="43"/>
    </row>
    <row r="44" spans="1:10" s="105" customFormat="1" x14ac:dyDescent="0.2">
      <c r="A44" s="109">
        <v>7</v>
      </c>
      <c r="B44" s="130">
        <v>43586</v>
      </c>
      <c r="C44" s="110">
        <f t="shared" si="4"/>
        <v>6</v>
      </c>
      <c r="D44" s="110">
        <v>30</v>
      </c>
      <c r="E44" s="111" t="s">
        <v>62</v>
      </c>
      <c r="F44" s="110">
        <v>0</v>
      </c>
      <c r="G44" s="111" t="s">
        <v>43</v>
      </c>
      <c r="H44" s="112">
        <f t="shared" si="3"/>
        <v>36</v>
      </c>
      <c r="I44" s="113"/>
      <c r="J44" s="114"/>
    </row>
    <row r="45" spans="1:10" s="105" customFormat="1" x14ac:dyDescent="0.2">
      <c r="A45" s="109">
        <v>8</v>
      </c>
      <c r="B45" s="130">
        <v>43615</v>
      </c>
      <c r="C45" s="110">
        <f t="shared" si="4"/>
        <v>36</v>
      </c>
      <c r="D45" s="110">
        <v>0</v>
      </c>
      <c r="E45" s="111" t="s">
        <v>43</v>
      </c>
      <c r="F45" s="110">
        <v>3</v>
      </c>
      <c r="G45" s="111" t="s">
        <v>120</v>
      </c>
      <c r="H45" s="112">
        <f t="shared" si="3"/>
        <v>33</v>
      </c>
      <c r="I45" s="113"/>
      <c r="J45" s="114"/>
    </row>
    <row r="46" spans="1:10" s="105" customFormat="1" x14ac:dyDescent="0.2">
      <c r="A46" s="109">
        <v>9</v>
      </c>
      <c r="B46" s="130">
        <v>43677</v>
      </c>
      <c r="C46" s="110">
        <f t="shared" si="4"/>
        <v>33</v>
      </c>
      <c r="D46" s="206">
        <v>0</v>
      </c>
      <c r="E46" s="207" t="s">
        <v>43</v>
      </c>
      <c r="F46" s="110">
        <v>1</v>
      </c>
      <c r="G46" s="133" t="s">
        <v>127</v>
      </c>
      <c r="H46" s="112">
        <f t="shared" si="3"/>
        <v>32</v>
      </c>
      <c r="I46" s="113"/>
      <c r="J46" s="114"/>
    </row>
    <row r="47" spans="1:10" s="105" customFormat="1" x14ac:dyDescent="0.2">
      <c r="A47" s="109">
        <v>10</v>
      </c>
      <c r="B47" s="130">
        <v>43708</v>
      </c>
      <c r="C47" s="110">
        <f t="shared" si="4"/>
        <v>32</v>
      </c>
      <c r="D47" s="110">
        <v>0</v>
      </c>
      <c r="E47" s="111" t="s">
        <v>43</v>
      </c>
      <c r="F47" s="110">
        <v>1</v>
      </c>
      <c r="G47" s="111" t="s">
        <v>133</v>
      </c>
      <c r="H47" s="112">
        <f t="shared" si="3"/>
        <v>31</v>
      </c>
      <c r="I47" s="113"/>
      <c r="J47" s="114"/>
    </row>
    <row r="48" spans="1:10" s="105" customFormat="1" x14ac:dyDescent="0.2">
      <c r="A48" s="109">
        <v>11</v>
      </c>
      <c r="B48" s="130">
        <v>43738</v>
      </c>
      <c r="C48" s="110">
        <f t="shared" si="4"/>
        <v>31</v>
      </c>
      <c r="D48" s="110">
        <v>0</v>
      </c>
      <c r="E48" s="111" t="s">
        <v>43</v>
      </c>
      <c r="F48" s="110">
        <v>2</v>
      </c>
      <c r="G48" s="133" t="s">
        <v>152</v>
      </c>
      <c r="H48" s="112">
        <f t="shared" si="3"/>
        <v>29</v>
      </c>
      <c r="I48" s="113"/>
      <c r="J48" s="114"/>
    </row>
    <row r="49" spans="1:10" s="105" customFormat="1" x14ac:dyDescent="0.2">
      <c r="A49" s="109">
        <v>12</v>
      </c>
      <c r="B49" s="130">
        <v>43768</v>
      </c>
      <c r="C49" s="110">
        <f t="shared" si="4"/>
        <v>29</v>
      </c>
      <c r="D49" s="206">
        <v>0</v>
      </c>
      <c r="E49" s="207" t="s">
        <v>43</v>
      </c>
      <c r="F49" s="110">
        <v>1</v>
      </c>
      <c r="G49" s="133" t="s">
        <v>161</v>
      </c>
      <c r="H49" s="112">
        <f t="shared" si="3"/>
        <v>28</v>
      </c>
      <c r="I49" s="113"/>
      <c r="J49" s="114"/>
    </row>
    <row r="50" spans="1:10" s="105" customFormat="1" x14ac:dyDescent="0.2">
      <c r="A50" s="109">
        <v>13</v>
      </c>
      <c r="B50" s="130">
        <v>43799</v>
      </c>
      <c r="C50" s="110">
        <f t="shared" si="4"/>
        <v>28</v>
      </c>
      <c r="D50" s="206">
        <v>0</v>
      </c>
      <c r="E50" s="207" t="s">
        <v>43</v>
      </c>
      <c r="F50" s="110">
        <v>1</v>
      </c>
      <c r="G50" s="133" t="s">
        <v>172</v>
      </c>
      <c r="H50" s="112">
        <f t="shared" si="3"/>
        <v>27</v>
      </c>
      <c r="I50" s="113"/>
      <c r="J50" s="114"/>
    </row>
    <row r="51" spans="1:10" s="105" customFormat="1" x14ac:dyDescent="0.2">
      <c r="A51" s="109">
        <v>14</v>
      </c>
      <c r="B51" s="130"/>
      <c r="C51" s="110">
        <f t="shared" si="4"/>
        <v>27</v>
      </c>
      <c r="D51" s="110"/>
      <c r="E51" s="111"/>
      <c r="F51" s="110"/>
      <c r="G51" s="111"/>
      <c r="H51" s="112">
        <f t="shared" si="3"/>
        <v>27</v>
      </c>
      <c r="I51" s="113"/>
      <c r="J51" s="114"/>
    </row>
    <row r="52" spans="1:10" s="105" customFormat="1" x14ac:dyDescent="0.2">
      <c r="A52" s="109">
        <v>15</v>
      </c>
      <c r="B52" s="130"/>
      <c r="C52" s="110">
        <f t="shared" si="4"/>
        <v>27</v>
      </c>
      <c r="D52" s="110"/>
      <c r="E52" s="111"/>
      <c r="F52" s="110"/>
      <c r="G52" s="111"/>
      <c r="H52" s="112">
        <f t="shared" si="3"/>
        <v>27</v>
      </c>
      <c r="I52" s="113"/>
      <c r="J52" s="114"/>
    </row>
    <row r="53" spans="1:10" x14ac:dyDescent="0.2">
      <c r="A53" s="109">
        <v>16</v>
      </c>
      <c r="B53" s="44"/>
      <c r="C53" s="110">
        <f t="shared" si="4"/>
        <v>27</v>
      </c>
      <c r="D53" s="39"/>
      <c r="E53" s="40"/>
      <c r="F53" s="39"/>
      <c r="G53" s="40"/>
      <c r="H53" s="112">
        <f t="shared" si="3"/>
        <v>27</v>
      </c>
      <c r="I53" s="42"/>
      <c r="J53" s="43"/>
    </row>
    <row r="54" spans="1:10" x14ac:dyDescent="0.2">
      <c r="A54" s="45"/>
      <c r="B54" s="46"/>
      <c r="C54" s="47">
        <f>C38</f>
        <v>0</v>
      </c>
      <c r="D54" s="47">
        <f>SUM(D38:D53)</f>
        <v>43</v>
      </c>
      <c r="E54" s="46"/>
      <c r="F54" s="47">
        <f>SUM(F38:F53)</f>
        <v>16</v>
      </c>
      <c r="G54" s="48"/>
      <c r="H54" s="49">
        <f t="shared" si="3"/>
        <v>27</v>
      </c>
      <c r="I54" s="50">
        <f>SUM(I38:I53)</f>
        <v>0</v>
      </c>
      <c r="J54" s="46"/>
    </row>
    <row r="55" spans="1:10" x14ac:dyDescent="0.2">
      <c r="A55" s="23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">
      <c r="A56" s="320" t="s">
        <v>59</v>
      </c>
      <c r="B56" s="320"/>
      <c r="C56" s="320"/>
      <c r="D56" s="320"/>
      <c r="E56" s="320"/>
      <c r="F56" s="320"/>
      <c r="G56" s="320"/>
      <c r="H56" s="320"/>
      <c r="I56" s="24"/>
      <c r="J56" s="24"/>
    </row>
    <row r="57" spans="1:10" ht="28" x14ac:dyDescent="0.2">
      <c r="A57" s="45" t="s">
        <v>28</v>
      </c>
      <c r="B57" s="46" t="s">
        <v>0</v>
      </c>
      <c r="C57" s="45" t="s">
        <v>45</v>
      </c>
      <c r="D57" s="45" t="s">
        <v>20</v>
      </c>
      <c r="E57" s="46" t="s">
        <v>21</v>
      </c>
      <c r="F57" s="45" t="s">
        <v>22</v>
      </c>
      <c r="G57" s="46" t="s">
        <v>23</v>
      </c>
      <c r="H57" s="45" t="s">
        <v>24</v>
      </c>
      <c r="I57" s="52" t="s">
        <v>25</v>
      </c>
      <c r="J57" s="46" t="s">
        <v>26</v>
      </c>
    </row>
    <row r="58" spans="1:10" x14ac:dyDescent="0.2">
      <c r="A58" s="38">
        <v>1</v>
      </c>
      <c r="B58" s="54">
        <v>43466</v>
      </c>
      <c r="C58" s="193">
        <v>10</v>
      </c>
      <c r="D58" s="39">
        <v>0</v>
      </c>
      <c r="E58" s="51" t="s">
        <v>61</v>
      </c>
      <c r="F58" s="39">
        <v>0</v>
      </c>
      <c r="G58" s="40" t="s">
        <v>43</v>
      </c>
      <c r="H58" s="41">
        <f t="shared" ref="H58:H68" si="5">C58+D58-F58</f>
        <v>10</v>
      </c>
      <c r="I58" s="42"/>
      <c r="J58" s="43"/>
    </row>
    <row r="59" spans="1:10" x14ac:dyDescent="0.2">
      <c r="A59" s="38">
        <v>2</v>
      </c>
      <c r="B59" s="44">
        <v>43578</v>
      </c>
      <c r="C59" s="194">
        <v>66</v>
      </c>
      <c r="D59" s="39">
        <v>56</v>
      </c>
      <c r="E59" s="40" t="s">
        <v>62</v>
      </c>
      <c r="F59" s="39">
        <v>0</v>
      </c>
      <c r="G59" s="40" t="s">
        <v>43</v>
      </c>
      <c r="H59" s="41">
        <f t="shared" si="5"/>
        <v>122</v>
      </c>
      <c r="I59" s="42"/>
      <c r="J59" s="43"/>
    </row>
    <row r="60" spans="1:10" x14ac:dyDescent="0.2">
      <c r="A60" s="38">
        <v>3</v>
      </c>
      <c r="B60" s="130">
        <v>43615</v>
      </c>
      <c r="C60" s="194">
        <v>66</v>
      </c>
      <c r="D60" s="39">
        <v>0</v>
      </c>
      <c r="E60" s="40" t="s">
        <v>43</v>
      </c>
      <c r="F60" s="39">
        <v>4</v>
      </c>
      <c r="G60" s="40" t="s">
        <v>120</v>
      </c>
      <c r="H60" s="41">
        <f t="shared" si="5"/>
        <v>62</v>
      </c>
      <c r="I60" s="42"/>
      <c r="J60" s="43"/>
    </row>
    <row r="61" spans="1:10" x14ac:dyDescent="0.2">
      <c r="A61" s="38">
        <v>4</v>
      </c>
      <c r="B61" s="130">
        <v>43646</v>
      </c>
      <c r="C61" s="194">
        <f t="shared" ref="C61:C67" si="6">H60</f>
        <v>62</v>
      </c>
      <c r="D61" s="110">
        <v>0</v>
      </c>
      <c r="E61" s="111" t="s">
        <v>43</v>
      </c>
      <c r="F61" s="39">
        <v>4</v>
      </c>
      <c r="G61" s="133" t="s">
        <v>123</v>
      </c>
      <c r="H61" s="41">
        <f t="shared" si="5"/>
        <v>58</v>
      </c>
      <c r="I61" s="42"/>
      <c r="J61" s="43"/>
    </row>
    <row r="62" spans="1:10" s="105" customFormat="1" x14ac:dyDescent="0.2">
      <c r="A62" s="109">
        <v>4</v>
      </c>
      <c r="B62" s="130">
        <v>43738</v>
      </c>
      <c r="C62" s="194">
        <f t="shared" si="6"/>
        <v>58</v>
      </c>
      <c r="D62" s="110">
        <v>0</v>
      </c>
      <c r="E62" s="111" t="s">
        <v>43</v>
      </c>
      <c r="F62" s="110">
        <v>3</v>
      </c>
      <c r="G62" s="133" t="s">
        <v>152</v>
      </c>
      <c r="H62" s="112">
        <f t="shared" si="5"/>
        <v>55</v>
      </c>
      <c r="I62" s="113"/>
      <c r="J62" s="114"/>
    </row>
    <row r="63" spans="1:10" s="105" customFormat="1" x14ac:dyDescent="0.2">
      <c r="A63" s="109">
        <v>4</v>
      </c>
      <c r="B63" s="130">
        <v>43769</v>
      </c>
      <c r="C63" s="194">
        <f t="shared" si="6"/>
        <v>55</v>
      </c>
      <c r="D63" s="206">
        <v>0</v>
      </c>
      <c r="E63" s="207" t="s">
        <v>43</v>
      </c>
      <c r="F63" s="110">
        <v>5</v>
      </c>
      <c r="G63" s="133" t="s">
        <v>161</v>
      </c>
      <c r="H63" s="112">
        <f t="shared" si="5"/>
        <v>50</v>
      </c>
      <c r="I63" s="113"/>
      <c r="J63" s="114"/>
    </row>
    <row r="64" spans="1:10" s="105" customFormat="1" x14ac:dyDescent="0.2">
      <c r="A64" s="109">
        <v>4</v>
      </c>
      <c r="B64" s="130">
        <v>43799</v>
      </c>
      <c r="C64" s="194">
        <f t="shared" si="6"/>
        <v>50</v>
      </c>
      <c r="D64" s="206">
        <v>0</v>
      </c>
      <c r="E64" s="207" t="s">
        <v>43</v>
      </c>
      <c r="F64" s="110">
        <v>10</v>
      </c>
      <c r="G64" s="133" t="s">
        <v>172</v>
      </c>
      <c r="H64" s="112">
        <f t="shared" si="5"/>
        <v>40</v>
      </c>
      <c r="I64" s="113"/>
      <c r="J64" s="114"/>
    </row>
    <row r="65" spans="1:10" s="105" customFormat="1" x14ac:dyDescent="0.2">
      <c r="A65" s="109">
        <v>4</v>
      </c>
      <c r="B65" s="130"/>
      <c r="C65" s="194">
        <f t="shared" si="6"/>
        <v>40</v>
      </c>
      <c r="D65" s="110"/>
      <c r="E65" s="111"/>
      <c r="F65" s="110"/>
      <c r="G65" s="133"/>
      <c r="H65" s="112">
        <f t="shared" si="5"/>
        <v>40</v>
      </c>
      <c r="I65" s="113"/>
      <c r="J65" s="114"/>
    </row>
    <row r="66" spans="1:10" x14ac:dyDescent="0.2">
      <c r="A66" s="109">
        <v>4</v>
      </c>
      <c r="B66" s="44"/>
      <c r="C66" s="194">
        <f t="shared" si="6"/>
        <v>40</v>
      </c>
      <c r="D66" s="39"/>
      <c r="E66" s="40"/>
      <c r="F66" s="39"/>
      <c r="G66" s="40"/>
      <c r="H66" s="112">
        <f t="shared" si="5"/>
        <v>40</v>
      </c>
      <c r="I66" s="42"/>
      <c r="J66" s="43"/>
    </row>
    <row r="67" spans="1:10" x14ac:dyDescent="0.2">
      <c r="A67" s="109">
        <v>4</v>
      </c>
      <c r="B67" s="44"/>
      <c r="C67" s="194">
        <f t="shared" si="6"/>
        <v>40</v>
      </c>
      <c r="D67" s="39"/>
      <c r="E67" s="40"/>
      <c r="F67" s="39"/>
      <c r="G67" s="40"/>
      <c r="H67" s="112">
        <f t="shared" si="5"/>
        <v>40</v>
      </c>
      <c r="I67" s="42"/>
      <c r="J67" s="43"/>
    </row>
    <row r="68" spans="1:10" x14ac:dyDescent="0.2">
      <c r="A68" s="45"/>
      <c r="B68" s="46"/>
      <c r="C68" s="47">
        <f>C58</f>
        <v>10</v>
      </c>
      <c r="D68" s="47">
        <f>SUM(D58:D67)</f>
        <v>56</v>
      </c>
      <c r="E68" s="46"/>
      <c r="F68" s="47">
        <f>SUM(F58:F67)</f>
        <v>26</v>
      </c>
      <c r="G68" s="48"/>
      <c r="H68" s="49">
        <f t="shared" si="5"/>
        <v>40</v>
      </c>
      <c r="I68" s="50">
        <f>SUM(I58:I59)</f>
        <v>0</v>
      </c>
      <c r="J68" s="46"/>
    </row>
  </sheetData>
  <mergeCells count="10">
    <mergeCell ref="A56:H56"/>
    <mergeCell ref="A12:G12"/>
    <mergeCell ref="A36:H36"/>
    <mergeCell ref="B8:C8"/>
    <mergeCell ref="A2:B2"/>
    <mergeCell ref="A3:B3"/>
    <mergeCell ref="A4:B4"/>
    <mergeCell ref="B7:C7"/>
    <mergeCell ref="B6:C6"/>
    <mergeCell ref="B9:C9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1"/>
  <sheetViews>
    <sheetView zoomScaleNormal="90" zoomScalePageLayoutView="70" workbookViewId="0">
      <selection activeCell="J19" sqref="J19:L19"/>
    </sheetView>
  </sheetViews>
  <sheetFormatPr baseColWidth="10" defaultColWidth="10.7109375" defaultRowHeight="16" x14ac:dyDescent="0.2"/>
  <cols>
    <col min="1" max="1" width="4.28515625" style="119" customWidth="1"/>
    <col min="2" max="2" width="29.85546875" style="119" customWidth="1"/>
    <col min="3" max="3" width="11.85546875" style="119" customWidth="1"/>
    <col min="4" max="4" width="6.28515625" style="119" customWidth="1"/>
    <col min="5" max="5" width="11.28515625" style="119" customWidth="1"/>
    <col min="6" max="6" width="5.42578125" style="119" customWidth="1"/>
    <col min="7" max="7" width="8.5703125" style="119" customWidth="1"/>
    <col min="8" max="8" width="10" style="119" customWidth="1"/>
    <col min="9" max="9" width="8.5703125" style="119" customWidth="1"/>
    <col min="10" max="10" width="12.7109375" style="119" customWidth="1"/>
    <col min="11" max="11" width="13" style="119" customWidth="1"/>
    <col min="12" max="12" width="10.140625" style="119" customWidth="1"/>
    <col min="13" max="13" width="15.5703125" style="119" customWidth="1"/>
    <col min="14" max="14" width="11.85546875" style="119" customWidth="1"/>
    <col min="15" max="15" width="9.85546875" style="119" customWidth="1"/>
    <col min="16" max="16" width="17.7109375" style="119" customWidth="1"/>
    <col min="17" max="17" width="9.7109375" style="127" customWidth="1"/>
    <col min="18" max="20" width="8" style="127" customWidth="1"/>
    <col min="21" max="21" width="11.28515625" style="119" customWidth="1"/>
    <col min="22" max="22" width="18.5703125" style="127" customWidth="1"/>
    <col min="23" max="23" width="23.42578125" style="127" customWidth="1"/>
    <col min="24" max="24" width="11.85546875" style="127" customWidth="1"/>
    <col min="25" max="25" width="10.7109375" style="119"/>
    <col min="26" max="26" width="14.5703125" style="119" customWidth="1"/>
    <col min="27" max="27" width="42.28515625" style="119" customWidth="1"/>
    <col min="28" max="16384" width="10.7109375" style="119"/>
  </cols>
  <sheetData>
    <row r="1" spans="1:25" s="116" customFormat="1" ht="98" customHeight="1" x14ac:dyDescent="0.3">
      <c r="A1" s="360" t="s">
        <v>93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245"/>
      <c r="P1" s="245"/>
      <c r="Q1" s="115"/>
      <c r="R1" s="115"/>
      <c r="S1" s="115"/>
      <c r="T1" s="115"/>
      <c r="V1" s="115"/>
      <c r="W1" s="115"/>
      <c r="X1" s="115"/>
      <c r="Y1" s="134"/>
    </row>
    <row r="2" spans="1:25" ht="22" thickBot="1" x14ac:dyDescent="0.3">
      <c r="A2" s="189" t="s">
        <v>94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8"/>
      <c r="R2" s="118"/>
      <c r="S2" s="118"/>
      <c r="T2" s="118"/>
      <c r="U2" s="118"/>
      <c r="V2" s="118"/>
      <c r="W2" s="118"/>
      <c r="X2" s="118"/>
      <c r="Y2" s="118"/>
    </row>
    <row r="3" spans="1:25" x14ac:dyDescent="0.2">
      <c r="A3" s="120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1"/>
      <c r="R3" s="121"/>
      <c r="S3" s="121"/>
      <c r="T3" s="121"/>
      <c r="V3" s="121"/>
      <c r="W3" s="121"/>
      <c r="X3" s="121"/>
      <c r="Y3" s="120"/>
    </row>
    <row r="4" spans="1:25" s="126" customFormat="1" ht="18" customHeight="1" x14ac:dyDescent="0.2">
      <c r="A4" s="122" t="s">
        <v>194</v>
      </c>
      <c r="B4" s="122"/>
      <c r="C4" s="123"/>
      <c r="D4" s="123"/>
      <c r="E4" s="123"/>
      <c r="F4" s="123"/>
      <c r="G4" s="122"/>
      <c r="H4" s="122"/>
      <c r="I4" s="124"/>
      <c r="J4" s="125"/>
      <c r="K4" s="125"/>
      <c r="L4" s="122"/>
      <c r="M4" s="122"/>
      <c r="N4" s="122"/>
      <c r="O4" s="122"/>
      <c r="P4" s="122"/>
      <c r="Q4" s="246"/>
      <c r="R4" s="246"/>
      <c r="S4" s="246"/>
      <c r="T4" s="246"/>
      <c r="U4" s="123"/>
      <c r="V4" s="246"/>
      <c r="W4" s="246"/>
      <c r="X4" s="246"/>
      <c r="Y4" s="123"/>
    </row>
    <row r="5" spans="1:25" s="126" customFormat="1" ht="18" customHeight="1" x14ac:dyDescent="0.2">
      <c r="A5" s="122" t="s">
        <v>195</v>
      </c>
      <c r="B5" s="122"/>
      <c r="C5" s="123"/>
      <c r="D5" s="123"/>
      <c r="E5" s="123"/>
      <c r="F5" s="123"/>
      <c r="G5" s="123"/>
      <c r="H5" s="123"/>
      <c r="I5" s="124"/>
      <c r="J5" s="125"/>
      <c r="K5" s="125"/>
      <c r="L5" s="123"/>
      <c r="M5" s="123"/>
      <c r="N5" s="123"/>
      <c r="O5" s="123"/>
      <c r="P5" s="123"/>
      <c r="Q5" s="248"/>
      <c r="R5" s="128"/>
      <c r="S5" s="128"/>
      <c r="T5" s="128"/>
      <c r="U5" s="123"/>
      <c r="V5" s="129"/>
      <c r="W5" s="129"/>
      <c r="X5" s="361"/>
      <c r="Y5" s="362"/>
    </row>
    <row r="6" spans="1:25" x14ac:dyDescent="0.2">
      <c r="A6" s="120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1"/>
      <c r="R6" s="121"/>
      <c r="S6" s="121"/>
      <c r="T6" s="121"/>
      <c r="U6" s="120"/>
      <c r="V6" s="121"/>
      <c r="W6" s="121"/>
      <c r="X6" s="121"/>
      <c r="Y6" s="120"/>
    </row>
    <row r="7" spans="1:25" ht="36" customHeight="1" thickBot="1" x14ac:dyDescent="0.25">
      <c r="A7" s="363" t="s">
        <v>27</v>
      </c>
      <c r="B7" s="363"/>
      <c r="C7" s="247" t="s">
        <v>0</v>
      </c>
      <c r="D7" s="363" t="s">
        <v>20</v>
      </c>
      <c r="E7" s="363"/>
      <c r="F7" s="363" t="s">
        <v>21</v>
      </c>
      <c r="G7" s="363"/>
      <c r="H7" s="363" t="s">
        <v>22</v>
      </c>
      <c r="I7" s="363"/>
      <c r="J7" s="363" t="s">
        <v>54</v>
      </c>
      <c r="K7" s="363"/>
      <c r="L7" s="363"/>
      <c r="M7" s="145" t="s">
        <v>25</v>
      </c>
      <c r="N7" s="363" t="s">
        <v>26</v>
      </c>
      <c r="O7" s="363"/>
      <c r="P7" s="363"/>
      <c r="Q7" s="363"/>
      <c r="R7" s="146"/>
      <c r="S7" s="146"/>
      <c r="T7" s="146"/>
      <c r="U7" s="120"/>
      <c r="V7" s="120"/>
      <c r="W7" s="120"/>
      <c r="X7" s="120"/>
      <c r="Y7" s="120"/>
    </row>
    <row r="8" spans="1:25" ht="15" customHeight="1" thickTop="1" thickBot="1" x14ac:dyDescent="0.25">
      <c r="A8" s="329"/>
      <c r="B8" s="329"/>
      <c r="C8" s="152"/>
      <c r="D8" s="341"/>
      <c r="E8" s="341"/>
      <c r="F8" s="364"/>
      <c r="G8" s="365"/>
      <c r="H8" s="366"/>
      <c r="I8" s="367"/>
      <c r="J8" s="368"/>
      <c r="K8" s="369"/>
      <c r="L8" s="370"/>
      <c r="M8" s="151"/>
      <c r="N8" s="326"/>
      <c r="O8" s="327"/>
      <c r="P8" s="327"/>
      <c r="Q8" s="327"/>
      <c r="R8" s="147"/>
      <c r="S8" s="147"/>
      <c r="T8" s="147"/>
      <c r="U8" s="148"/>
      <c r="V8" s="148"/>
      <c r="W8" s="148"/>
      <c r="X8" s="148"/>
      <c r="Y8" s="148"/>
    </row>
    <row r="9" spans="1:25" ht="15" customHeight="1" thickBot="1" x14ac:dyDescent="0.25">
      <c r="A9" s="329" t="s">
        <v>79</v>
      </c>
      <c r="B9" s="329"/>
      <c r="C9" s="153">
        <v>43799</v>
      </c>
      <c r="D9" s="338" t="s">
        <v>64</v>
      </c>
      <c r="E9" s="338"/>
      <c r="F9" s="345">
        <v>5.5</v>
      </c>
      <c r="G9" s="346"/>
      <c r="H9" s="327"/>
      <c r="I9" s="349"/>
      <c r="J9" s="333"/>
      <c r="K9" s="334"/>
      <c r="L9" s="335"/>
      <c r="M9" s="144"/>
      <c r="N9" s="326"/>
      <c r="O9" s="327"/>
      <c r="P9" s="327"/>
      <c r="Q9" s="327"/>
      <c r="R9" s="147"/>
      <c r="S9" s="147"/>
      <c r="T9" s="147"/>
      <c r="U9" s="148"/>
      <c r="V9" s="148"/>
      <c r="W9" s="148"/>
      <c r="X9" s="148"/>
      <c r="Y9" s="148"/>
    </row>
    <row r="10" spans="1:25" ht="15" customHeight="1" x14ac:dyDescent="0.2">
      <c r="A10" s="329"/>
      <c r="B10" s="329"/>
      <c r="C10" s="132">
        <v>43815</v>
      </c>
      <c r="D10" s="341"/>
      <c r="E10" s="341"/>
      <c r="F10" s="358"/>
      <c r="G10" s="359"/>
      <c r="H10" s="327">
        <v>3</v>
      </c>
      <c r="I10" s="327"/>
      <c r="J10" s="333" t="s">
        <v>179</v>
      </c>
      <c r="K10" s="334"/>
      <c r="L10" s="335"/>
      <c r="M10" s="144"/>
      <c r="N10" s="326"/>
      <c r="O10" s="327"/>
      <c r="P10" s="327"/>
      <c r="Q10" s="327"/>
      <c r="R10" s="147"/>
      <c r="S10" s="147"/>
      <c r="T10" s="147"/>
      <c r="U10" s="148"/>
      <c r="V10" s="148"/>
      <c r="W10" s="148"/>
      <c r="X10" s="148"/>
      <c r="Y10" s="148"/>
    </row>
    <row r="11" spans="1:25" ht="15" customHeight="1" x14ac:dyDescent="0.2">
      <c r="A11" s="329"/>
      <c r="B11" s="329"/>
      <c r="C11" s="132"/>
      <c r="D11" s="341"/>
      <c r="E11" s="341"/>
      <c r="F11" s="342"/>
      <c r="G11" s="343"/>
      <c r="H11" s="327">
        <v>1.5</v>
      </c>
      <c r="I11" s="327"/>
      <c r="J11" s="333" t="s">
        <v>192</v>
      </c>
      <c r="K11" s="334"/>
      <c r="L11" s="335"/>
      <c r="M11" s="144"/>
      <c r="N11" s="326"/>
      <c r="O11" s="327"/>
      <c r="P11" s="327"/>
      <c r="Q11" s="327"/>
      <c r="R11" s="147"/>
      <c r="S11" s="147"/>
      <c r="T11" s="147"/>
      <c r="U11" s="148"/>
      <c r="V11" s="148"/>
      <c r="W11" s="148"/>
      <c r="X11" s="148"/>
      <c r="Y11" s="148"/>
    </row>
    <row r="12" spans="1:25" ht="15" customHeight="1" x14ac:dyDescent="0.2">
      <c r="A12" s="329"/>
      <c r="B12" s="329"/>
      <c r="C12" s="132">
        <v>43817</v>
      </c>
      <c r="D12" s="341"/>
      <c r="E12" s="341"/>
      <c r="F12" s="342"/>
      <c r="G12" s="343"/>
      <c r="H12" s="327">
        <v>4.5</v>
      </c>
      <c r="I12" s="327"/>
      <c r="J12" s="333" t="s">
        <v>185</v>
      </c>
      <c r="K12" s="334"/>
      <c r="L12" s="335"/>
      <c r="M12" s="144"/>
      <c r="N12" s="326"/>
      <c r="O12" s="327"/>
      <c r="P12" s="327"/>
      <c r="Q12" s="327"/>
      <c r="R12" s="149"/>
      <c r="S12" s="149"/>
      <c r="T12" s="149"/>
      <c r="U12" s="148"/>
      <c r="V12" s="148"/>
      <c r="W12" s="148"/>
      <c r="X12" s="148"/>
      <c r="Y12" s="148"/>
    </row>
    <row r="13" spans="1:25" ht="15" customHeight="1" x14ac:dyDescent="0.2">
      <c r="A13" s="329"/>
      <c r="B13" s="329"/>
      <c r="C13" s="132">
        <v>43822</v>
      </c>
      <c r="D13" s="330"/>
      <c r="E13" s="330"/>
      <c r="F13" s="331"/>
      <c r="G13" s="332"/>
      <c r="H13" s="327">
        <v>3</v>
      </c>
      <c r="I13" s="327"/>
      <c r="J13" s="333" t="s">
        <v>187</v>
      </c>
      <c r="K13" s="334"/>
      <c r="L13" s="335"/>
      <c r="M13" s="144"/>
      <c r="N13" s="326"/>
      <c r="O13" s="327"/>
      <c r="P13" s="327"/>
      <c r="Q13" s="327"/>
      <c r="R13" s="147"/>
      <c r="S13" s="147"/>
      <c r="T13" s="147"/>
      <c r="U13" s="148"/>
      <c r="V13" s="148"/>
      <c r="W13" s="148"/>
      <c r="X13" s="148"/>
      <c r="Y13" s="148"/>
    </row>
    <row r="14" spans="1:25" ht="15" customHeight="1" x14ac:dyDescent="0.2">
      <c r="A14" s="242"/>
      <c r="B14" s="242"/>
      <c r="C14" s="132"/>
      <c r="D14" s="341"/>
      <c r="E14" s="341"/>
      <c r="F14" s="342"/>
      <c r="G14" s="343"/>
      <c r="H14" s="327">
        <v>1.5</v>
      </c>
      <c r="I14" s="327"/>
      <c r="J14" s="333" t="s">
        <v>186</v>
      </c>
      <c r="K14" s="334"/>
      <c r="L14" s="335"/>
      <c r="M14" s="144"/>
      <c r="N14" s="326"/>
      <c r="O14" s="327"/>
      <c r="P14" s="327"/>
      <c r="Q14" s="327"/>
      <c r="R14" s="147"/>
      <c r="S14" s="147"/>
      <c r="T14" s="147"/>
      <c r="U14" s="148"/>
      <c r="V14" s="148"/>
      <c r="W14" s="148"/>
      <c r="X14" s="148"/>
      <c r="Y14" s="148"/>
    </row>
    <row r="15" spans="1:25" ht="15" customHeight="1" x14ac:dyDescent="0.2">
      <c r="A15" s="242"/>
      <c r="B15" s="242"/>
      <c r="C15" s="132"/>
      <c r="D15" s="341"/>
      <c r="E15" s="341"/>
      <c r="F15" s="342"/>
      <c r="G15" s="343"/>
      <c r="H15" s="327">
        <v>2</v>
      </c>
      <c r="I15" s="327"/>
      <c r="J15" s="333" t="s">
        <v>181</v>
      </c>
      <c r="K15" s="334"/>
      <c r="L15" s="335"/>
      <c r="M15" s="144"/>
      <c r="N15" s="326"/>
      <c r="O15" s="327"/>
      <c r="P15" s="327"/>
      <c r="Q15" s="327"/>
      <c r="R15" s="147"/>
      <c r="S15" s="147"/>
      <c r="T15" s="147"/>
      <c r="U15" s="148"/>
      <c r="V15" s="148"/>
      <c r="W15" s="148"/>
      <c r="X15" s="148"/>
      <c r="Y15" s="148"/>
    </row>
    <row r="16" spans="1:25" ht="15" customHeight="1" x14ac:dyDescent="0.2">
      <c r="A16" s="242"/>
      <c r="B16" s="242"/>
      <c r="C16" s="132"/>
      <c r="D16" s="330"/>
      <c r="E16" s="330"/>
      <c r="F16" s="331"/>
      <c r="G16" s="332"/>
      <c r="H16" s="327"/>
      <c r="I16" s="327"/>
      <c r="J16" s="333"/>
      <c r="K16" s="334"/>
      <c r="L16" s="335"/>
      <c r="M16" s="144"/>
      <c r="N16" s="326"/>
      <c r="O16" s="327"/>
      <c r="P16" s="327"/>
      <c r="Q16" s="327"/>
      <c r="R16" s="147"/>
      <c r="S16" s="147"/>
      <c r="T16" s="147"/>
      <c r="U16" s="148"/>
      <c r="V16" s="148"/>
      <c r="W16" s="148"/>
      <c r="X16" s="148"/>
      <c r="Y16" s="148"/>
    </row>
    <row r="17" spans="1:25" ht="15" customHeight="1" x14ac:dyDescent="0.2">
      <c r="A17" s="242"/>
      <c r="B17" s="242"/>
      <c r="C17" s="132"/>
      <c r="D17" s="330"/>
      <c r="E17" s="330"/>
      <c r="F17" s="331"/>
      <c r="G17" s="332"/>
      <c r="H17" s="327"/>
      <c r="I17" s="327"/>
      <c r="J17" s="333"/>
      <c r="K17" s="334"/>
      <c r="L17" s="335"/>
      <c r="M17" s="144"/>
      <c r="N17" s="326"/>
      <c r="O17" s="327"/>
      <c r="P17" s="327"/>
      <c r="Q17" s="327"/>
      <c r="R17" s="147"/>
      <c r="S17" s="147"/>
      <c r="T17" s="147"/>
      <c r="U17" s="148"/>
      <c r="V17" s="148"/>
      <c r="W17" s="148"/>
      <c r="X17" s="148"/>
      <c r="Y17" s="148"/>
    </row>
    <row r="18" spans="1:25" ht="15" customHeight="1" x14ac:dyDescent="0.2">
      <c r="A18" s="329"/>
      <c r="B18" s="329"/>
      <c r="C18" s="132"/>
      <c r="D18" s="330"/>
      <c r="E18" s="330"/>
      <c r="F18" s="331"/>
      <c r="G18" s="332"/>
      <c r="H18" s="326"/>
      <c r="I18" s="349"/>
      <c r="J18" s="333"/>
      <c r="K18" s="334"/>
      <c r="L18" s="335"/>
      <c r="M18" s="144"/>
      <c r="N18" s="326"/>
      <c r="O18" s="327"/>
      <c r="P18" s="327"/>
      <c r="Q18" s="327"/>
      <c r="R18" s="147"/>
      <c r="S18" s="147"/>
      <c r="T18" s="147"/>
      <c r="U18" s="148"/>
      <c r="V18" s="148"/>
      <c r="W18" s="148"/>
      <c r="X18" s="148"/>
      <c r="Y18" s="148"/>
    </row>
    <row r="19" spans="1:25" ht="15" customHeight="1" x14ac:dyDescent="0.2">
      <c r="A19" s="242"/>
      <c r="B19" s="242"/>
      <c r="C19" s="132"/>
      <c r="D19" s="331"/>
      <c r="E19" s="332"/>
      <c r="F19" s="344"/>
      <c r="G19" s="352"/>
      <c r="H19" s="326"/>
      <c r="I19" s="349"/>
      <c r="J19" s="333"/>
      <c r="K19" s="334"/>
      <c r="L19" s="335"/>
      <c r="M19" s="144"/>
      <c r="N19" s="241"/>
      <c r="O19" s="237"/>
      <c r="P19" s="237"/>
      <c r="Q19" s="237"/>
      <c r="R19" s="147"/>
      <c r="S19" s="147"/>
      <c r="T19" s="147"/>
      <c r="U19" s="148"/>
      <c r="V19" s="148"/>
      <c r="W19" s="148"/>
      <c r="X19" s="148"/>
      <c r="Y19" s="148"/>
    </row>
    <row r="20" spans="1:25" ht="15" customHeight="1" x14ac:dyDescent="0.2">
      <c r="A20" s="329"/>
      <c r="B20" s="329"/>
      <c r="C20" s="132"/>
      <c r="D20" s="331"/>
      <c r="E20" s="332"/>
      <c r="F20" s="336"/>
      <c r="G20" s="337"/>
      <c r="H20" s="326"/>
      <c r="I20" s="349"/>
      <c r="J20" s="333"/>
      <c r="K20" s="334"/>
      <c r="L20" s="335"/>
      <c r="M20" s="144"/>
      <c r="N20" s="326"/>
      <c r="O20" s="327"/>
      <c r="P20" s="327"/>
      <c r="Q20" s="327"/>
      <c r="R20" s="147"/>
      <c r="S20" s="147"/>
      <c r="T20" s="147"/>
      <c r="U20" s="148"/>
      <c r="V20" s="148"/>
      <c r="W20" s="148"/>
      <c r="X20" s="148"/>
      <c r="Y20" s="148"/>
    </row>
    <row r="21" spans="1:25" ht="15" customHeight="1" thickBot="1" x14ac:dyDescent="0.25">
      <c r="A21" s="329"/>
      <c r="B21" s="329"/>
      <c r="C21" s="132"/>
      <c r="D21" s="244"/>
      <c r="E21" s="243"/>
      <c r="F21" s="336"/>
      <c r="G21" s="337"/>
      <c r="H21" s="326"/>
      <c r="I21" s="349"/>
      <c r="J21" s="238"/>
      <c r="K21" s="239"/>
      <c r="L21" s="240"/>
      <c r="M21" s="144"/>
      <c r="N21" s="326"/>
      <c r="O21" s="327"/>
      <c r="P21" s="327"/>
      <c r="Q21" s="327"/>
      <c r="R21" s="147"/>
      <c r="S21" s="147"/>
      <c r="T21" s="147"/>
      <c r="U21" s="148"/>
      <c r="V21" s="148"/>
      <c r="W21" s="148"/>
      <c r="X21" s="148"/>
      <c r="Y21" s="148"/>
    </row>
    <row r="22" spans="1:25" ht="15" customHeight="1" thickBot="1" x14ac:dyDescent="0.25">
      <c r="A22" s="329"/>
      <c r="B22" s="329"/>
      <c r="C22" s="153">
        <v>43830</v>
      </c>
      <c r="D22" s="344" t="s">
        <v>65</v>
      </c>
      <c r="E22" s="353"/>
      <c r="F22" s="354">
        <v>-10</v>
      </c>
      <c r="G22" s="355"/>
      <c r="H22" s="356"/>
      <c r="I22" s="357"/>
      <c r="J22" s="333"/>
      <c r="K22" s="334"/>
      <c r="L22" s="335"/>
      <c r="M22" s="144"/>
      <c r="N22" s="326"/>
      <c r="O22" s="327"/>
      <c r="P22" s="327"/>
      <c r="Q22" s="327"/>
      <c r="R22" s="147"/>
      <c r="S22" s="147"/>
      <c r="T22" s="147"/>
      <c r="U22" s="148"/>
      <c r="V22" s="148"/>
      <c r="W22" s="148"/>
      <c r="X22" s="148"/>
      <c r="Y22" s="148"/>
    </row>
    <row r="23" spans="1:25" ht="15" customHeight="1" thickBot="1" x14ac:dyDescent="0.25">
      <c r="A23" s="338"/>
      <c r="B23" s="352"/>
      <c r="C23" s="132"/>
      <c r="D23" s="342"/>
      <c r="E23" s="343"/>
      <c r="F23" s="347"/>
      <c r="G23" s="348"/>
      <c r="H23" s="326"/>
      <c r="I23" s="349"/>
      <c r="J23" s="333"/>
      <c r="K23" s="334"/>
      <c r="L23" s="335"/>
      <c r="M23" s="144"/>
      <c r="N23" s="326"/>
      <c r="O23" s="327"/>
      <c r="P23" s="327"/>
      <c r="Q23" s="327"/>
      <c r="R23" s="150"/>
      <c r="S23" s="150"/>
      <c r="T23" s="150"/>
      <c r="U23" s="150"/>
      <c r="V23" s="148"/>
      <c r="W23" s="148"/>
      <c r="X23" s="148"/>
      <c r="Y23" s="148"/>
    </row>
    <row r="24" spans="1:25" ht="15" customHeight="1" thickBot="1" x14ac:dyDescent="0.25">
      <c r="A24" s="329" t="s">
        <v>55</v>
      </c>
      <c r="B24" s="329"/>
      <c r="C24" s="153">
        <v>43799</v>
      </c>
      <c r="D24" s="338" t="s">
        <v>64</v>
      </c>
      <c r="E24" s="338"/>
      <c r="F24" s="345">
        <v>27</v>
      </c>
      <c r="G24" s="346"/>
      <c r="H24" s="327"/>
      <c r="I24" s="327"/>
      <c r="J24" s="333"/>
      <c r="K24" s="334"/>
      <c r="L24" s="335"/>
      <c r="M24" s="144"/>
      <c r="N24" s="326"/>
      <c r="O24" s="327"/>
      <c r="P24" s="327"/>
      <c r="Q24" s="327"/>
      <c r="R24" s="147"/>
      <c r="S24" s="147"/>
      <c r="T24" s="147"/>
      <c r="U24" s="148"/>
      <c r="V24" s="148"/>
      <c r="W24" s="148"/>
      <c r="X24" s="148"/>
      <c r="Y24" s="148"/>
    </row>
    <row r="25" spans="1:25" ht="15" customHeight="1" x14ac:dyDescent="0.2">
      <c r="A25" s="329"/>
      <c r="B25" s="329"/>
      <c r="C25" s="132"/>
      <c r="D25" s="342"/>
      <c r="E25" s="343"/>
      <c r="F25" s="350"/>
      <c r="G25" s="351"/>
      <c r="H25" s="326"/>
      <c r="I25" s="349"/>
      <c r="J25" s="333"/>
      <c r="K25" s="334"/>
      <c r="L25" s="335"/>
      <c r="M25" s="144"/>
      <c r="N25" s="326"/>
      <c r="O25" s="327"/>
      <c r="P25" s="327"/>
      <c r="Q25" s="327"/>
      <c r="R25" s="147"/>
      <c r="S25" s="147"/>
      <c r="T25" s="147"/>
      <c r="U25" s="148"/>
      <c r="V25" s="148"/>
      <c r="W25" s="148"/>
      <c r="X25" s="148"/>
      <c r="Y25" s="148"/>
    </row>
    <row r="26" spans="1:25" ht="15" customHeight="1" x14ac:dyDescent="0.2">
      <c r="A26" s="329"/>
      <c r="B26" s="329"/>
      <c r="C26" s="132"/>
      <c r="D26" s="342"/>
      <c r="E26" s="343"/>
      <c r="F26" s="336"/>
      <c r="G26" s="337"/>
      <c r="H26" s="326"/>
      <c r="I26" s="349"/>
      <c r="J26" s="333"/>
      <c r="K26" s="334"/>
      <c r="L26" s="335"/>
      <c r="M26" s="144"/>
      <c r="N26" s="326"/>
      <c r="O26" s="327"/>
      <c r="P26" s="327"/>
      <c r="Q26" s="327"/>
      <c r="R26" s="147"/>
      <c r="S26" s="147"/>
      <c r="T26" s="147"/>
      <c r="U26" s="148"/>
      <c r="V26" s="148"/>
      <c r="W26" s="148"/>
      <c r="X26" s="148"/>
      <c r="Y26" s="148"/>
    </row>
    <row r="27" spans="1:25" ht="15" customHeight="1" x14ac:dyDescent="0.2">
      <c r="A27" s="329"/>
      <c r="B27" s="329"/>
      <c r="C27" s="132"/>
      <c r="D27" s="342"/>
      <c r="E27" s="343"/>
      <c r="F27" s="336"/>
      <c r="G27" s="337"/>
      <c r="H27" s="326"/>
      <c r="I27" s="349"/>
      <c r="J27" s="333"/>
      <c r="K27" s="334"/>
      <c r="L27" s="335"/>
      <c r="M27" s="144"/>
      <c r="N27" s="241"/>
      <c r="O27" s="237"/>
      <c r="P27" s="237"/>
      <c r="Q27" s="237"/>
      <c r="R27" s="147"/>
      <c r="S27" s="147"/>
      <c r="T27" s="147"/>
      <c r="U27" s="148"/>
      <c r="V27" s="148"/>
      <c r="W27" s="148"/>
      <c r="X27" s="148"/>
      <c r="Y27" s="148"/>
    </row>
    <row r="28" spans="1:25" ht="15" customHeight="1" x14ac:dyDescent="0.2">
      <c r="A28" s="329"/>
      <c r="B28" s="329"/>
      <c r="C28" s="132"/>
      <c r="D28" s="342"/>
      <c r="E28" s="343"/>
      <c r="F28" s="336"/>
      <c r="G28" s="337"/>
      <c r="H28" s="326"/>
      <c r="I28" s="349"/>
      <c r="J28" s="333"/>
      <c r="K28" s="334"/>
      <c r="L28" s="335"/>
      <c r="M28" s="144"/>
      <c r="N28" s="326"/>
      <c r="O28" s="327"/>
      <c r="P28" s="327"/>
      <c r="Q28" s="327"/>
      <c r="R28" s="147"/>
      <c r="S28" s="147"/>
      <c r="T28" s="147"/>
      <c r="U28" s="148"/>
      <c r="V28" s="148"/>
      <c r="W28" s="148"/>
      <c r="X28" s="148"/>
      <c r="Y28" s="148"/>
    </row>
    <row r="29" spans="1:25" ht="15" customHeight="1" thickBot="1" x14ac:dyDescent="0.25">
      <c r="A29" s="329"/>
      <c r="B29" s="329"/>
      <c r="C29" s="132"/>
      <c r="D29" s="330"/>
      <c r="E29" s="330"/>
      <c r="F29" s="336"/>
      <c r="G29" s="337"/>
      <c r="H29" s="327"/>
      <c r="I29" s="327"/>
      <c r="J29" s="333"/>
      <c r="K29" s="334"/>
      <c r="L29" s="335"/>
      <c r="M29" s="144"/>
      <c r="N29" s="326"/>
      <c r="O29" s="327"/>
      <c r="P29" s="327"/>
      <c r="Q29" s="327"/>
      <c r="R29" s="147"/>
      <c r="S29" s="147"/>
      <c r="T29" s="147"/>
      <c r="U29" s="148"/>
      <c r="V29" s="148"/>
      <c r="W29" s="148"/>
      <c r="X29" s="148"/>
      <c r="Y29" s="148"/>
    </row>
    <row r="30" spans="1:25" ht="15" customHeight="1" thickBot="1" x14ac:dyDescent="0.25">
      <c r="A30" s="329"/>
      <c r="B30" s="329"/>
      <c r="C30" s="153">
        <v>43830</v>
      </c>
      <c r="D30" s="338" t="s">
        <v>65</v>
      </c>
      <c r="E30" s="338"/>
      <c r="F30" s="339"/>
      <c r="G30" s="340"/>
      <c r="H30" s="327"/>
      <c r="I30" s="327"/>
      <c r="J30" s="333"/>
      <c r="K30" s="334"/>
      <c r="L30" s="335"/>
      <c r="M30" s="144"/>
      <c r="N30" s="326"/>
      <c r="O30" s="327"/>
      <c r="P30" s="327"/>
      <c r="Q30" s="327"/>
      <c r="R30" s="147"/>
      <c r="S30" s="147"/>
      <c r="T30" s="120"/>
      <c r="U30" s="120"/>
      <c r="V30" s="148"/>
      <c r="W30" s="148"/>
      <c r="X30" s="148"/>
      <c r="Y30" s="148"/>
    </row>
    <row r="31" spans="1:25" ht="15" customHeight="1" thickBot="1" x14ac:dyDescent="0.25">
      <c r="A31" s="329"/>
      <c r="B31" s="329"/>
      <c r="C31" s="132"/>
      <c r="D31" s="342"/>
      <c r="E31" s="343"/>
      <c r="F31" s="347"/>
      <c r="G31" s="348"/>
      <c r="H31" s="326"/>
      <c r="I31" s="349"/>
      <c r="J31" s="333"/>
      <c r="K31" s="334"/>
      <c r="L31" s="335"/>
      <c r="M31" s="144"/>
      <c r="N31" s="326"/>
      <c r="O31" s="327"/>
      <c r="P31" s="327"/>
      <c r="Q31" s="327"/>
      <c r="R31" s="150"/>
      <c r="S31" s="150"/>
      <c r="T31" s="150"/>
      <c r="U31" s="150"/>
      <c r="V31" s="148"/>
      <c r="W31" s="148"/>
      <c r="X31" s="148"/>
      <c r="Y31" s="148"/>
    </row>
    <row r="32" spans="1:25" ht="15" customHeight="1" thickBot="1" x14ac:dyDescent="0.25">
      <c r="A32" s="329" t="s">
        <v>56</v>
      </c>
      <c r="B32" s="329"/>
      <c r="C32" s="153">
        <v>43799</v>
      </c>
      <c r="D32" s="344" t="s">
        <v>64</v>
      </c>
      <c r="E32" s="338"/>
      <c r="F32" s="345">
        <v>40</v>
      </c>
      <c r="G32" s="346"/>
      <c r="H32" s="327"/>
      <c r="I32" s="327"/>
      <c r="J32" s="333"/>
      <c r="K32" s="334"/>
      <c r="L32" s="335"/>
      <c r="M32" s="144"/>
      <c r="N32" s="326"/>
      <c r="O32" s="327"/>
      <c r="P32" s="327"/>
      <c r="Q32" s="327"/>
      <c r="R32" s="147"/>
      <c r="S32" s="147"/>
      <c r="T32" s="147"/>
      <c r="U32" s="148"/>
      <c r="V32" s="148"/>
      <c r="W32" s="148"/>
      <c r="X32" s="148"/>
      <c r="Y32" s="148"/>
    </row>
    <row r="33" spans="1:27" ht="15" customHeight="1" x14ac:dyDescent="0.2">
      <c r="A33" s="329"/>
      <c r="B33" s="329"/>
      <c r="C33" s="132"/>
      <c r="D33" s="341"/>
      <c r="E33" s="341"/>
      <c r="F33" s="342"/>
      <c r="G33" s="343"/>
      <c r="H33" s="327"/>
      <c r="I33" s="327"/>
      <c r="J33" s="333"/>
      <c r="K33" s="334"/>
      <c r="L33" s="335"/>
      <c r="M33" s="144"/>
      <c r="N33" s="326"/>
      <c r="O33" s="327"/>
      <c r="P33" s="327"/>
      <c r="Q33" s="327"/>
      <c r="R33" s="147"/>
      <c r="S33" s="147"/>
      <c r="T33" s="147"/>
      <c r="U33" s="148"/>
      <c r="V33" s="148"/>
      <c r="W33" s="148"/>
      <c r="X33" s="148"/>
      <c r="Y33" s="148"/>
    </row>
    <row r="34" spans="1:27" ht="15" customHeight="1" x14ac:dyDescent="0.2">
      <c r="A34" s="329"/>
      <c r="B34" s="329"/>
      <c r="C34" s="132"/>
      <c r="D34" s="330"/>
      <c r="E34" s="330"/>
      <c r="F34" s="331"/>
      <c r="G34" s="332"/>
      <c r="H34" s="327"/>
      <c r="I34" s="327"/>
      <c r="J34" s="333"/>
      <c r="K34" s="334"/>
      <c r="L34" s="335"/>
      <c r="M34" s="144"/>
      <c r="N34" s="326"/>
      <c r="O34" s="327"/>
      <c r="P34" s="327"/>
      <c r="Q34" s="327"/>
      <c r="R34" s="147"/>
      <c r="S34" s="147"/>
      <c r="T34" s="328"/>
      <c r="U34" s="328"/>
      <c r="V34" s="148"/>
      <c r="W34" s="148"/>
      <c r="X34" s="148"/>
      <c r="Y34" s="148"/>
    </row>
    <row r="35" spans="1:27" ht="15" customHeight="1" x14ac:dyDescent="0.2">
      <c r="A35" s="329"/>
      <c r="B35" s="329"/>
      <c r="C35" s="132"/>
      <c r="D35" s="330"/>
      <c r="E35" s="330"/>
      <c r="F35" s="331"/>
      <c r="G35" s="332"/>
      <c r="H35" s="327"/>
      <c r="I35" s="327"/>
      <c r="J35" s="333"/>
      <c r="K35" s="334"/>
      <c r="L35" s="335"/>
      <c r="M35" s="144"/>
      <c r="N35" s="326"/>
      <c r="O35" s="327"/>
      <c r="P35" s="327"/>
      <c r="Q35" s="327"/>
      <c r="R35" s="147"/>
      <c r="S35" s="147"/>
      <c r="T35" s="328"/>
      <c r="U35" s="328"/>
      <c r="V35" s="148"/>
      <c r="W35" s="148"/>
      <c r="X35" s="148"/>
      <c r="Y35" s="148"/>
    </row>
    <row r="36" spans="1:27" ht="15" customHeight="1" thickBot="1" x14ac:dyDescent="0.25">
      <c r="A36" s="329"/>
      <c r="B36" s="329"/>
      <c r="C36" s="132"/>
      <c r="D36" s="330"/>
      <c r="E36" s="330"/>
      <c r="F36" s="336"/>
      <c r="G36" s="337"/>
      <c r="H36" s="327"/>
      <c r="I36" s="327"/>
      <c r="J36" s="333"/>
      <c r="K36" s="334"/>
      <c r="L36" s="335"/>
      <c r="M36" s="144"/>
      <c r="N36" s="326"/>
      <c r="O36" s="327"/>
      <c r="P36" s="327"/>
      <c r="Q36" s="327"/>
      <c r="R36" s="147"/>
      <c r="S36" s="147"/>
      <c r="T36" s="328"/>
      <c r="U36" s="328"/>
      <c r="V36" s="148"/>
      <c r="W36" s="148"/>
      <c r="X36" s="148"/>
      <c r="Y36" s="148"/>
    </row>
    <row r="37" spans="1:27" ht="15" customHeight="1" thickBot="1" x14ac:dyDescent="0.25">
      <c r="A37" s="329"/>
      <c r="B37" s="329"/>
      <c r="C37" s="153">
        <v>43830</v>
      </c>
      <c r="D37" s="338" t="s">
        <v>65</v>
      </c>
      <c r="E37" s="338"/>
      <c r="F37" s="339"/>
      <c r="G37" s="340"/>
      <c r="H37" s="327"/>
      <c r="I37" s="327"/>
      <c r="J37" s="333"/>
      <c r="K37" s="334"/>
      <c r="L37" s="335"/>
      <c r="M37" s="144"/>
      <c r="N37" s="326"/>
      <c r="O37" s="327"/>
      <c r="P37" s="327"/>
      <c r="Q37" s="327"/>
      <c r="R37" s="147"/>
      <c r="S37" s="147"/>
      <c r="T37" s="328"/>
      <c r="U37" s="328"/>
      <c r="V37" s="148"/>
      <c r="W37" s="148"/>
      <c r="X37" s="148"/>
      <c r="Y37" s="148"/>
    </row>
    <row r="38" spans="1:27" x14ac:dyDescent="0.2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1"/>
      <c r="R38" s="121"/>
      <c r="S38" s="121"/>
      <c r="T38" s="121"/>
      <c r="U38" s="120"/>
      <c r="V38" s="121"/>
      <c r="W38" s="148"/>
      <c r="X38" s="148"/>
      <c r="Y38" s="120"/>
    </row>
    <row r="39" spans="1:27" ht="23" customHeight="1" x14ac:dyDescent="0.2">
      <c r="A39" s="108" t="s">
        <v>7</v>
      </c>
      <c r="B39" s="106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</row>
    <row r="40" spans="1:27" s="154" customFormat="1" ht="51" customHeight="1" x14ac:dyDescent="0.2">
      <c r="A40" s="309" t="s">
        <v>3</v>
      </c>
      <c r="B40" s="318" t="s">
        <v>34</v>
      </c>
      <c r="C40" s="308" t="s">
        <v>6</v>
      </c>
      <c r="D40" s="308" t="s">
        <v>14</v>
      </c>
      <c r="E40" s="308" t="s">
        <v>38</v>
      </c>
      <c r="F40" s="309" t="s">
        <v>4</v>
      </c>
      <c r="G40" s="308" t="s">
        <v>5</v>
      </c>
      <c r="H40" s="319" t="s">
        <v>49</v>
      </c>
      <c r="I40" s="308" t="s">
        <v>9</v>
      </c>
      <c r="J40" s="308" t="s">
        <v>73</v>
      </c>
      <c r="K40" s="308"/>
      <c r="L40" s="308" t="s">
        <v>86</v>
      </c>
      <c r="M40" s="310" t="s">
        <v>75</v>
      </c>
      <c r="N40" s="310"/>
      <c r="O40" s="308" t="s">
        <v>129</v>
      </c>
      <c r="P40" s="236" t="s">
        <v>138</v>
      </c>
      <c r="Q40" s="308" t="s">
        <v>66</v>
      </c>
      <c r="R40" s="308" t="s">
        <v>67</v>
      </c>
      <c r="S40" s="308" t="s">
        <v>68</v>
      </c>
      <c r="T40" s="308" t="s">
        <v>69</v>
      </c>
      <c r="U40" s="308" t="s">
        <v>70</v>
      </c>
      <c r="V40" s="308" t="s">
        <v>104</v>
      </c>
      <c r="W40" s="236" t="s">
        <v>103</v>
      </c>
      <c r="X40" s="308" t="s">
        <v>8</v>
      </c>
      <c r="Y40" s="308" t="s">
        <v>17</v>
      </c>
      <c r="Z40" s="308" t="s">
        <v>76</v>
      </c>
      <c r="AA40" s="208" t="s">
        <v>105</v>
      </c>
    </row>
    <row r="41" spans="1:27" s="155" customFormat="1" ht="18" customHeight="1" x14ac:dyDescent="0.2">
      <c r="A41" s="309"/>
      <c r="B41" s="318"/>
      <c r="C41" s="308"/>
      <c r="D41" s="308"/>
      <c r="E41" s="308"/>
      <c r="F41" s="309"/>
      <c r="G41" s="308"/>
      <c r="H41" s="319"/>
      <c r="I41" s="308"/>
      <c r="J41" s="208" t="s">
        <v>72</v>
      </c>
      <c r="K41" s="208" t="s">
        <v>0</v>
      </c>
      <c r="L41" s="308"/>
      <c r="M41" s="208" t="s">
        <v>74</v>
      </c>
      <c r="N41" s="208" t="s">
        <v>0</v>
      </c>
      <c r="O41" s="308" t="s">
        <v>128</v>
      </c>
      <c r="P41" s="236"/>
      <c r="Q41" s="308"/>
      <c r="R41" s="308"/>
      <c r="S41" s="308"/>
      <c r="T41" s="308"/>
      <c r="U41" s="308"/>
      <c r="V41" s="308"/>
      <c r="W41" s="236" t="s">
        <v>102</v>
      </c>
      <c r="X41" s="308"/>
      <c r="Y41" s="308"/>
      <c r="Z41" s="308"/>
      <c r="AA41" s="236" t="s">
        <v>106</v>
      </c>
    </row>
    <row r="42" spans="1:27" ht="20" customHeight="1" x14ac:dyDescent="0.2">
      <c r="A42" s="281">
        <v>1</v>
      </c>
      <c r="B42" s="252" t="s">
        <v>179</v>
      </c>
      <c r="C42" s="251" t="s">
        <v>42</v>
      </c>
      <c r="D42" s="252" t="s">
        <v>33</v>
      </c>
      <c r="E42" s="253">
        <v>38358</v>
      </c>
      <c r="F42" s="252">
        <f t="shared" ref="F42:F48" ca="1" si="0">DATEDIF(E42,NOW(),"y")</f>
        <v>16</v>
      </c>
      <c r="G42" s="282" t="s">
        <v>51</v>
      </c>
      <c r="H42" s="255">
        <v>42445</v>
      </c>
      <c r="I42" s="283">
        <v>9.5399999999999991</v>
      </c>
      <c r="J42" s="75">
        <v>9.19</v>
      </c>
      <c r="K42" s="76">
        <v>43549</v>
      </c>
      <c r="L42" s="167" t="s">
        <v>50</v>
      </c>
      <c r="M42" s="270" t="s">
        <v>108</v>
      </c>
      <c r="N42" s="76">
        <v>43549</v>
      </c>
      <c r="O42" s="271"/>
      <c r="P42" s="271" t="s">
        <v>139</v>
      </c>
      <c r="Q42" s="166" t="s">
        <v>109</v>
      </c>
      <c r="R42" s="167">
        <v>55.6</v>
      </c>
      <c r="S42" s="272">
        <v>1.5149999999999999</v>
      </c>
      <c r="T42" s="172">
        <f>R42/(S42*S42)</f>
        <v>24.224204598677691</v>
      </c>
      <c r="U42" s="273">
        <v>43549</v>
      </c>
      <c r="V42" s="166" t="s">
        <v>88</v>
      </c>
      <c r="W42" s="205">
        <v>43772</v>
      </c>
      <c r="X42" s="166" t="s">
        <v>136</v>
      </c>
      <c r="Y42" s="173" t="s">
        <v>18</v>
      </c>
      <c r="Z42" s="76">
        <v>43549</v>
      </c>
    </row>
    <row r="43" spans="1:27" ht="20" customHeight="1" x14ac:dyDescent="0.2">
      <c r="A43" s="281">
        <v>2</v>
      </c>
      <c r="B43" s="252" t="s">
        <v>180</v>
      </c>
      <c r="C43" s="251" t="s">
        <v>39</v>
      </c>
      <c r="D43" s="252" t="s">
        <v>15</v>
      </c>
      <c r="E43" s="253">
        <v>38724</v>
      </c>
      <c r="F43" s="252">
        <f t="shared" ca="1" si="0"/>
        <v>15</v>
      </c>
      <c r="G43" s="284">
        <v>4</v>
      </c>
      <c r="H43" s="255">
        <v>42445</v>
      </c>
      <c r="I43" s="283">
        <v>9.7100000000000009</v>
      </c>
      <c r="J43" s="75">
        <v>9.69</v>
      </c>
      <c r="K43" s="76">
        <v>43766</v>
      </c>
      <c r="L43" s="167" t="s">
        <v>196</v>
      </c>
      <c r="M43" s="270" t="s">
        <v>159</v>
      </c>
      <c r="N43" s="76">
        <v>43766</v>
      </c>
      <c r="O43" s="271" t="s">
        <v>150</v>
      </c>
      <c r="P43" s="271" t="s">
        <v>141</v>
      </c>
      <c r="Q43" s="166" t="s">
        <v>160</v>
      </c>
      <c r="R43" s="167">
        <v>19</v>
      </c>
      <c r="S43" s="272">
        <v>1.0449999999999999</v>
      </c>
      <c r="T43" s="172">
        <f t="shared" ref="T43:T55" si="1">R43/(S43*S43)</f>
        <v>17.398869073510227</v>
      </c>
      <c r="U43" s="273">
        <v>43739</v>
      </c>
      <c r="V43" s="166" t="s">
        <v>113</v>
      </c>
      <c r="W43" s="205">
        <v>43759</v>
      </c>
      <c r="X43" s="166" t="s">
        <v>136</v>
      </c>
      <c r="Y43" s="175" t="s">
        <v>18</v>
      </c>
      <c r="Z43" s="76">
        <v>43766</v>
      </c>
    </row>
    <row r="44" spans="1:27" ht="20" customHeight="1" x14ac:dyDescent="0.2">
      <c r="A44" s="281">
        <v>3</v>
      </c>
      <c r="B44" s="252" t="s">
        <v>181</v>
      </c>
      <c r="C44" s="251" t="s">
        <v>39</v>
      </c>
      <c r="D44" s="252" t="s">
        <v>33</v>
      </c>
      <c r="E44" s="253">
        <v>37625</v>
      </c>
      <c r="F44" s="252">
        <f t="shared" ca="1" si="0"/>
        <v>18</v>
      </c>
      <c r="G44" s="285">
        <v>10</v>
      </c>
      <c r="H44" s="255">
        <v>42506</v>
      </c>
      <c r="I44" s="283">
        <v>12.28</v>
      </c>
      <c r="J44" s="75">
        <v>7.8</v>
      </c>
      <c r="K44" s="76">
        <v>43731</v>
      </c>
      <c r="L44" s="167">
        <v>543</v>
      </c>
      <c r="M44" s="270" t="s">
        <v>151</v>
      </c>
      <c r="N44" s="76">
        <v>43728</v>
      </c>
      <c r="O44" s="271" t="s">
        <v>150</v>
      </c>
      <c r="P44" s="271" t="s">
        <v>139</v>
      </c>
      <c r="Q44" s="166" t="s">
        <v>122</v>
      </c>
      <c r="R44" s="167">
        <v>21</v>
      </c>
      <c r="S44" s="166">
        <v>1.17</v>
      </c>
      <c r="T44" s="172">
        <f t="shared" si="1"/>
        <v>15.340784571553804</v>
      </c>
      <c r="U44" s="273">
        <v>43731</v>
      </c>
      <c r="V44" s="166" t="s">
        <v>110</v>
      </c>
      <c r="W44" s="166" t="s">
        <v>43</v>
      </c>
      <c r="X44" s="166" t="s">
        <v>136</v>
      </c>
      <c r="Y44" s="175" t="s">
        <v>18</v>
      </c>
      <c r="Z44" s="76">
        <v>41540</v>
      </c>
    </row>
    <row r="45" spans="1:27" ht="20" customHeight="1" x14ac:dyDescent="0.2">
      <c r="A45" s="281">
        <v>4</v>
      </c>
      <c r="B45" s="252" t="s">
        <v>182</v>
      </c>
      <c r="C45" s="251" t="s">
        <v>41</v>
      </c>
      <c r="D45" s="252" t="s">
        <v>15</v>
      </c>
      <c r="E45" s="253">
        <v>37991</v>
      </c>
      <c r="F45" s="252">
        <f t="shared" ca="1" si="0"/>
        <v>17</v>
      </c>
      <c r="G45" s="284">
        <v>5</v>
      </c>
      <c r="H45" s="255">
        <v>42445</v>
      </c>
      <c r="I45" s="283">
        <v>7.14</v>
      </c>
      <c r="J45" s="75">
        <v>11.53</v>
      </c>
      <c r="K45" s="76">
        <v>43575</v>
      </c>
      <c r="L45" s="167">
        <v>455</v>
      </c>
      <c r="M45" s="270" t="s">
        <v>169</v>
      </c>
      <c r="N45" s="76">
        <v>43784</v>
      </c>
      <c r="O45" s="271" t="s">
        <v>166</v>
      </c>
      <c r="P45" s="271" t="s">
        <v>139</v>
      </c>
      <c r="Q45" s="166" t="s">
        <v>116</v>
      </c>
      <c r="R45" s="167">
        <v>19.8</v>
      </c>
      <c r="S45" s="166">
        <v>1.21</v>
      </c>
      <c r="T45" s="172">
        <f t="shared" si="1"/>
        <v>13.5236664162284</v>
      </c>
      <c r="U45" s="273">
        <v>43784</v>
      </c>
      <c r="V45" s="166" t="s">
        <v>112</v>
      </c>
      <c r="W45" s="166" t="s">
        <v>43</v>
      </c>
      <c r="X45" s="166" t="s">
        <v>71</v>
      </c>
      <c r="Y45" s="175" t="s">
        <v>18</v>
      </c>
      <c r="Z45" s="76">
        <v>43794</v>
      </c>
    </row>
    <row r="46" spans="1:27" ht="20" customHeight="1" x14ac:dyDescent="0.2">
      <c r="A46" s="286">
        <v>5</v>
      </c>
      <c r="B46" s="263" t="s">
        <v>183</v>
      </c>
      <c r="C46" s="264" t="s">
        <v>40</v>
      </c>
      <c r="D46" s="263" t="s">
        <v>33</v>
      </c>
      <c r="E46" s="268">
        <v>36893</v>
      </c>
      <c r="F46" s="265">
        <f t="shared" ca="1" si="0"/>
        <v>20</v>
      </c>
      <c r="G46" s="265">
        <v>1.5</v>
      </c>
      <c r="H46" s="266">
        <v>42887</v>
      </c>
      <c r="I46" s="265">
        <v>9.6</v>
      </c>
      <c r="J46" s="274">
        <v>9.19</v>
      </c>
      <c r="K46" s="275">
        <v>43577</v>
      </c>
      <c r="L46" s="198">
        <v>716</v>
      </c>
      <c r="M46" s="276" t="s">
        <v>115</v>
      </c>
      <c r="N46" s="275">
        <v>43580</v>
      </c>
      <c r="O46" s="277"/>
      <c r="P46" s="277"/>
      <c r="Q46" s="199" t="s">
        <v>117</v>
      </c>
      <c r="R46" s="198">
        <v>28</v>
      </c>
      <c r="S46" s="199">
        <v>1.19</v>
      </c>
      <c r="T46" s="200">
        <f t="shared" si="1"/>
        <v>19.772614928324273</v>
      </c>
      <c r="U46" s="278">
        <v>43585</v>
      </c>
      <c r="V46" s="199" t="s">
        <v>91</v>
      </c>
      <c r="W46" s="199" t="s">
        <v>121</v>
      </c>
      <c r="X46" s="199" t="s">
        <v>71</v>
      </c>
      <c r="Y46" s="279" t="s">
        <v>92</v>
      </c>
      <c r="Z46" s="275">
        <v>43580</v>
      </c>
    </row>
    <row r="47" spans="1:27" s="298" customFormat="1" ht="20" customHeight="1" x14ac:dyDescent="0.2">
      <c r="A47" s="294">
        <v>6</v>
      </c>
      <c r="B47" s="252" t="s">
        <v>184</v>
      </c>
      <c r="C47" s="280" t="s">
        <v>52</v>
      </c>
      <c r="D47" s="252" t="s">
        <v>33</v>
      </c>
      <c r="E47" s="253">
        <v>39090</v>
      </c>
      <c r="F47" s="295">
        <f t="shared" ca="1" si="0"/>
        <v>14</v>
      </c>
      <c r="G47" s="295">
        <v>10</v>
      </c>
      <c r="H47" s="296">
        <v>42887</v>
      </c>
      <c r="I47" s="295">
        <v>12.77</v>
      </c>
      <c r="J47" s="78">
        <v>10.039999999999999</v>
      </c>
      <c r="K47" s="103">
        <v>43822</v>
      </c>
      <c r="L47" s="195">
        <v>716</v>
      </c>
      <c r="M47" s="79" t="s">
        <v>177</v>
      </c>
      <c r="N47" s="103">
        <v>43822</v>
      </c>
      <c r="O47" s="210" t="s">
        <v>150</v>
      </c>
      <c r="P47" s="210" t="s">
        <v>139</v>
      </c>
      <c r="Q47" s="188" t="s">
        <v>130</v>
      </c>
      <c r="R47" s="195">
        <v>48.9</v>
      </c>
      <c r="S47" s="188">
        <v>1.52</v>
      </c>
      <c r="T47" s="203">
        <f t="shared" si="1"/>
        <v>21.16516620498615</v>
      </c>
      <c r="U47" s="204">
        <v>43684</v>
      </c>
      <c r="V47" s="188" t="s">
        <v>90</v>
      </c>
      <c r="W47" s="188" t="s">
        <v>43</v>
      </c>
      <c r="X47" s="188" t="s">
        <v>136</v>
      </c>
      <c r="Y47" s="297" t="s">
        <v>18</v>
      </c>
      <c r="Z47" s="103">
        <v>43684</v>
      </c>
    </row>
    <row r="48" spans="1:27" ht="20" customHeight="1" x14ac:dyDescent="0.2">
      <c r="A48" s="281">
        <v>7</v>
      </c>
      <c r="B48" s="252" t="s">
        <v>185</v>
      </c>
      <c r="C48" s="251" t="s">
        <v>53</v>
      </c>
      <c r="D48" s="252" t="s">
        <v>33</v>
      </c>
      <c r="E48" s="253">
        <v>39823</v>
      </c>
      <c r="F48" s="252">
        <f t="shared" ca="1" si="0"/>
        <v>12</v>
      </c>
      <c r="G48" s="252">
        <v>7</v>
      </c>
      <c r="H48" s="255">
        <v>42887</v>
      </c>
      <c r="I48" s="252">
        <v>6.87</v>
      </c>
      <c r="J48" s="75">
        <v>9.19</v>
      </c>
      <c r="K48" s="76">
        <v>43549</v>
      </c>
      <c r="L48" s="167">
        <v>218</v>
      </c>
      <c r="M48" s="270" t="s">
        <v>158</v>
      </c>
      <c r="N48" s="76">
        <v>43767</v>
      </c>
      <c r="O48" s="271" t="s">
        <v>132</v>
      </c>
      <c r="P48" s="271" t="s">
        <v>139</v>
      </c>
      <c r="Q48" s="166" t="s">
        <v>157</v>
      </c>
      <c r="R48" s="167">
        <v>15.5</v>
      </c>
      <c r="S48" s="166">
        <v>1.07</v>
      </c>
      <c r="T48" s="172">
        <f t="shared" si="1"/>
        <v>13.53830028823478</v>
      </c>
      <c r="U48" s="273">
        <v>43767</v>
      </c>
      <c r="V48" s="166" t="s">
        <v>111</v>
      </c>
      <c r="W48" s="166" t="s">
        <v>43</v>
      </c>
      <c r="X48" s="166" t="s">
        <v>71</v>
      </c>
      <c r="Y48" s="175" t="s">
        <v>18</v>
      </c>
      <c r="Z48" s="76">
        <v>43767</v>
      </c>
    </row>
    <row r="49" spans="1:27" ht="20" customHeight="1" x14ac:dyDescent="0.2">
      <c r="A49" s="281">
        <v>8</v>
      </c>
      <c r="B49" s="252" t="s">
        <v>186</v>
      </c>
      <c r="C49" s="251" t="s">
        <v>39</v>
      </c>
      <c r="D49" s="252" t="s">
        <v>15</v>
      </c>
      <c r="E49" s="253">
        <v>40189</v>
      </c>
      <c r="F49" s="252">
        <f t="shared" ref="F49:F56" ca="1" si="2">DATEDIF(E49,NOW(),"y")</f>
        <v>11</v>
      </c>
      <c r="G49" s="252">
        <v>2</v>
      </c>
      <c r="H49" s="255">
        <v>42887</v>
      </c>
      <c r="I49" s="252">
        <v>9.5</v>
      </c>
      <c r="J49" s="75">
        <v>9.69</v>
      </c>
      <c r="K49" s="76">
        <v>43766</v>
      </c>
      <c r="L49" s="167">
        <v>555</v>
      </c>
      <c r="M49" s="270" t="s">
        <v>153</v>
      </c>
      <c r="N49" s="76">
        <v>43741</v>
      </c>
      <c r="O49" s="271" t="s">
        <v>154</v>
      </c>
      <c r="P49" s="271" t="s">
        <v>141</v>
      </c>
      <c r="Q49" s="166" t="s">
        <v>83</v>
      </c>
      <c r="R49" s="167">
        <v>28.6</v>
      </c>
      <c r="S49" s="166">
        <v>1.47</v>
      </c>
      <c r="T49" s="172">
        <f t="shared" si="1"/>
        <v>13.235226063214403</v>
      </c>
      <c r="U49" s="273">
        <v>43741</v>
      </c>
      <c r="V49" s="166" t="s">
        <v>110</v>
      </c>
      <c r="W49" s="205">
        <v>43738</v>
      </c>
      <c r="X49" s="166" t="s">
        <v>71</v>
      </c>
      <c r="Y49" s="175" t="s">
        <v>18</v>
      </c>
      <c r="Z49" s="76">
        <v>43738</v>
      </c>
    </row>
    <row r="50" spans="1:27" ht="20" customHeight="1" x14ac:dyDescent="0.2">
      <c r="A50" s="281">
        <v>9</v>
      </c>
      <c r="B50" s="252" t="s">
        <v>187</v>
      </c>
      <c r="C50" s="287" t="s">
        <v>41</v>
      </c>
      <c r="D50" s="260" t="s">
        <v>15</v>
      </c>
      <c r="E50" s="261">
        <v>37043</v>
      </c>
      <c r="F50" s="288">
        <f t="shared" ca="1" si="2"/>
        <v>20</v>
      </c>
      <c r="G50" s="288">
        <v>9</v>
      </c>
      <c r="H50" s="255">
        <v>42887</v>
      </c>
      <c r="I50" s="288">
        <v>9.56</v>
      </c>
      <c r="J50" s="75">
        <v>13.16</v>
      </c>
      <c r="K50" s="76">
        <v>43787</v>
      </c>
      <c r="L50" s="167">
        <v>491</v>
      </c>
      <c r="M50" s="270" t="s">
        <v>148</v>
      </c>
      <c r="N50" s="76">
        <v>43789</v>
      </c>
      <c r="O50" s="271" t="s">
        <v>168</v>
      </c>
      <c r="P50" s="271" t="s">
        <v>141</v>
      </c>
      <c r="Q50" s="166" t="s">
        <v>167</v>
      </c>
      <c r="R50" s="167">
        <v>34.6</v>
      </c>
      <c r="S50" s="166">
        <v>1.47</v>
      </c>
      <c r="T50" s="172">
        <f t="shared" si="1"/>
        <v>16.011846915637005</v>
      </c>
      <c r="U50" s="273">
        <v>43789</v>
      </c>
      <c r="V50" s="166" t="s">
        <v>87</v>
      </c>
      <c r="W50" s="166" t="s">
        <v>43</v>
      </c>
      <c r="X50" s="166" t="s">
        <v>136</v>
      </c>
      <c r="Y50" s="175" t="s">
        <v>18</v>
      </c>
      <c r="Z50" s="76">
        <v>43771</v>
      </c>
    </row>
    <row r="51" spans="1:27" ht="20" customHeight="1" x14ac:dyDescent="0.2">
      <c r="A51" s="281">
        <v>10</v>
      </c>
      <c r="B51" s="252" t="s">
        <v>188</v>
      </c>
      <c r="C51" s="287" t="s">
        <v>41</v>
      </c>
      <c r="D51" s="260" t="s">
        <v>15</v>
      </c>
      <c r="E51" s="261">
        <v>37774</v>
      </c>
      <c r="F51" s="288">
        <f t="shared" ca="1" si="2"/>
        <v>18</v>
      </c>
      <c r="G51" s="288">
        <v>9</v>
      </c>
      <c r="H51" s="255">
        <v>42887</v>
      </c>
      <c r="I51" s="288">
        <v>9.33</v>
      </c>
      <c r="J51" s="75">
        <v>13</v>
      </c>
      <c r="K51" s="76">
        <v>43787</v>
      </c>
      <c r="L51" s="167">
        <v>475</v>
      </c>
      <c r="M51" s="270" t="s">
        <v>164</v>
      </c>
      <c r="N51" s="76">
        <v>43787</v>
      </c>
      <c r="O51" s="271" t="s">
        <v>165</v>
      </c>
      <c r="P51" s="271" t="s">
        <v>141</v>
      </c>
      <c r="Q51" s="166" t="s">
        <v>163</v>
      </c>
      <c r="R51" s="167">
        <v>39</v>
      </c>
      <c r="S51" s="272">
        <v>1.5249999999999999</v>
      </c>
      <c r="T51" s="172">
        <f t="shared" si="1"/>
        <v>16.769685568395595</v>
      </c>
      <c r="U51" s="273">
        <v>43787</v>
      </c>
      <c r="V51" s="166" t="s">
        <v>90</v>
      </c>
      <c r="W51" s="166" t="s">
        <v>43</v>
      </c>
      <c r="X51" s="166" t="s">
        <v>136</v>
      </c>
      <c r="Y51" s="175" t="s">
        <v>18</v>
      </c>
      <c r="Z51" s="76">
        <v>43797</v>
      </c>
    </row>
    <row r="52" spans="1:27" ht="20" customHeight="1" x14ac:dyDescent="0.2">
      <c r="A52" s="281">
        <v>11</v>
      </c>
      <c r="B52" s="252" t="s">
        <v>189</v>
      </c>
      <c r="C52" s="287" t="s">
        <v>53</v>
      </c>
      <c r="D52" s="260" t="s">
        <v>33</v>
      </c>
      <c r="E52" s="261">
        <v>39237</v>
      </c>
      <c r="F52" s="288">
        <f t="shared" ca="1" si="2"/>
        <v>14</v>
      </c>
      <c r="G52" s="288">
        <v>7</v>
      </c>
      <c r="H52" s="290">
        <v>43221</v>
      </c>
      <c r="I52" s="288">
        <v>6.87</v>
      </c>
      <c r="J52" s="75">
        <v>8.1</v>
      </c>
      <c r="K52" s="76">
        <v>43794</v>
      </c>
      <c r="L52" s="167">
        <v>218</v>
      </c>
      <c r="M52" s="270" t="s">
        <v>171</v>
      </c>
      <c r="N52" s="76">
        <v>43796</v>
      </c>
      <c r="O52" s="271">
        <v>2</v>
      </c>
      <c r="P52" s="271" t="s">
        <v>139</v>
      </c>
      <c r="Q52" s="166" t="s">
        <v>170</v>
      </c>
      <c r="R52" s="167">
        <v>97</v>
      </c>
      <c r="S52" s="166">
        <v>1.75</v>
      </c>
      <c r="T52" s="172">
        <f t="shared" si="1"/>
        <v>31.673469387755102</v>
      </c>
      <c r="U52" s="273">
        <v>43796</v>
      </c>
      <c r="V52" s="166" t="s">
        <v>89</v>
      </c>
      <c r="W52" s="166" t="s">
        <v>43</v>
      </c>
      <c r="X52" s="166" t="s">
        <v>136</v>
      </c>
      <c r="Y52" s="175" t="s">
        <v>18</v>
      </c>
      <c r="Z52" s="76">
        <v>43796</v>
      </c>
    </row>
    <row r="53" spans="1:27" ht="20" customHeight="1" x14ac:dyDescent="0.2">
      <c r="A53" s="281">
        <v>12</v>
      </c>
      <c r="B53" s="252" t="s">
        <v>190</v>
      </c>
      <c r="C53" s="287" t="s">
        <v>39</v>
      </c>
      <c r="D53" s="260" t="s">
        <v>15</v>
      </c>
      <c r="E53" s="261">
        <v>41065</v>
      </c>
      <c r="F53" s="288">
        <f t="shared" ca="1" si="2"/>
        <v>9</v>
      </c>
      <c r="G53" s="288">
        <v>2</v>
      </c>
      <c r="H53" s="290">
        <v>43221</v>
      </c>
      <c r="I53" s="288">
        <v>9.5</v>
      </c>
      <c r="J53" s="75">
        <v>9.52</v>
      </c>
      <c r="K53" s="76">
        <v>43668</v>
      </c>
      <c r="L53" s="167">
        <v>555</v>
      </c>
      <c r="M53" s="270" t="s">
        <v>125</v>
      </c>
      <c r="N53" s="76">
        <v>43668</v>
      </c>
      <c r="O53" s="271"/>
      <c r="P53" s="271" t="s">
        <v>139</v>
      </c>
      <c r="Q53" s="166" t="s">
        <v>126</v>
      </c>
      <c r="R53" s="167">
        <v>53.2</v>
      </c>
      <c r="S53" s="166">
        <v>1.75</v>
      </c>
      <c r="T53" s="172">
        <f t="shared" si="1"/>
        <v>17.371428571428574</v>
      </c>
      <c r="U53" s="273">
        <v>43668</v>
      </c>
      <c r="V53" s="166" t="s">
        <v>113</v>
      </c>
      <c r="W53" s="166" t="s">
        <v>43</v>
      </c>
      <c r="X53" s="166" t="s">
        <v>136</v>
      </c>
      <c r="Y53" s="175" t="s">
        <v>18</v>
      </c>
      <c r="Z53" s="76">
        <v>43668</v>
      </c>
    </row>
    <row r="54" spans="1:27" ht="20" customHeight="1" x14ac:dyDescent="0.2">
      <c r="A54" s="281">
        <v>13</v>
      </c>
      <c r="B54" s="252" t="s">
        <v>191</v>
      </c>
      <c r="C54" s="166" t="s">
        <v>82</v>
      </c>
      <c r="D54" s="162" t="s">
        <v>15</v>
      </c>
      <c r="E54" s="161">
        <v>40209</v>
      </c>
      <c r="F54" s="281">
        <f t="shared" ca="1" si="2"/>
        <v>11</v>
      </c>
      <c r="G54" s="281">
        <v>6</v>
      </c>
      <c r="H54" s="273">
        <v>43466</v>
      </c>
      <c r="I54" s="292">
        <v>8.5</v>
      </c>
      <c r="J54" s="75">
        <v>10.26</v>
      </c>
      <c r="K54" s="76">
        <v>43756</v>
      </c>
      <c r="L54" s="167">
        <v>441</v>
      </c>
      <c r="M54" s="270" t="s">
        <v>155</v>
      </c>
      <c r="N54" s="76">
        <v>43579</v>
      </c>
      <c r="O54" s="271" t="s">
        <v>149</v>
      </c>
      <c r="P54" s="271" t="s">
        <v>141</v>
      </c>
      <c r="Q54" s="166" t="s">
        <v>156</v>
      </c>
      <c r="R54" s="167">
        <v>19.899999999999999</v>
      </c>
      <c r="S54" s="272">
        <v>1.1499999999999999</v>
      </c>
      <c r="T54" s="172">
        <f t="shared" si="1"/>
        <v>15.047258979206051</v>
      </c>
      <c r="U54" s="273">
        <v>43756</v>
      </c>
      <c r="V54" s="166" t="s">
        <v>91</v>
      </c>
      <c r="W54" s="205">
        <v>43756</v>
      </c>
      <c r="X54" s="166" t="s">
        <v>136</v>
      </c>
      <c r="Y54" s="175" t="s">
        <v>18</v>
      </c>
      <c r="Z54" s="76">
        <v>43756</v>
      </c>
    </row>
    <row r="55" spans="1:27" ht="20" customHeight="1" x14ac:dyDescent="0.2">
      <c r="A55" s="281">
        <v>14</v>
      </c>
      <c r="B55" s="252" t="s">
        <v>192</v>
      </c>
      <c r="C55" s="166" t="s">
        <v>41</v>
      </c>
      <c r="D55" s="162" t="s">
        <v>33</v>
      </c>
      <c r="E55" s="161">
        <v>38384</v>
      </c>
      <c r="F55" s="281">
        <f t="shared" ca="1" si="2"/>
        <v>16</v>
      </c>
      <c r="G55" s="281">
        <v>13</v>
      </c>
      <c r="H55" s="273">
        <v>43497</v>
      </c>
      <c r="I55" s="292">
        <v>14</v>
      </c>
      <c r="J55" s="75">
        <v>9.34</v>
      </c>
      <c r="K55" s="76">
        <v>43738</v>
      </c>
      <c r="L55" s="167" t="s">
        <v>124</v>
      </c>
      <c r="M55" s="270" t="s">
        <v>171</v>
      </c>
      <c r="N55" s="76">
        <v>43780</v>
      </c>
      <c r="O55" s="271">
        <v>3</v>
      </c>
      <c r="P55" s="271" t="s">
        <v>139</v>
      </c>
      <c r="Q55" s="104" t="s">
        <v>162</v>
      </c>
      <c r="R55" s="167">
        <v>40.4</v>
      </c>
      <c r="S55" s="272">
        <v>1.55</v>
      </c>
      <c r="T55" s="172">
        <f t="shared" si="1"/>
        <v>16.815816857440165</v>
      </c>
      <c r="U55" s="273">
        <v>43780</v>
      </c>
      <c r="V55" s="166" t="s">
        <v>119</v>
      </c>
      <c r="W55" s="76">
        <v>43719</v>
      </c>
      <c r="X55" s="166" t="s">
        <v>136</v>
      </c>
      <c r="Y55" s="186" t="s">
        <v>18</v>
      </c>
      <c r="Z55" s="76">
        <v>43789</v>
      </c>
    </row>
    <row r="56" spans="1:27" s="298" customFormat="1" ht="20" customHeight="1" x14ac:dyDescent="0.2">
      <c r="A56" s="294">
        <v>15</v>
      </c>
      <c r="B56" s="252" t="s">
        <v>193</v>
      </c>
      <c r="C56" s="280" t="s">
        <v>52</v>
      </c>
      <c r="D56" s="294" t="s">
        <v>15</v>
      </c>
      <c r="E56" s="299">
        <v>42085</v>
      </c>
      <c r="F56" s="294">
        <f t="shared" ca="1" si="2"/>
        <v>6</v>
      </c>
      <c r="G56" s="294" t="s">
        <v>173</v>
      </c>
      <c r="H56" s="204">
        <v>43817</v>
      </c>
      <c r="I56" s="300">
        <v>9.6999999999999993</v>
      </c>
      <c r="J56" s="71">
        <v>8.9</v>
      </c>
      <c r="K56" s="103">
        <v>43817</v>
      </c>
      <c r="L56" s="195" t="s">
        <v>174</v>
      </c>
      <c r="M56" s="80" t="s">
        <v>175</v>
      </c>
      <c r="N56" s="103">
        <v>43817</v>
      </c>
      <c r="O56" s="210" t="s">
        <v>166</v>
      </c>
      <c r="P56" s="210" t="s">
        <v>141</v>
      </c>
      <c r="Q56" s="188" t="s">
        <v>176</v>
      </c>
      <c r="R56" s="195">
        <v>14</v>
      </c>
      <c r="S56" s="216">
        <v>0.92</v>
      </c>
      <c r="T56" s="203">
        <f>R56/(S56*S56)</f>
        <v>16.540642722117202</v>
      </c>
      <c r="U56" s="204">
        <v>43817</v>
      </c>
      <c r="V56" s="188" t="s">
        <v>91</v>
      </c>
      <c r="W56" s="188"/>
      <c r="X56" s="188" t="s">
        <v>136</v>
      </c>
      <c r="Y56" s="301" t="s">
        <v>18</v>
      </c>
      <c r="Z56" s="103">
        <v>43807</v>
      </c>
    </row>
    <row r="57" spans="1:27" ht="20" customHeight="1" x14ac:dyDescent="0.2">
      <c r="A57" s="162">
        <v>23</v>
      </c>
      <c r="B57" s="159"/>
      <c r="C57" s="160"/>
      <c r="D57" s="162"/>
      <c r="E57" s="161"/>
      <c r="F57" s="162"/>
      <c r="G57" s="162"/>
      <c r="H57" s="163"/>
      <c r="I57" s="164"/>
      <c r="J57" s="191"/>
      <c r="K57" s="174"/>
      <c r="L57" s="165"/>
      <c r="M57" s="170"/>
      <c r="N57" s="174"/>
      <c r="O57" s="209"/>
      <c r="P57" s="209"/>
      <c r="Q57" s="160"/>
      <c r="R57" s="165"/>
      <c r="S57" s="74"/>
      <c r="T57" s="171"/>
      <c r="U57" s="163"/>
      <c r="V57" s="160"/>
      <c r="W57" s="188"/>
      <c r="X57" s="166"/>
      <c r="Y57" s="186" t="s">
        <v>63</v>
      </c>
      <c r="Z57" s="174"/>
    </row>
    <row r="58" spans="1:27" ht="20" customHeight="1" x14ac:dyDescent="0.2">
      <c r="A58" s="162">
        <v>24</v>
      </c>
      <c r="B58" s="159"/>
      <c r="C58" s="160"/>
      <c r="D58" s="162"/>
      <c r="E58" s="161"/>
      <c r="F58" s="162"/>
      <c r="G58" s="162"/>
      <c r="H58" s="163"/>
      <c r="I58" s="164"/>
      <c r="J58" s="191"/>
      <c r="K58" s="174"/>
      <c r="L58" s="165"/>
      <c r="M58" s="170"/>
      <c r="N58" s="174"/>
      <c r="O58" s="209"/>
      <c r="P58" s="209"/>
      <c r="Q58" s="166"/>
      <c r="R58" s="165"/>
      <c r="S58" s="74"/>
      <c r="T58" s="172"/>
      <c r="U58" s="163"/>
      <c r="V58" s="166"/>
      <c r="W58" s="188"/>
      <c r="X58" s="166"/>
      <c r="Y58" s="186" t="s">
        <v>63</v>
      </c>
      <c r="Z58" s="174"/>
    </row>
    <row r="59" spans="1:27" ht="20" customHeight="1" thickBot="1" x14ac:dyDescent="0.25">
      <c r="A59" s="190">
        <v>25</v>
      </c>
      <c r="B59" s="135"/>
      <c r="C59" s="136"/>
      <c r="D59" s="135"/>
      <c r="E59" s="137"/>
      <c r="F59" s="138"/>
      <c r="G59" s="135"/>
      <c r="H59" s="139"/>
      <c r="I59" s="135"/>
      <c r="J59" s="143"/>
      <c r="K59" s="156"/>
      <c r="L59" s="157"/>
      <c r="M59" s="158"/>
      <c r="N59" s="156"/>
      <c r="O59" s="156"/>
      <c r="P59" s="156"/>
      <c r="Q59" s="141"/>
      <c r="R59" s="141"/>
      <c r="S59" s="141"/>
      <c r="T59" s="141"/>
      <c r="U59" s="142"/>
      <c r="V59" s="140"/>
      <c r="W59" s="140"/>
      <c r="X59" s="176"/>
      <c r="Y59" s="177" t="s">
        <v>63</v>
      </c>
      <c r="Z59" s="178"/>
      <c r="AA59" s="178"/>
    </row>
    <row r="60" spans="1:27" ht="17" thickTop="1" x14ac:dyDescent="0.2">
      <c r="A60" s="120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1"/>
      <c r="R60" s="121"/>
      <c r="S60" s="121"/>
      <c r="T60" s="121"/>
    </row>
    <row r="61" spans="1:27" x14ac:dyDescent="0.2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1"/>
      <c r="R61" s="121"/>
      <c r="S61" s="121"/>
      <c r="T61" s="121"/>
    </row>
  </sheetData>
  <sheetProtection insertRows="0" deleteRows="0"/>
  <mergeCells count="202">
    <mergeCell ref="A1:N1"/>
    <mergeCell ref="X5:Y5"/>
    <mergeCell ref="A7:B7"/>
    <mergeCell ref="D7:E7"/>
    <mergeCell ref="F7:G7"/>
    <mergeCell ref="H7:I7"/>
    <mergeCell ref="J7:L7"/>
    <mergeCell ref="N7:Q7"/>
    <mergeCell ref="A9:B9"/>
    <mergeCell ref="D9:E9"/>
    <mergeCell ref="F9:G9"/>
    <mergeCell ref="H9:I9"/>
    <mergeCell ref="J9:L9"/>
    <mergeCell ref="N9:Q9"/>
    <mergeCell ref="A8:B8"/>
    <mergeCell ref="D8:E8"/>
    <mergeCell ref="F8:G8"/>
    <mergeCell ref="H8:I8"/>
    <mergeCell ref="J8:L8"/>
    <mergeCell ref="N8:Q8"/>
    <mergeCell ref="A11:B11"/>
    <mergeCell ref="D11:E11"/>
    <mergeCell ref="F11:G11"/>
    <mergeCell ref="H11:I11"/>
    <mergeCell ref="J11:L11"/>
    <mergeCell ref="N11:Q11"/>
    <mergeCell ref="A10:B10"/>
    <mergeCell ref="D10:E10"/>
    <mergeCell ref="F10:G10"/>
    <mergeCell ref="H10:I10"/>
    <mergeCell ref="J10:L10"/>
    <mergeCell ref="N10:Q10"/>
    <mergeCell ref="A13:B13"/>
    <mergeCell ref="D13:E13"/>
    <mergeCell ref="F13:G13"/>
    <mergeCell ref="H13:I13"/>
    <mergeCell ref="J13:L13"/>
    <mergeCell ref="N13:Q13"/>
    <mergeCell ref="A12:B12"/>
    <mergeCell ref="D12:E12"/>
    <mergeCell ref="F12:G12"/>
    <mergeCell ref="H12:I12"/>
    <mergeCell ref="J12:L12"/>
    <mergeCell ref="N12:Q12"/>
    <mergeCell ref="D14:E14"/>
    <mergeCell ref="F14:G14"/>
    <mergeCell ref="H14:I14"/>
    <mergeCell ref="J14:L14"/>
    <mergeCell ref="N14:Q14"/>
    <mergeCell ref="D15:E15"/>
    <mergeCell ref="F15:G15"/>
    <mergeCell ref="H15:I15"/>
    <mergeCell ref="J15:L15"/>
    <mergeCell ref="N15:Q15"/>
    <mergeCell ref="A18:B18"/>
    <mergeCell ref="D18:E18"/>
    <mergeCell ref="F18:G18"/>
    <mergeCell ref="H18:I18"/>
    <mergeCell ref="J18:L18"/>
    <mergeCell ref="N18:Q18"/>
    <mergeCell ref="D16:E16"/>
    <mergeCell ref="F16:G16"/>
    <mergeCell ref="H16:I16"/>
    <mergeCell ref="J16:L16"/>
    <mergeCell ref="N16:Q16"/>
    <mergeCell ref="D17:E17"/>
    <mergeCell ref="F17:G17"/>
    <mergeCell ref="H17:I17"/>
    <mergeCell ref="J17:L17"/>
    <mergeCell ref="N17:Q17"/>
    <mergeCell ref="D19:E19"/>
    <mergeCell ref="F19:G19"/>
    <mergeCell ref="H19:I19"/>
    <mergeCell ref="J19:L19"/>
    <mergeCell ref="A20:B20"/>
    <mergeCell ref="D20:E20"/>
    <mergeCell ref="F20:G20"/>
    <mergeCell ref="H20:I20"/>
    <mergeCell ref="J20:L20"/>
    <mergeCell ref="N20:Q20"/>
    <mergeCell ref="A21:B21"/>
    <mergeCell ref="F21:G21"/>
    <mergeCell ref="H21:I21"/>
    <mergeCell ref="N21:Q21"/>
    <mergeCell ref="A22:B22"/>
    <mergeCell ref="D22:E22"/>
    <mergeCell ref="F22:G22"/>
    <mergeCell ref="H22:I22"/>
    <mergeCell ref="J22:L22"/>
    <mergeCell ref="A24:B24"/>
    <mergeCell ref="D24:E24"/>
    <mergeCell ref="F24:G24"/>
    <mergeCell ref="H24:I24"/>
    <mergeCell ref="J24:L24"/>
    <mergeCell ref="N24:Q24"/>
    <mergeCell ref="N22:Q22"/>
    <mergeCell ref="A23:B23"/>
    <mergeCell ref="D23:E23"/>
    <mergeCell ref="F23:G23"/>
    <mergeCell ref="H23:I23"/>
    <mergeCell ref="J23:L23"/>
    <mergeCell ref="N23:Q23"/>
    <mergeCell ref="A26:B26"/>
    <mergeCell ref="D26:E26"/>
    <mergeCell ref="F26:G26"/>
    <mergeCell ref="H26:I26"/>
    <mergeCell ref="J26:L26"/>
    <mergeCell ref="N26:Q26"/>
    <mergeCell ref="A25:B25"/>
    <mergeCell ref="D25:E25"/>
    <mergeCell ref="F25:G25"/>
    <mergeCell ref="H25:I25"/>
    <mergeCell ref="J25:L25"/>
    <mergeCell ref="N25:Q25"/>
    <mergeCell ref="N28:Q28"/>
    <mergeCell ref="A29:B29"/>
    <mergeCell ref="D29:E29"/>
    <mergeCell ref="F29:G29"/>
    <mergeCell ref="H29:I29"/>
    <mergeCell ref="J29:L29"/>
    <mergeCell ref="N29:Q29"/>
    <mergeCell ref="A27:B27"/>
    <mergeCell ref="D27:E27"/>
    <mergeCell ref="F27:G27"/>
    <mergeCell ref="H27:I27"/>
    <mergeCell ref="J27:L27"/>
    <mergeCell ref="A28:B28"/>
    <mergeCell ref="D28:E28"/>
    <mergeCell ref="F28:G28"/>
    <mergeCell ref="H28:I28"/>
    <mergeCell ref="J28:L28"/>
    <mergeCell ref="A31:B31"/>
    <mergeCell ref="D31:E31"/>
    <mergeCell ref="F31:G31"/>
    <mergeCell ref="H31:I31"/>
    <mergeCell ref="J31:L31"/>
    <mergeCell ref="N31:Q31"/>
    <mergeCell ref="A30:B30"/>
    <mergeCell ref="D30:E30"/>
    <mergeCell ref="F30:G30"/>
    <mergeCell ref="H30:I30"/>
    <mergeCell ref="J30:L30"/>
    <mergeCell ref="N30:Q30"/>
    <mergeCell ref="A33:B33"/>
    <mergeCell ref="D33:E33"/>
    <mergeCell ref="F33:G33"/>
    <mergeCell ref="H33:I33"/>
    <mergeCell ref="J33:L33"/>
    <mergeCell ref="N33:Q33"/>
    <mergeCell ref="A32:B32"/>
    <mergeCell ref="D32:E32"/>
    <mergeCell ref="F32:G32"/>
    <mergeCell ref="H32:I32"/>
    <mergeCell ref="J32:L32"/>
    <mergeCell ref="N32:Q32"/>
    <mergeCell ref="T34:U37"/>
    <mergeCell ref="A35:B35"/>
    <mergeCell ref="D35:E35"/>
    <mergeCell ref="F35:G35"/>
    <mergeCell ref="H35:I35"/>
    <mergeCell ref="J35:L35"/>
    <mergeCell ref="N35:Q35"/>
    <mergeCell ref="A36:B36"/>
    <mergeCell ref="D36:E36"/>
    <mergeCell ref="F36:G36"/>
    <mergeCell ref="A34:B34"/>
    <mergeCell ref="D34:E34"/>
    <mergeCell ref="F34:G34"/>
    <mergeCell ref="H34:I34"/>
    <mergeCell ref="J34:L34"/>
    <mergeCell ref="N34:Q34"/>
    <mergeCell ref="H36:I36"/>
    <mergeCell ref="J36:L36"/>
    <mergeCell ref="N36:Q36"/>
    <mergeCell ref="A37:B37"/>
    <mergeCell ref="D37:E37"/>
    <mergeCell ref="F37:G37"/>
    <mergeCell ref="H37:I37"/>
    <mergeCell ref="J37:L37"/>
    <mergeCell ref="N37:Q37"/>
    <mergeCell ref="G40:G41"/>
    <mergeCell ref="H40:H41"/>
    <mergeCell ref="I40:I41"/>
    <mergeCell ref="J40:K40"/>
    <mergeCell ref="L40:L41"/>
    <mergeCell ref="M40:N40"/>
    <mergeCell ref="A40:A41"/>
    <mergeCell ref="B40:B41"/>
    <mergeCell ref="C40:C41"/>
    <mergeCell ref="D40:D41"/>
    <mergeCell ref="E40:E41"/>
    <mergeCell ref="F40:F41"/>
    <mergeCell ref="V40:V41"/>
    <mergeCell ref="X40:X41"/>
    <mergeCell ref="Y40:Y41"/>
    <mergeCell ref="Z40:Z41"/>
    <mergeCell ref="O40:O41"/>
    <mergeCell ref="Q40:Q41"/>
    <mergeCell ref="R40:R41"/>
    <mergeCell ref="S40:S41"/>
    <mergeCell ref="T40:T41"/>
    <mergeCell ref="U40:U41"/>
  </mergeCells>
  <phoneticPr fontId="52" type="noConversion"/>
  <conditionalFormatting sqref="Y42:Y59">
    <cfRule type="containsText" dxfId="7" priority="20" operator="containsText" text="Active">
      <formula>NOT(ISERROR(SEARCH("Active",Y42)))</formula>
    </cfRule>
    <cfRule type="containsText" dxfId="6" priority="21" operator="containsText" text="Discontinued">
      <formula>NOT(ISERROR(SEARCH("Discontinued",Y42)))</formula>
    </cfRule>
  </conditionalFormatting>
  <conditionalFormatting sqref="Y42:Y59">
    <cfRule type="containsText" dxfId="5" priority="16" operator="containsText" text="Inactive">
      <formula>NOT(ISERROR(SEARCH("Inactive",Y42)))</formula>
    </cfRule>
    <cfRule type="containsText" dxfId="4" priority="17" operator="containsText" text="Discontinued">
      <formula>NOT(ISERROR(SEARCH("Discontinued",Y42)))</formula>
    </cfRule>
  </conditionalFormatting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FFEE834B-76EB-AB49-9E8F-C5636396EDEE}">
            <x14:iconSet iconSet="3Flags" custom="1">
              <x14:cfvo type="percent">
                <xm:f>0</xm:f>
              </x14:cfvo>
              <x14:cfvo type="num">
                <xm:f>7.5</xm:f>
              </x14:cfvo>
              <x14:cfvo type="num">
                <xm:f>10</xm:f>
              </x14:cfvo>
              <x14:cfIcon iconSet="3Flags" iconId="2"/>
              <x14:cfIcon iconSet="3Flags" iconId="1"/>
              <x14:cfIcon iconSet="3Flags" iconId="0"/>
            </x14:iconSet>
          </x14:cfRule>
          <xm:sqref>J56:J58</xm:sqref>
        </x14:conditionalFormatting>
        <x14:conditionalFormatting xmlns:xm="http://schemas.microsoft.com/office/excel/2006/main">
          <x14:cfRule type="iconSet" priority="4" id="{445B4E42-53F5-EF43-8244-A8C4EA5B41B7}">
            <x14:iconSet iconSet="3Flags" custom="1">
              <x14:cfvo type="percent">
                <xm:f>0</xm:f>
              </x14:cfvo>
              <x14:cfvo type="num">
                <xm:f>7.5</xm:f>
              </x14:cfvo>
              <x14:cfvo type="num">
                <xm:f>10</xm:f>
              </x14:cfvo>
              <x14:cfIcon iconSet="3Flags" iconId="2"/>
              <x14:cfIcon iconSet="3Flags" iconId="1"/>
              <x14:cfIcon iconSet="3Flags" iconId="0"/>
            </x14:iconSet>
          </x14:cfRule>
          <xm:sqref>J48:J49</xm:sqref>
        </x14:conditionalFormatting>
        <x14:conditionalFormatting xmlns:xm="http://schemas.microsoft.com/office/excel/2006/main">
          <x14:cfRule type="iconSet" priority="2" id="{5B717FA5-7490-7D41-9B06-268B5566FD95}">
            <x14:iconSet iconSet="3Flags" custom="1">
              <x14:cfvo type="percent">
                <xm:f>0</xm:f>
              </x14:cfvo>
              <x14:cfvo type="num">
                <xm:f>7.5</xm:f>
              </x14:cfvo>
              <x14:cfvo type="num">
                <xm:f>10</xm:f>
              </x14:cfvo>
              <x14:cfIcon iconSet="3Flags" iconId="2"/>
              <x14:cfIcon iconSet="3Flags" iconId="1"/>
              <x14:cfIcon iconSet="3Flags" iconId="0"/>
            </x14:iconSet>
          </x14:cfRule>
          <xm:sqref>J52</xm:sqref>
        </x14:conditionalFormatting>
        <x14:conditionalFormatting xmlns:xm="http://schemas.microsoft.com/office/excel/2006/main">
          <x14:cfRule type="iconSet" priority="1" id="{52B6F47C-9227-994B-ADCE-79965EC4B9A7}">
            <x14:iconSet iconSet="3Flags" custom="1">
              <x14:cfvo type="percent">
                <xm:f>0</xm:f>
              </x14:cfvo>
              <x14:cfvo type="num">
                <xm:f>7.5</xm:f>
              </x14:cfvo>
              <x14:cfvo type="num">
                <xm:f>10</xm:f>
              </x14:cfvo>
              <x14:cfIcon iconSet="3Flags" iconId="2"/>
              <x14:cfIcon iconSet="3Flags" iconId="1"/>
              <x14:cfIcon iconSet="3Flags" iconId="0"/>
            </x14:iconSet>
          </x14:cfRule>
          <xm:sqref>J50</xm:sqref>
        </x14:conditionalFormatting>
        <x14:conditionalFormatting xmlns:xm="http://schemas.microsoft.com/office/excel/2006/main">
          <x14:cfRule type="iconSet" priority="121" id="{DC9672B8-D3A4-CE45-8E39-99B7D14DD5B9}">
            <x14:iconSet iconSet="3Flags" custom="1">
              <x14:cfvo type="percent">
                <xm:f>0</xm:f>
              </x14:cfvo>
              <x14:cfvo type="num">
                <xm:f>7.5</xm:f>
              </x14:cfvo>
              <x14:cfvo type="num">
                <xm:f>10</xm:f>
              </x14:cfvo>
              <x14:cfIcon iconSet="3Flags" iconId="2"/>
              <x14:cfIcon iconSet="3Flags" iconId="1"/>
              <x14:cfIcon iconSet="3Flags" iconId="0"/>
            </x14:iconSet>
          </x14:cfRule>
          <xm:sqref>J54:J55</xm:sqref>
        </x14:conditionalFormatting>
        <x14:conditionalFormatting xmlns:xm="http://schemas.microsoft.com/office/excel/2006/main">
          <x14:cfRule type="iconSet" priority="130" id="{74B06FE9-F319-BC44-B681-039E7F696B9B}">
            <x14:iconSet iconSet="3Flags" custom="1">
              <x14:cfvo type="percent">
                <xm:f>0</xm:f>
              </x14:cfvo>
              <x14:cfvo type="num">
                <xm:f>7.5</xm:f>
              </x14:cfvo>
              <x14:cfvo type="num">
                <xm:f>10</xm:f>
              </x14:cfvo>
              <x14:cfIcon iconSet="3Flags" iconId="2"/>
              <x14:cfIcon iconSet="3Flags" iconId="1"/>
              <x14:cfIcon iconSet="3Flags" iconId="0"/>
            </x14:iconSet>
          </x14:cfRule>
          <xm:sqref>J53 J42:J47 J51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200-000002000000}">
          <x14:formula1>
            <xm:f>'Look-up List'!$A$9:$A$10</xm:f>
          </x14:formula1>
          <xm:sqref>X59</xm:sqref>
        </x14:dataValidation>
        <x14:dataValidation type="list" allowBlank="1" showInputMessage="1" showErrorMessage="1" xr:uid="{00000000-0002-0000-0200-000004000000}">
          <x14:formula1>
            <xm:f>'Look-up List'!$F$2:$F$4</xm:f>
          </x14:formula1>
          <xm:sqref>A8:B37</xm:sqref>
        </x14:dataValidation>
        <x14:dataValidation type="list" allowBlank="1" showInputMessage="1" showErrorMessage="1" xr:uid="{00000000-0002-0000-0200-000005000000}">
          <x14:formula1>
            <xm:f>'/D:/D:/D:/D:/D:/C:/C/Users/lisaniti/Library/Containers/com.microsoft.Excel/Data/Documents/C/Users/lisa/Downloads/[Chiang Mai Maharaj Nakorn Hosp_A4D Tracker_Dec2018 (1).xlsx]Look-up List'!#REF!</xm:f>
          </x14:formula1>
          <xm:sqref>M9:M15 N8:P37</xm:sqref>
        </x14:dataValidation>
        <x14:dataValidation type="list" allowBlank="1" showInputMessage="1" showErrorMessage="1" xr:uid="{00000000-0002-0000-0200-000006000000}">
          <x14:formula1>
            <xm:f>'Look-up List'!$D$2:$D$25</xm:f>
          </x14:formula1>
          <xm:sqref>M16:M37 M8 J8:L37</xm:sqref>
        </x14:dataValidation>
        <x14:dataValidation type="list" allowBlank="1" showInputMessage="1" showErrorMessage="1" xr:uid="{00000000-0002-0000-0200-000000000000}">
          <x14:formula1>
            <xm:f>'Look-up List'!$A$14:$A$18</xm:f>
          </x14:formula1>
          <xm:sqref>P42:P58</xm:sqref>
        </x14:dataValidation>
        <x14:dataValidation type="list" allowBlank="1" showInputMessage="1" showErrorMessage="1" xr:uid="{00000000-0002-0000-0200-000001000000}">
          <x14:formula1>
            <xm:f>'Look-up List'!$A$9:$A$11</xm:f>
          </x14:formula1>
          <xm:sqref>X42:X58</xm:sqref>
        </x14:dataValidation>
        <x14:dataValidation type="list" allowBlank="1" showInputMessage="1" showErrorMessage="1" xr:uid="{00000000-0002-0000-0200-000003000000}">
          <x14:formula1>
            <xm:f>'Look-up List'!$A$2:$A$6</xm:f>
          </x14:formula1>
          <xm:sqref>Y42:Y59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1"/>
  <sheetViews>
    <sheetView zoomScale="93" zoomScaleNormal="90" zoomScalePageLayoutView="70" workbookViewId="0">
      <selection activeCell="J10" sqref="J10:L10"/>
    </sheetView>
  </sheetViews>
  <sheetFormatPr baseColWidth="10" defaultColWidth="10.7109375" defaultRowHeight="16" x14ac:dyDescent="0.2"/>
  <cols>
    <col min="1" max="1" width="4.28515625" style="119" customWidth="1"/>
    <col min="2" max="2" width="29.85546875" style="119" customWidth="1"/>
    <col min="3" max="3" width="11.85546875" style="119" customWidth="1"/>
    <col min="4" max="4" width="6.28515625" style="119" customWidth="1"/>
    <col min="5" max="5" width="11.28515625" style="119" customWidth="1"/>
    <col min="6" max="6" width="5.42578125" style="119" customWidth="1"/>
    <col min="7" max="7" width="8.5703125" style="119" customWidth="1"/>
    <col min="8" max="8" width="10" style="119" customWidth="1"/>
    <col min="9" max="9" width="8.5703125" style="119" customWidth="1"/>
    <col min="10" max="10" width="12.7109375" style="119" customWidth="1"/>
    <col min="11" max="11" width="13" style="119" customWidth="1"/>
    <col min="12" max="12" width="10.140625" style="119" customWidth="1"/>
    <col min="13" max="13" width="15.5703125" style="119" customWidth="1"/>
    <col min="14" max="14" width="11.85546875" style="119" customWidth="1"/>
    <col min="15" max="15" width="9.85546875" style="119" customWidth="1"/>
    <col min="16" max="16" width="17.7109375" style="119" customWidth="1"/>
    <col min="17" max="17" width="9.7109375" style="127" customWidth="1"/>
    <col min="18" max="20" width="8" style="127" customWidth="1"/>
    <col min="21" max="21" width="11.28515625" style="119" customWidth="1"/>
    <col min="22" max="22" width="18.5703125" style="127" customWidth="1"/>
    <col min="23" max="23" width="23.42578125" style="127" customWidth="1"/>
    <col min="24" max="24" width="11.85546875" style="127" customWidth="1"/>
    <col min="25" max="25" width="10.7109375" style="119"/>
    <col min="26" max="26" width="14.5703125" style="119" customWidth="1"/>
    <col min="27" max="27" width="42.28515625" style="119" customWidth="1"/>
    <col min="28" max="16384" width="10.7109375" style="119"/>
  </cols>
  <sheetData>
    <row r="1" spans="1:25" s="116" customFormat="1" ht="98" customHeight="1" x14ac:dyDescent="0.3">
      <c r="A1" s="360" t="s">
        <v>93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228"/>
      <c r="P1" s="228"/>
      <c r="Q1" s="115"/>
      <c r="R1" s="115"/>
      <c r="S1" s="115"/>
      <c r="T1" s="115"/>
      <c r="V1" s="115"/>
      <c r="W1" s="115"/>
      <c r="X1" s="115"/>
      <c r="Y1" s="134"/>
    </row>
    <row r="2" spans="1:25" ht="22" thickBot="1" x14ac:dyDescent="0.3">
      <c r="A2" s="189" t="s">
        <v>94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8"/>
      <c r="R2" s="118"/>
      <c r="S2" s="118"/>
      <c r="T2" s="118"/>
      <c r="U2" s="118"/>
      <c r="V2" s="118"/>
      <c r="W2" s="118"/>
      <c r="X2" s="118"/>
      <c r="Y2" s="118"/>
    </row>
    <row r="3" spans="1:25" x14ac:dyDescent="0.2">
      <c r="A3" s="120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1"/>
      <c r="R3" s="121"/>
      <c r="S3" s="121"/>
      <c r="T3" s="121"/>
      <c r="V3" s="121"/>
      <c r="W3" s="121"/>
      <c r="X3" s="121"/>
      <c r="Y3" s="120"/>
    </row>
    <row r="4" spans="1:25" s="126" customFormat="1" ht="18" customHeight="1" x14ac:dyDescent="0.2">
      <c r="A4" s="122" t="s">
        <v>194</v>
      </c>
      <c r="B4" s="122"/>
      <c r="C4" s="123"/>
      <c r="D4" s="123"/>
      <c r="E4" s="123"/>
      <c r="F4" s="123"/>
      <c r="G4" s="122"/>
      <c r="H4" s="122"/>
      <c r="I4" s="124"/>
      <c r="J4" s="125"/>
      <c r="K4" s="125"/>
      <c r="L4" s="122"/>
      <c r="M4" s="122"/>
      <c r="N4" s="122"/>
      <c r="O4" s="122"/>
      <c r="P4" s="122"/>
      <c r="Q4" s="229"/>
      <c r="R4" s="229"/>
      <c r="S4" s="229"/>
      <c r="T4" s="229"/>
      <c r="U4" s="123"/>
      <c r="V4" s="229"/>
      <c r="W4" s="229"/>
      <c r="X4" s="229"/>
      <c r="Y4" s="123"/>
    </row>
    <row r="5" spans="1:25" s="126" customFormat="1" ht="18" customHeight="1" x14ac:dyDescent="0.2">
      <c r="A5" s="122" t="s">
        <v>195</v>
      </c>
      <c r="B5" s="122"/>
      <c r="C5" s="123"/>
      <c r="D5" s="123"/>
      <c r="E5" s="123"/>
      <c r="F5" s="123"/>
      <c r="G5" s="123"/>
      <c r="H5" s="123"/>
      <c r="I5" s="124"/>
      <c r="J5" s="125"/>
      <c r="K5" s="125"/>
      <c r="L5" s="123"/>
      <c r="M5" s="123"/>
      <c r="N5" s="123"/>
      <c r="O5" s="123"/>
      <c r="P5" s="123"/>
      <c r="Q5" s="231"/>
      <c r="R5" s="128"/>
      <c r="S5" s="128"/>
      <c r="T5" s="128"/>
      <c r="U5" s="123"/>
      <c r="V5" s="129"/>
      <c r="W5" s="129"/>
      <c r="X5" s="361"/>
      <c r="Y5" s="362"/>
    </row>
    <row r="6" spans="1:25" x14ac:dyDescent="0.2">
      <c r="A6" s="120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1"/>
      <c r="R6" s="121"/>
      <c r="S6" s="121"/>
      <c r="T6" s="121"/>
      <c r="U6" s="120"/>
      <c r="V6" s="121"/>
      <c r="W6" s="121"/>
      <c r="X6" s="121"/>
      <c r="Y6" s="120"/>
    </row>
    <row r="7" spans="1:25" ht="36" customHeight="1" thickBot="1" x14ac:dyDescent="0.25">
      <c r="A7" s="363" t="s">
        <v>27</v>
      </c>
      <c r="B7" s="363"/>
      <c r="C7" s="230" t="s">
        <v>0</v>
      </c>
      <c r="D7" s="363" t="s">
        <v>20</v>
      </c>
      <c r="E7" s="363"/>
      <c r="F7" s="363" t="s">
        <v>21</v>
      </c>
      <c r="G7" s="363"/>
      <c r="H7" s="363" t="s">
        <v>22</v>
      </c>
      <c r="I7" s="363"/>
      <c r="J7" s="363" t="s">
        <v>54</v>
      </c>
      <c r="K7" s="363"/>
      <c r="L7" s="363"/>
      <c r="M7" s="145" t="s">
        <v>25</v>
      </c>
      <c r="N7" s="363" t="s">
        <v>26</v>
      </c>
      <c r="O7" s="363"/>
      <c r="P7" s="363"/>
      <c r="Q7" s="363"/>
      <c r="R7" s="146"/>
      <c r="S7" s="146"/>
      <c r="T7" s="146"/>
      <c r="U7" s="120"/>
      <c r="V7" s="120"/>
      <c r="W7" s="120"/>
      <c r="X7" s="120"/>
      <c r="Y7" s="120"/>
    </row>
    <row r="8" spans="1:25" ht="15" customHeight="1" thickTop="1" thickBot="1" x14ac:dyDescent="0.25">
      <c r="A8" s="329"/>
      <c r="B8" s="329"/>
      <c r="C8" s="152"/>
      <c r="D8" s="341"/>
      <c r="E8" s="341"/>
      <c r="F8" s="364"/>
      <c r="G8" s="365"/>
      <c r="H8" s="366"/>
      <c r="I8" s="367"/>
      <c r="J8" s="368"/>
      <c r="K8" s="369"/>
      <c r="L8" s="370"/>
      <c r="M8" s="151"/>
      <c r="N8" s="326"/>
      <c r="O8" s="327"/>
      <c r="P8" s="327"/>
      <c r="Q8" s="327"/>
      <c r="R8" s="147"/>
      <c r="S8" s="147"/>
      <c r="T8" s="147"/>
      <c r="U8" s="148"/>
      <c r="V8" s="148"/>
      <c r="W8" s="148"/>
      <c r="X8" s="148"/>
      <c r="Y8" s="148"/>
    </row>
    <row r="9" spans="1:25" ht="15" customHeight="1" thickBot="1" x14ac:dyDescent="0.25">
      <c r="A9" s="329" t="s">
        <v>79</v>
      </c>
      <c r="B9" s="329"/>
      <c r="C9" s="153">
        <v>43738</v>
      </c>
      <c r="D9" s="338" t="s">
        <v>64</v>
      </c>
      <c r="E9" s="338"/>
      <c r="F9" s="345">
        <v>-7</v>
      </c>
      <c r="G9" s="346"/>
      <c r="H9" s="327"/>
      <c r="I9" s="349"/>
      <c r="J9" s="333"/>
      <c r="K9" s="334"/>
      <c r="L9" s="335"/>
      <c r="M9" s="144"/>
      <c r="N9" s="326"/>
      <c r="O9" s="327"/>
      <c r="P9" s="327"/>
      <c r="Q9" s="327"/>
      <c r="R9" s="147"/>
      <c r="S9" s="147"/>
      <c r="T9" s="147"/>
      <c r="U9" s="148"/>
      <c r="V9" s="148"/>
      <c r="W9" s="148"/>
      <c r="X9" s="148"/>
      <c r="Y9" s="148"/>
    </row>
    <row r="10" spans="1:25" ht="15" customHeight="1" x14ac:dyDescent="0.2">
      <c r="A10" s="329"/>
      <c r="B10" s="329"/>
      <c r="C10" s="132">
        <v>43780</v>
      </c>
      <c r="D10" s="341">
        <v>30</v>
      </c>
      <c r="E10" s="341"/>
      <c r="F10" s="358" t="s">
        <v>62</v>
      </c>
      <c r="G10" s="359"/>
      <c r="H10" s="327"/>
      <c r="I10" s="327"/>
      <c r="J10" s="333"/>
      <c r="K10" s="334"/>
      <c r="L10" s="335"/>
      <c r="M10" s="144"/>
      <c r="N10" s="326"/>
      <c r="O10" s="327"/>
      <c r="P10" s="327"/>
      <c r="Q10" s="327"/>
      <c r="R10" s="147"/>
      <c r="S10" s="147"/>
      <c r="T10" s="147"/>
      <c r="U10" s="148"/>
      <c r="V10" s="148"/>
      <c r="W10" s="148"/>
      <c r="X10" s="148"/>
      <c r="Y10" s="148"/>
    </row>
    <row r="11" spans="1:25" ht="15" customHeight="1" x14ac:dyDescent="0.2">
      <c r="A11" s="329"/>
      <c r="B11" s="329"/>
      <c r="C11" s="132">
        <v>43780</v>
      </c>
      <c r="D11" s="341"/>
      <c r="E11" s="341"/>
      <c r="F11" s="342"/>
      <c r="G11" s="343"/>
      <c r="H11" s="327">
        <v>1</v>
      </c>
      <c r="I11" s="327"/>
      <c r="J11" s="333" t="s">
        <v>192</v>
      </c>
      <c r="K11" s="334"/>
      <c r="L11" s="335"/>
      <c r="M11" s="144"/>
      <c r="N11" s="326"/>
      <c r="O11" s="327"/>
      <c r="P11" s="327"/>
      <c r="Q11" s="327"/>
      <c r="R11" s="147"/>
      <c r="S11" s="147"/>
      <c r="T11" s="147"/>
      <c r="U11" s="148"/>
      <c r="V11" s="148"/>
      <c r="W11" s="148"/>
      <c r="X11" s="148"/>
      <c r="Y11" s="148"/>
    </row>
    <row r="12" spans="1:25" ht="15" customHeight="1" x14ac:dyDescent="0.2">
      <c r="A12" s="329"/>
      <c r="B12" s="329"/>
      <c r="C12" s="132">
        <v>43787</v>
      </c>
      <c r="D12" s="341"/>
      <c r="E12" s="341"/>
      <c r="F12" s="342"/>
      <c r="G12" s="343"/>
      <c r="H12" s="327">
        <v>0.5</v>
      </c>
      <c r="I12" s="327"/>
      <c r="J12" s="333" t="s">
        <v>182</v>
      </c>
      <c r="K12" s="334"/>
      <c r="L12" s="335"/>
      <c r="M12" s="144"/>
      <c r="N12" s="326"/>
      <c r="O12" s="327"/>
      <c r="P12" s="327"/>
      <c r="Q12" s="327"/>
      <c r="R12" s="149"/>
      <c r="S12" s="149"/>
      <c r="T12" s="149"/>
      <c r="U12" s="148"/>
      <c r="V12" s="148"/>
      <c r="W12" s="148"/>
      <c r="X12" s="148"/>
      <c r="Y12" s="148"/>
    </row>
    <row r="13" spans="1:25" ht="15" customHeight="1" x14ac:dyDescent="0.2">
      <c r="A13" s="329"/>
      <c r="B13" s="329"/>
      <c r="C13" s="132"/>
      <c r="D13" s="330"/>
      <c r="E13" s="330"/>
      <c r="F13" s="331"/>
      <c r="G13" s="332"/>
      <c r="H13" s="327">
        <v>1</v>
      </c>
      <c r="I13" s="327"/>
      <c r="J13" s="333" t="s">
        <v>189</v>
      </c>
      <c r="K13" s="334"/>
      <c r="L13" s="335"/>
      <c r="M13" s="144"/>
      <c r="N13" s="326"/>
      <c r="O13" s="327"/>
      <c r="P13" s="327"/>
      <c r="Q13" s="327"/>
      <c r="R13" s="147"/>
      <c r="S13" s="147"/>
      <c r="T13" s="147"/>
      <c r="U13" s="148"/>
      <c r="V13" s="148"/>
      <c r="W13" s="148"/>
      <c r="X13" s="148"/>
      <c r="Y13" s="148"/>
    </row>
    <row r="14" spans="1:25" ht="15" customHeight="1" x14ac:dyDescent="0.2">
      <c r="A14" s="225"/>
      <c r="B14" s="225"/>
      <c r="C14" s="132">
        <v>43788</v>
      </c>
      <c r="D14" s="341"/>
      <c r="E14" s="341"/>
      <c r="F14" s="342"/>
      <c r="G14" s="343"/>
      <c r="H14" s="327">
        <v>1</v>
      </c>
      <c r="I14" s="327"/>
      <c r="J14" s="333" t="s">
        <v>184</v>
      </c>
      <c r="K14" s="334"/>
      <c r="L14" s="335"/>
      <c r="M14" s="144"/>
      <c r="N14" s="326"/>
      <c r="O14" s="327"/>
      <c r="P14" s="327"/>
      <c r="Q14" s="327"/>
      <c r="R14" s="147"/>
      <c r="S14" s="147"/>
      <c r="T14" s="147"/>
      <c r="U14" s="148"/>
      <c r="V14" s="148"/>
      <c r="W14" s="148"/>
      <c r="X14" s="148"/>
      <c r="Y14" s="148"/>
    </row>
    <row r="15" spans="1:25" ht="15" customHeight="1" x14ac:dyDescent="0.2">
      <c r="A15" s="225"/>
      <c r="B15" s="225"/>
      <c r="C15" s="132">
        <v>43789</v>
      </c>
      <c r="D15" s="341"/>
      <c r="E15" s="341"/>
      <c r="F15" s="342"/>
      <c r="G15" s="343"/>
      <c r="H15" s="327">
        <v>2</v>
      </c>
      <c r="I15" s="327"/>
      <c r="J15" s="333" t="s">
        <v>180</v>
      </c>
      <c r="K15" s="334"/>
      <c r="L15" s="335"/>
      <c r="M15" s="144"/>
      <c r="N15" s="326"/>
      <c r="O15" s="327"/>
      <c r="P15" s="327"/>
      <c r="Q15" s="327"/>
      <c r="R15" s="147"/>
      <c r="S15" s="147"/>
      <c r="T15" s="147"/>
      <c r="U15" s="148"/>
      <c r="V15" s="148"/>
      <c r="W15" s="148"/>
      <c r="X15" s="148"/>
      <c r="Y15" s="148"/>
    </row>
    <row r="16" spans="1:25" ht="15" customHeight="1" x14ac:dyDescent="0.2">
      <c r="A16" s="225"/>
      <c r="B16" s="225"/>
      <c r="C16" s="132">
        <v>43794</v>
      </c>
      <c r="D16" s="330"/>
      <c r="E16" s="330"/>
      <c r="F16" s="331"/>
      <c r="G16" s="332"/>
      <c r="H16" s="327">
        <v>3</v>
      </c>
      <c r="I16" s="327"/>
      <c r="J16" s="333" t="s">
        <v>186</v>
      </c>
      <c r="K16" s="334"/>
      <c r="L16" s="335"/>
      <c r="M16" s="144"/>
      <c r="N16" s="326"/>
      <c r="O16" s="327"/>
      <c r="P16" s="327"/>
      <c r="Q16" s="327"/>
      <c r="R16" s="147"/>
      <c r="S16" s="147"/>
      <c r="T16" s="147"/>
      <c r="U16" s="148"/>
      <c r="V16" s="148"/>
      <c r="W16" s="148"/>
      <c r="X16" s="148"/>
      <c r="Y16" s="148"/>
    </row>
    <row r="17" spans="1:25" ht="15" customHeight="1" x14ac:dyDescent="0.2">
      <c r="A17" s="225"/>
      <c r="B17" s="225"/>
      <c r="C17" s="132"/>
      <c r="D17" s="330"/>
      <c r="E17" s="330"/>
      <c r="F17" s="331"/>
      <c r="G17" s="332"/>
      <c r="H17" s="327">
        <v>3</v>
      </c>
      <c r="I17" s="327"/>
      <c r="J17" s="333" t="s">
        <v>187</v>
      </c>
      <c r="K17" s="334"/>
      <c r="L17" s="335"/>
      <c r="M17" s="144"/>
      <c r="N17" s="326"/>
      <c r="O17" s="327"/>
      <c r="P17" s="327"/>
      <c r="Q17" s="327"/>
      <c r="R17" s="147"/>
      <c r="S17" s="147"/>
      <c r="T17" s="147"/>
      <c r="U17" s="148"/>
      <c r="V17" s="148"/>
      <c r="W17" s="148"/>
      <c r="X17" s="148"/>
      <c r="Y17" s="148"/>
    </row>
    <row r="18" spans="1:25" ht="15" customHeight="1" x14ac:dyDescent="0.2">
      <c r="A18" s="329"/>
      <c r="B18" s="329"/>
      <c r="C18" s="132"/>
      <c r="D18" s="330"/>
      <c r="E18" s="330"/>
      <c r="F18" s="331"/>
      <c r="G18" s="332"/>
      <c r="H18" s="326">
        <v>3</v>
      </c>
      <c r="I18" s="349"/>
      <c r="J18" s="333" t="s">
        <v>191</v>
      </c>
      <c r="K18" s="334"/>
      <c r="L18" s="335"/>
      <c r="M18" s="144"/>
      <c r="N18" s="326"/>
      <c r="O18" s="327"/>
      <c r="P18" s="327"/>
      <c r="Q18" s="327"/>
      <c r="R18" s="147"/>
      <c r="S18" s="147"/>
      <c r="T18" s="147"/>
      <c r="U18" s="148"/>
      <c r="V18" s="148"/>
      <c r="W18" s="148"/>
      <c r="X18" s="148"/>
      <c r="Y18" s="148"/>
    </row>
    <row r="19" spans="1:25" ht="15" customHeight="1" x14ac:dyDescent="0.2">
      <c r="A19" s="225"/>
      <c r="B19" s="225"/>
      <c r="C19" s="132">
        <v>43796</v>
      </c>
      <c r="D19" s="331"/>
      <c r="E19" s="332"/>
      <c r="F19" s="344"/>
      <c r="G19" s="352"/>
      <c r="H19" s="326">
        <v>1</v>
      </c>
      <c r="I19" s="349"/>
      <c r="J19" s="333" t="s">
        <v>189</v>
      </c>
      <c r="K19" s="334"/>
      <c r="L19" s="335"/>
      <c r="M19" s="144"/>
      <c r="N19" s="224"/>
      <c r="O19" s="220"/>
      <c r="P19" s="220"/>
      <c r="Q19" s="220"/>
      <c r="R19" s="147"/>
      <c r="S19" s="147"/>
      <c r="T19" s="147"/>
      <c r="U19" s="148"/>
      <c r="V19" s="148"/>
      <c r="W19" s="148"/>
      <c r="X19" s="148"/>
      <c r="Y19" s="148"/>
    </row>
    <row r="20" spans="1:25" ht="15" customHeight="1" x14ac:dyDescent="0.2">
      <c r="A20" s="329"/>
      <c r="B20" s="329"/>
      <c r="C20" s="132"/>
      <c r="D20" s="331"/>
      <c r="E20" s="332"/>
      <c r="F20" s="336"/>
      <c r="G20" s="337"/>
      <c r="H20" s="326">
        <v>2</v>
      </c>
      <c r="I20" s="349"/>
      <c r="J20" s="333" t="s">
        <v>190</v>
      </c>
      <c r="K20" s="334"/>
      <c r="L20" s="335"/>
      <c r="M20" s="144"/>
      <c r="N20" s="326"/>
      <c r="O20" s="327"/>
      <c r="P20" s="327"/>
      <c r="Q20" s="327"/>
      <c r="R20" s="147"/>
      <c r="S20" s="147"/>
      <c r="T20" s="147"/>
      <c r="U20" s="148"/>
      <c r="V20" s="148"/>
      <c r="W20" s="148"/>
      <c r="X20" s="148"/>
      <c r="Y20" s="148"/>
    </row>
    <row r="21" spans="1:25" ht="15" customHeight="1" thickBot="1" x14ac:dyDescent="0.25">
      <c r="A21" s="329"/>
      <c r="B21" s="329"/>
      <c r="C21" s="132"/>
      <c r="D21" s="227"/>
      <c r="E21" s="226"/>
      <c r="F21" s="336"/>
      <c r="G21" s="337"/>
      <c r="H21" s="326"/>
      <c r="I21" s="349"/>
      <c r="J21" s="221"/>
      <c r="K21" s="222"/>
      <c r="L21" s="223"/>
      <c r="M21" s="144"/>
      <c r="N21" s="326"/>
      <c r="O21" s="327"/>
      <c r="P21" s="327"/>
      <c r="Q21" s="327"/>
      <c r="R21" s="147"/>
      <c r="S21" s="147"/>
      <c r="T21" s="147"/>
      <c r="U21" s="148"/>
      <c r="V21" s="148"/>
      <c r="W21" s="148"/>
      <c r="X21" s="148"/>
      <c r="Y21" s="148"/>
    </row>
    <row r="22" spans="1:25" ht="15" customHeight="1" thickBot="1" x14ac:dyDescent="0.25">
      <c r="A22" s="329"/>
      <c r="B22" s="329"/>
      <c r="C22" s="153">
        <v>43769</v>
      </c>
      <c r="D22" s="344" t="s">
        <v>65</v>
      </c>
      <c r="E22" s="353"/>
      <c r="F22" s="354">
        <v>5.5</v>
      </c>
      <c r="G22" s="355"/>
      <c r="H22" s="356"/>
      <c r="I22" s="357"/>
      <c r="J22" s="333"/>
      <c r="K22" s="334"/>
      <c r="L22" s="335"/>
      <c r="M22" s="144"/>
      <c r="N22" s="326"/>
      <c r="O22" s="327"/>
      <c r="P22" s="327"/>
      <c r="Q22" s="327"/>
      <c r="R22" s="147"/>
      <c r="S22" s="147"/>
      <c r="T22" s="147"/>
      <c r="U22" s="148"/>
      <c r="V22" s="148"/>
      <c r="W22" s="148"/>
      <c r="X22" s="148"/>
      <c r="Y22" s="148"/>
    </row>
    <row r="23" spans="1:25" ht="15" customHeight="1" thickBot="1" x14ac:dyDescent="0.25">
      <c r="A23" s="338"/>
      <c r="B23" s="352"/>
      <c r="C23" s="132"/>
      <c r="D23" s="342"/>
      <c r="E23" s="343"/>
      <c r="F23" s="347"/>
      <c r="G23" s="348"/>
      <c r="H23" s="326"/>
      <c r="I23" s="349"/>
      <c r="J23" s="333"/>
      <c r="K23" s="334"/>
      <c r="L23" s="335"/>
      <c r="M23" s="144"/>
      <c r="N23" s="326"/>
      <c r="O23" s="327"/>
      <c r="P23" s="327"/>
      <c r="Q23" s="327"/>
      <c r="R23" s="150"/>
      <c r="S23" s="150"/>
      <c r="T23" s="150"/>
      <c r="U23" s="150"/>
      <c r="V23" s="148"/>
      <c r="W23" s="148"/>
      <c r="X23" s="148"/>
      <c r="Y23" s="148"/>
    </row>
    <row r="24" spans="1:25" ht="15" customHeight="1" thickBot="1" x14ac:dyDescent="0.25">
      <c r="A24" s="329" t="s">
        <v>55</v>
      </c>
      <c r="B24" s="329"/>
      <c r="C24" s="153">
        <v>43738</v>
      </c>
      <c r="D24" s="338" t="s">
        <v>64</v>
      </c>
      <c r="E24" s="338"/>
      <c r="F24" s="345">
        <v>28</v>
      </c>
      <c r="G24" s="346"/>
      <c r="H24" s="327"/>
      <c r="I24" s="327"/>
      <c r="J24" s="333"/>
      <c r="K24" s="334"/>
      <c r="L24" s="335"/>
      <c r="M24" s="144"/>
      <c r="N24" s="326"/>
      <c r="O24" s="327"/>
      <c r="P24" s="327"/>
      <c r="Q24" s="327"/>
      <c r="R24" s="147"/>
      <c r="S24" s="147"/>
      <c r="T24" s="147"/>
      <c r="U24" s="148"/>
      <c r="V24" s="148"/>
      <c r="W24" s="148"/>
      <c r="X24" s="148"/>
      <c r="Y24" s="148"/>
    </row>
    <row r="25" spans="1:25" ht="15" customHeight="1" x14ac:dyDescent="0.2">
      <c r="A25" s="329"/>
      <c r="B25" s="329"/>
      <c r="C25" s="132">
        <v>43794</v>
      </c>
      <c r="D25" s="342"/>
      <c r="E25" s="343"/>
      <c r="F25" s="350"/>
      <c r="G25" s="351"/>
      <c r="H25" s="326">
        <v>1</v>
      </c>
      <c r="I25" s="349"/>
      <c r="J25" s="333" t="s">
        <v>181</v>
      </c>
      <c r="K25" s="334"/>
      <c r="L25" s="335"/>
      <c r="M25" s="144"/>
      <c r="N25" s="326"/>
      <c r="O25" s="327"/>
      <c r="P25" s="327"/>
      <c r="Q25" s="327"/>
      <c r="R25" s="147"/>
      <c r="S25" s="147"/>
      <c r="T25" s="147"/>
      <c r="U25" s="148"/>
      <c r="V25" s="148"/>
      <c r="W25" s="148"/>
      <c r="X25" s="148"/>
      <c r="Y25" s="148"/>
    </row>
    <row r="26" spans="1:25" ht="15" customHeight="1" x14ac:dyDescent="0.2">
      <c r="A26" s="329"/>
      <c r="B26" s="329"/>
      <c r="C26" s="132"/>
      <c r="D26" s="342"/>
      <c r="E26" s="343"/>
      <c r="F26" s="336"/>
      <c r="G26" s="337"/>
      <c r="H26" s="326"/>
      <c r="I26" s="349"/>
      <c r="J26" s="333"/>
      <c r="K26" s="334"/>
      <c r="L26" s="335"/>
      <c r="M26" s="144"/>
      <c r="N26" s="326"/>
      <c r="O26" s="327"/>
      <c r="P26" s="327"/>
      <c r="Q26" s="327"/>
      <c r="R26" s="147"/>
      <c r="S26" s="147"/>
      <c r="T26" s="147"/>
      <c r="U26" s="148"/>
      <c r="V26" s="148"/>
      <c r="W26" s="148"/>
      <c r="X26" s="148"/>
      <c r="Y26" s="148"/>
    </row>
    <row r="27" spans="1:25" ht="15" customHeight="1" x14ac:dyDescent="0.2">
      <c r="A27" s="329"/>
      <c r="B27" s="329"/>
      <c r="C27" s="132"/>
      <c r="D27" s="342"/>
      <c r="E27" s="343"/>
      <c r="F27" s="336"/>
      <c r="G27" s="337"/>
      <c r="H27" s="326"/>
      <c r="I27" s="349"/>
      <c r="J27" s="333"/>
      <c r="K27" s="334"/>
      <c r="L27" s="335"/>
      <c r="M27" s="144"/>
      <c r="N27" s="224"/>
      <c r="O27" s="220"/>
      <c r="P27" s="220"/>
      <c r="Q27" s="220"/>
      <c r="R27" s="147"/>
      <c r="S27" s="147"/>
      <c r="T27" s="147"/>
      <c r="U27" s="148"/>
      <c r="V27" s="148"/>
      <c r="W27" s="148"/>
      <c r="X27" s="148"/>
      <c r="Y27" s="148"/>
    </row>
    <row r="28" spans="1:25" ht="15" customHeight="1" x14ac:dyDescent="0.2">
      <c r="A28" s="329"/>
      <c r="B28" s="329"/>
      <c r="C28" s="132"/>
      <c r="D28" s="342"/>
      <c r="E28" s="343"/>
      <c r="F28" s="336"/>
      <c r="G28" s="337"/>
      <c r="H28" s="326"/>
      <c r="I28" s="349"/>
      <c r="J28" s="333"/>
      <c r="K28" s="334"/>
      <c r="L28" s="335"/>
      <c r="M28" s="144"/>
      <c r="N28" s="326"/>
      <c r="O28" s="327"/>
      <c r="P28" s="327"/>
      <c r="Q28" s="327"/>
      <c r="R28" s="147"/>
      <c r="S28" s="147"/>
      <c r="T28" s="147"/>
      <c r="U28" s="148"/>
      <c r="V28" s="148"/>
      <c r="W28" s="148"/>
      <c r="X28" s="148"/>
      <c r="Y28" s="148"/>
    </row>
    <row r="29" spans="1:25" ht="15" customHeight="1" thickBot="1" x14ac:dyDescent="0.25">
      <c r="A29" s="329"/>
      <c r="B29" s="329"/>
      <c r="C29" s="132"/>
      <c r="D29" s="330"/>
      <c r="E29" s="330"/>
      <c r="F29" s="336"/>
      <c r="G29" s="337"/>
      <c r="H29" s="327"/>
      <c r="I29" s="327"/>
      <c r="J29" s="333"/>
      <c r="K29" s="334"/>
      <c r="L29" s="335"/>
      <c r="M29" s="144"/>
      <c r="N29" s="326"/>
      <c r="O29" s="327"/>
      <c r="P29" s="327"/>
      <c r="Q29" s="327"/>
      <c r="R29" s="147"/>
      <c r="S29" s="147"/>
      <c r="T29" s="147"/>
      <c r="U29" s="148"/>
      <c r="V29" s="148"/>
      <c r="W29" s="148"/>
      <c r="X29" s="148"/>
      <c r="Y29" s="148"/>
    </row>
    <row r="30" spans="1:25" ht="15" customHeight="1" thickBot="1" x14ac:dyDescent="0.25">
      <c r="A30" s="329"/>
      <c r="B30" s="329"/>
      <c r="C30" s="153">
        <v>43769</v>
      </c>
      <c r="D30" s="338" t="s">
        <v>65</v>
      </c>
      <c r="E30" s="338"/>
      <c r="F30" s="339">
        <v>27</v>
      </c>
      <c r="G30" s="340"/>
      <c r="H30" s="327"/>
      <c r="I30" s="327"/>
      <c r="J30" s="333"/>
      <c r="K30" s="334"/>
      <c r="L30" s="335"/>
      <c r="M30" s="144"/>
      <c r="N30" s="326"/>
      <c r="O30" s="327"/>
      <c r="P30" s="327"/>
      <c r="Q30" s="327"/>
      <c r="R30" s="147"/>
      <c r="S30" s="147"/>
      <c r="T30" s="120"/>
      <c r="U30" s="120"/>
      <c r="V30" s="148"/>
      <c r="W30" s="148"/>
      <c r="X30" s="148"/>
      <c r="Y30" s="148"/>
    </row>
    <row r="31" spans="1:25" ht="15" customHeight="1" thickBot="1" x14ac:dyDescent="0.25">
      <c r="A31" s="329"/>
      <c r="B31" s="329"/>
      <c r="C31" s="132"/>
      <c r="D31" s="342"/>
      <c r="E31" s="343"/>
      <c r="F31" s="347"/>
      <c r="G31" s="348"/>
      <c r="H31" s="326"/>
      <c r="I31" s="349"/>
      <c r="J31" s="333"/>
      <c r="K31" s="334"/>
      <c r="L31" s="335"/>
      <c r="M31" s="144"/>
      <c r="N31" s="326"/>
      <c r="O31" s="327"/>
      <c r="P31" s="327"/>
      <c r="Q31" s="327"/>
      <c r="R31" s="150"/>
      <c r="S31" s="150"/>
      <c r="T31" s="150"/>
      <c r="U31" s="150"/>
      <c r="V31" s="148"/>
      <c r="W31" s="148"/>
      <c r="X31" s="148"/>
      <c r="Y31" s="148"/>
    </row>
    <row r="32" spans="1:25" ht="15" customHeight="1" thickBot="1" x14ac:dyDescent="0.25">
      <c r="A32" s="329" t="s">
        <v>56</v>
      </c>
      <c r="B32" s="329"/>
      <c r="C32" s="153">
        <v>43738</v>
      </c>
      <c r="D32" s="344" t="s">
        <v>64</v>
      </c>
      <c r="E32" s="338"/>
      <c r="F32" s="345">
        <v>50</v>
      </c>
      <c r="G32" s="346"/>
      <c r="H32" s="327"/>
      <c r="I32" s="327"/>
      <c r="J32" s="333"/>
      <c r="K32" s="334"/>
      <c r="L32" s="335"/>
      <c r="M32" s="144"/>
      <c r="N32" s="326"/>
      <c r="O32" s="327"/>
      <c r="P32" s="327"/>
      <c r="Q32" s="327"/>
      <c r="R32" s="147"/>
      <c r="S32" s="147"/>
      <c r="T32" s="147"/>
      <c r="U32" s="148"/>
      <c r="V32" s="148"/>
      <c r="W32" s="148"/>
      <c r="X32" s="148"/>
      <c r="Y32" s="148"/>
    </row>
    <row r="33" spans="1:27" ht="15" customHeight="1" x14ac:dyDescent="0.2">
      <c r="A33" s="329"/>
      <c r="B33" s="329"/>
      <c r="C33" s="132">
        <v>43794</v>
      </c>
      <c r="D33" s="341"/>
      <c r="E33" s="341"/>
      <c r="F33" s="342"/>
      <c r="G33" s="343"/>
      <c r="H33" s="327">
        <v>10</v>
      </c>
      <c r="I33" s="327"/>
      <c r="J33" s="333" t="s">
        <v>181</v>
      </c>
      <c r="K33" s="334"/>
      <c r="L33" s="335"/>
      <c r="M33" s="144"/>
      <c r="N33" s="326"/>
      <c r="O33" s="327"/>
      <c r="P33" s="327"/>
      <c r="Q33" s="327"/>
      <c r="R33" s="147"/>
      <c r="S33" s="147"/>
      <c r="T33" s="147"/>
      <c r="U33" s="148"/>
      <c r="V33" s="148"/>
      <c r="W33" s="148"/>
      <c r="X33" s="148"/>
      <c r="Y33" s="148"/>
    </row>
    <row r="34" spans="1:27" ht="15" customHeight="1" x14ac:dyDescent="0.2">
      <c r="A34" s="329"/>
      <c r="B34" s="329"/>
      <c r="C34" s="132"/>
      <c r="D34" s="330"/>
      <c r="E34" s="330"/>
      <c r="F34" s="331"/>
      <c r="G34" s="332"/>
      <c r="H34" s="327"/>
      <c r="I34" s="327"/>
      <c r="J34" s="333"/>
      <c r="K34" s="334"/>
      <c r="L34" s="335"/>
      <c r="M34" s="144"/>
      <c r="N34" s="326"/>
      <c r="O34" s="327"/>
      <c r="P34" s="327"/>
      <c r="Q34" s="327"/>
      <c r="R34" s="147"/>
      <c r="S34" s="147"/>
      <c r="T34" s="328"/>
      <c r="U34" s="328"/>
      <c r="V34" s="148"/>
      <c r="W34" s="148"/>
      <c r="X34" s="148"/>
      <c r="Y34" s="148"/>
    </row>
    <row r="35" spans="1:27" ht="15" customHeight="1" x14ac:dyDescent="0.2">
      <c r="A35" s="329"/>
      <c r="B35" s="329"/>
      <c r="C35" s="132"/>
      <c r="D35" s="330"/>
      <c r="E35" s="330"/>
      <c r="F35" s="331"/>
      <c r="G35" s="332"/>
      <c r="H35" s="327"/>
      <c r="I35" s="327"/>
      <c r="J35" s="333"/>
      <c r="K35" s="334"/>
      <c r="L35" s="335"/>
      <c r="M35" s="144"/>
      <c r="N35" s="326"/>
      <c r="O35" s="327"/>
      <c r="P35" s="327"/>
      <c r="Q35" s="327"/>
      <c r="R35" s="147"/>
      <c r="S35" s="147"/>
      <c r="T35" s="328"/>
      <c r="U35" s="328"/>
      <c r="V35" s="148"/>
      <c r="W35" s="148"/>
      <c r="X35" s="148"/>
      <c r="Y35" s="148"/>
    </row>
    <row r="36" spans="1:27" ht="15" customHeight="1" thickBot="1" x14ac:dyDescent="0.25">
      <c r="A36" s="329"/>
      <c r="B36" s="329"/>
      <c r="C36" s="132"/>
      <c r="D36" s="330"/>
      <c r="E36" s="330"/>
      <c r="F36" s="336"/>
      <c r="G36" s="337"/>
      <c r="H36" s="327"/>
      <c r="I36" s="327"/>
      <c r="J36" s="333"/>
      <c r="K36" s="334"/>
      <c r="L36" s="335"/>
      <c r="M36" s="144"/>
      <c r="N36" s="326"/>
      <c r="O36" s="327"/>
      <c r="P36" s="327"/>
      <c r="Q36" s="327"/>
      <c r="R36" s="147"/>
      <c r="S36" s="147"/>
      <c r="T36" s="328"/>
      <c r="U36" s="328"/>
      <c r="V36" s="148"/>
      <c r="W36" s="148"/>
      <c r="X36" s="148"/>
      <c r="Y36" s="148"/>
    </row>
    <row r="37" spans="1:27" ht="15" customHeight="1" thickBot="1" x14ac:dyDescent="0.25">
      <c r="A37" s="329"/>
      <c r="B37" s="329"/>
      <c r="C37" s="153">
        <v>43769</v>
      </c>
      <c r="D37" s="338" t="s">
        <v>65</v>
      </c>
      <c r="E37" s="338"/>
      <c r="F37" s="339">
        <v>40</v>
      </c>
      <c r="G37" s="340"/>
      <c r="H37" s="327"/>
      <c r="I37" s="327"/>
      <c r="J37" s="333"/>
      <c r="K37" s="334"/>
      <c r="L37" s="335"/>
      <c r="M37" s="144"/>
      <c r="N37" s="326"/>
      <c r="O37" s="327"/>
      <c r="P37" s="327"/>
      <c r="Q37" s="327"/>
      <c r="R37" s="147"/>
      <c r="S37" s="147"/>
      <c r="T37" s="328"/>
      <c r="U37" s="328"/>
      <c r="V37" s="148"/>
      <c r="W37" s="148"/>
      <c r="X37" s="148"/>
      <c r="Y37" s="148"/>
    </row>
    <row r="38" spans="1:27" x14ac:dyDescent="0.2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1"/>
      <c r="R38" s="121"/>
      <c r="S38" s="121"/>
      <c r="T38" s="121"/>
      <c r="U38" s="120"/>
      <c r="V38" s="121"/>
      <c r="W38" s="148"/>
      <c r="X38" s="148"/>
      <c r="Y38" s="120"/>
    </row>
    <row r="39" spans="1:27" ht="23" customHeight="1" x14ac:dyDescent="0.2">
      <c r="A39" s="108" t="s">
        <v>7</v>
      </c>
      <c r="B39" s="106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</row>
    <row r="40" spans="1:27" s="154" customFormat="1" ht="51" customHeight="1" x14ac:dyDescent="0.2">
      <c r="A40" s="309" t="s">
        <v>3</v>
      </c>
      <c r="B40" s="318" t="s">
        <v>34</v>
      </c>
      <c r="C40" s="308" t="s">
        <v>6</v>
      </c>
      <c r="D40" s="308" t="s">
        <v>14</v>
      </c>
      <c r="E40" s="308" t="s">
        <v>38</v>
      </c>
      <c r="F40" s="309" t="s">
        <v>4</v>
      </c>
      <c r="G40" s="308" t="s">
        <v>5</v>
      </c>
      <c r="H40" s="319" t="s">
        <v>49</v>
      </c>
      <c r="I40" s="308" t="s">
        <v>9</v>
      </c>
      <c r="J40" s="308" t="s">
        <v>73</v>
      </c>
      <c r="K40" s="308"/>
      <c r="L40" s="308" t="s">
        <v>86</v>
      </c>
      <c r="M40" s="310" t="s">
        <v>75</v>
      </c>
      <c r="N40" s="310"/>
      <c r="O40" s="308" t="s">
        <v>129</v>
      </c>
      <c r="P40" s="219" t="s">
        <v>138</v>
      </c>
      <c r="Q40" s="308" t="s">
        <v>66</v>
      </c>
      <c r="R40" s="308" t="s">
        <v>67</v>
      </c>
      <c r="S40" s="308" t="s">
        <v>68</v>
      </c>
      <c r="T40" s="308" t="s">
        <v>69</v>
      </c>
      <c r="U40" s="308" t="s">
        <v>70</v>
      </c>
      <c r="V40" s="308" t="s">
        <v>104</v>
      </c>
      <c r="W40" s="219" t="s">
        <v>103</v>
      </c>
      <c r="X40" s="308" t="s">
        <v>8</v>
      </c>
      <c r="Y40" s="308" t="s">
        <v>17</v>
      </c>
      <c r="Z40" s="308" t="s">
        <v>76</v>
      </c>
      <c r="AA40" s="208" t="s">
        <v>105</v>
      </c>
    </row>
    <row r="41" spans="1:27" s="155" customFormat="1" ht="18" customHeight="1" x14ac:dyDescent="0.2">
      <c r="A41" s="309"/>
      <c r="B41" s="318"/>
      <c r="C41" s="308"/>
      <c r="D41" s="308"/>
      <c r="E41" s="308"/>
      <c r="F41" s="309"/>
      <c r="G41" s="308"/>
      <c r="H41" s="319"/>
      <c r="I41" s="308"/>
      <c r="J41" s="208" t="s">
        <v>72</v>
      </c>
      <c r="K41" s="208" t="s">
        <v>0</v>
      </c>
      <c r="L41" s="308"/>
      <c r="M41" s="208" t="s">
        <v>74</v>
      </c>
      <c r="N41" s="208" t="s">
        <v>0</v>
      </c>
      <c r="O41" s="308" t="s">
        <v>128</v>
      </c>
      <c r="P41" s="219"/>
      <c r="Q41" s="308"/>
      <c r="R41" s="308"/>
      <c r="S41" s="308"/>
      <c r="T41" s="308"/>
      <c r="U41" s="308"/>
      <c r="V41" s="308"/>
      <c r="W41" s="219" t="s">
        <v>102</v>
      </c>
      <c r="X41" s="308"/>
      <c r="Y41" s="308"/>
      <c r="Z41" s="308"/>
      <c r="AA41" s="219" t="s">
        <v>106</v>
      </c>
    </row>
    <row r="42" spans="1:27" ht="20" customHeight="1" x14ac:dyDescent="0.2">
      <c r="A42" s="162">
        <v>1</v>
      </c>
      <c r="B42" s="250" t="s">
        <v>179</v>
      </c>
      <c r="C42" s="251" t="s">
        <v>42</v>
      </c>
      <c r="D42" s="252" t="s">
        <v>33</v>
      </c>
      <c r="E42" s="253">
        <v>38358</v>
      </c>
      <c r="F42" s="252">
        <f t="shared" ref="F42:F48" ca="1" si="0">DATEDIF(E42,NOW(),"y")</f>
        <v>16</v>
      </c>
      <c r="G42" s="254" t="s">
        <v>51</v>
      </c>
      <c r="H42" s="255">
        <v>42445</v>
      </c>
      <c r="I42" s="256">
        <v>9.5399999999999991</v>
      </c>
      <c r="J42" s="191">
        <v>9.19</v>
      </c>
      <c r="K42" s="174">
        <v>43549</v>
      </c>
      <c r="L42" s="165" t="s">
        <v>50</v>
      </c>
      <c r="M42" s="169" t="s">
        <v>108</v>
      </c>
      <c r="N42" s="174">
        <v>43549</v>
      </c>
      <c r="O42" s="209"/>
      <c r="P42" s="209" t="s">
        <v>139</v>
      </c>
      <c r="Q42" s="160" t="s">
        <v>109</v>
      </c>
      <c r="R42" s="165">
        <v>55.6</v>
      </c>
      <c r="S42" s="74">
        <v>1.5149999999999999</v>
      </c>
      <c r="T42" s="171">
        <f>R42/(S42*S42)</f>
        <v>24.224204598677691</v>
      </c>
      <c r="U42" s="163">
        <v>43549</v>
      </c>
      <c r="V42" s="160" t="s">
        <v>88</v>
      </c>
      <c r="W42" s="205">
        <v>43772</v>
      </c>
      <c r="X42" s="166" t="s">
        <v>136</v>
      </c>
      <c r="Y42" s="173" t="s">
        <v>18</v>
      </c>
      <c r="Z42" s="174">
        <v>43549</v>
      </c>
    </row>
    <row r="43" spans="1:27" ht="20" customHeight="1" x14ac:dyDescent="0.2">
      <c r="A43" s="162">
        <v>2</v>
      </c>
      <c r="B43" s="250" t="s">
        <v>180</v>
      </c>
      <c r="C43" s="251" t="s">
        <v>39</v>
      </c>
      <c r="D43" s="252" t="s">
        <v>15</v>
      </c>
      <c r="E43" s="253">
        <v>38724</v>
      </c>
      <c r="F43" s="252">
        <f t="shared" ca="1" si="0"/>
        <v>15</v>
      </c>
      <c r="G43" s="257">
        <v>4</v>
      </c>
      <c r="H43" s="255">
        <v>42445</v>
      </c>
      <c r="I43" s="256">
        <v>9.7100000000000009</v>
      </c>
      <c r="J43" s="191">
        <v>9.69</v>
      </c>
      <c r="K43" s="174">
        <v>43766</v>
      </c>
      <c r="L43" s="165" t="s">
        <v>196</v>
      </c>
      <c r="M43" s="169" t="s">
        <v>159</v>
      </c>
      <c r="N43" s="174">
        <v>43766</v>
      </c>
      <c r="O43" s="209" t="s">
        <v>150</v>
      </c>
      <c r="P43" s="209" t="s">
        <v>141</v>
      </c>
      <c r="Q43" s="160" t="s">
        <v>160</v>
      </c>
      <c r="R43" s="165">
        <v>19</v>
      </c>
      <c r="S43" s="74">
        <v>1.0449999999999999</v>
      </c>
      <c r="T43" s="171">
        <f t="shared" ref="T43:T55" si="1">R43/(S43*S43)</f>
        <v>17.398869073510227</v>
      </c>
      <c r="U43" s="163">
        <v>43739</v>
      </c>
      <c r="V43" s="160" t="s">
        <v>113</v>
      </c>
      <c r="W43" s="205">
        <v>43759</v>
      </c>
      <c r="X43" s="166" t="s">
        <v>136</v>
      </c>
      <c r="Y43" s="175" t="s">
        <v>18</v>
      </c>
      <c r="Z43" s="174">
        <v>43766</v>
      </c>
    </row>
    <row r="44" spans="1:27" ht="20" customHeight="1" x14ac:dyDescent="0.2">
      <c r="A44" s="162">
        <v>3</v>
      </c>
      <c r="B44" s="250" t="s">
        <v>181</v>
      </c>
      <c r="C44" s="251" t="s">
        <v>39</v>
      </c>
      <c r="D44" s="252" t="s">
        <v>33</v>
      </c>
      <c r="E44" s="253">
        <v>37625</v>
      </c>
      <c r="F44" s="252">
        <f t="shared" ca="1" si="0"/>
        <v>18</v>
      </c>
      <c r="G44" s="258">
        <v>10</v>
      </c>
      <c r="H44" s="255">
        <v>42506</v>
      </c>
      <c r="I44" s="256">
        <v>12.28</v>
      </c>
      <c r="J44" s="191">
        <v>7.8</v>
      </c>
      <c r="K44" s="174">
        <v>43731</v>
      </c>
      <c r="L44" s="165">
        <v>543</v>
      </c>
      <c r="M44" s="169" t="s">
        <v>151</v>
      </c>
      <c r="N44" s="174">
        <v>43728</v>
      </c>
      <c r="O44" s="209" t="s">
        <v>150</v>
      </c>
      <c r="P44" s="209" t="s">
        <v>139</v>
      </c>
      <c r="Q44" s="160" t="s">
        <v>122</v>
      </c>
      <c r="R44" s="165">
        <v>21</v>
      </c>
      <c r="S44" s="160">
        <v>1.17</v>
      </c>
      <c r="T44" s="171">
        <f t="shared" si="1"/>
        <v>15.340784571553804</v>
      </c>
      <c r="U44" s="163">
        <v>43731</v>
      </c>
      <c r="V44" s="160" t="s">
        <v>110</v>
      </c>
      <c r="W44" s="166" t="s">
        <v>43</v>
      </c>
      <c r="X44" s="166" t="s">
        <v>136</v>
      </c>
      <c r="Y44" s="175" t="s">
        <v>18</v>
      </c>
      <c r="Z44" s="174">
        <v>41540</v>
      </c>
    </row>
    <row r="45" spans="1:27" ht="20" customHeight="1" x14ac:dyDescent="0.2">
      <c r="A45" s="162">
        <v>4</v>
      </c>
      <c r="B45" s="250" t="s">
        <v>182</v>
      </c>
      <c r="C45" s="251" t="s">
        <v>41</v>
      </c>
      <c r="D45" s="252" t="s">
        <v>15</v>
      </c>
      <c r="E45" s="253">
        <v>37991</v>
      </c>
      <c r="F45" s="252">
        <f t="shared" ca="1" si="0"/>
        <v>17</v>
      </c>
      <c r="G45" s="257">
        <v>5</v>
      </c>
      <c r="H45" s="255">
        <v>42445</v>
      </c>
      <c r="I45" s="256">
        <v>7.14</v>
      </c>
      <c r="J45" s="191">
        <v>11.53</v>
      </c>
      <c r="K45" s="174">
        <v>43575</v>
      </c>
      <c r="L45" s="165">
        <v>455</v>
      </c>
      <c r="M45" s="79" t="s">
        <v>169</v>
      </c>
      <c r="N45" s="103">
        <v>43784</v>
      </c>
      <c r="O45" s="210" t="s">
        <v>166</v>
      </c>
      <c r="P45" s="210" t="s">
        <v>139</v>
      </c>
      <c r="Q45" s="188" t="s">
        <v>116</v>
      </c>
      <c r="R45" s="195">
        <v>19.8</v>
      </c>
      <c r="S45" s="188">
        <v>1.21</v>
      </c>
      <c r="T45" s="203">
        <f t="shared" si="1"/>
        <v>13.5236664162284</v>
      </c>
      <c r="U45" s="204">
        <v>43784</v>
      </c>
      <c r="V45" s="160" t="s">
        <v>112</v>
      </c>
      <c r="W45" s="166" t="s">
        <v>43</v>
      </c>
      <c r="X45" s="168" t="s">
        <v>71</v>
      </c>
      <c r="Y45" s="175" t="s">
        <v>18</v>
      </c>
      <c r="Z45" s="174">
        <v>43794</v>
      </c>
    </row>
    <row r="46" spans="1:27" ht="20" customHeight="1" x14ac:dyDescent="0.2">
      <c r="A46" s="197">
        <v>5</v>
      </c>
      <c r="B46" s="263" t="s">
        <v>183</v>
      </c>
      <c r="C46" s="267" t="s">
        <v>40</v>
      </c>
      <c r="D46" s="263" t="s">
        <v>33</v>
      </c>
      <c r="E46" s="268">
        <v>36893</v>
      </c>
      <c r="F46" s="263">
        <f t="shared" ca="1" si="0"/>
        <v>20</v>
      </c>
      <c r="G46" s="263">
        <v>1.5</v>
      </c>
      <c r="H46" s="269">
        <v>42887</v>
      </c>
      <c r="I46" s="263">
        <v>9.6</v>
      </c>
      <c r="J46" s="233">
        <v>9.19</v>
      </c>
      <c r="K46" s="183">
        <v>43577</v>
      </c>
      <c r="L46" s="184">
        <v>716</v>
      </c>
      <c r="M46" s="234" t="s">
        <v>115</v>
      </c>
      <c r="N46" s="183">
        <v>43580</v>
      </c>
      <c r="O46" s="235"/>
      <c r="P46" s="235"/>
      <c r="Q46" s="180" t="s">
        <v>117</v>
      </c>
      <c r="R46" s="184">
        <v>28</v>
      </c>
      <c r="S46" s="180">
        <v>1.19</v>
      </c>
      <c r="T46" s="185">
        <f t="shared" si="1"/>
        <v>19.772614928324273</v>
      </c>
      <c r="U46" s="182">
        <v>43585</v>
      </c>
      <c r="V46" s="217" t="s">
        <v>91</v>
      </c>
      <c r="W46" s="217" t="s">
        <v>121</v>
      </c>
      <c r="X46" s="201" t="s">
        <v>71</v>
      </c>
      <c r="Y46" s="202" t="s">
        <v>92</v>
      </c>
      <c r="Z46" s="218">
        <v>43580</v>
      </c>
    </row>
    <row r="47" spans="1:27" ht="20" customHeight="1" x14ac:dyDescent="0.2">
      <c r="A47" s="162">
        <v>6</v>
      </c>
      <c r="B47" s="250" t="s">
        <v>184</v>
      </c>
      <c r="C47" s="251" t="s">
        <v>52</v>
      </c>
      <c r="D47" s="252" t="s">
        <v>33</v>
      </c>
      <c r="E47" s="253">
        <v>39090</v>
      </c>
      <c r="F47" s="252">
        <f t="shared" ca="1" si="0"/>
        <v>14</v>
      </c>
      <c r="G47" s="252">
        <v>10</v>
      </c>
      <c r="H47" s="255">
        <v>42887</v>
      </c>
      <c r="I47" s="252">
        <v>12.77</v>
      </c>
      <c r="J47" s="192">
        <v>6.37</v>
      </c>
      <c r="K47" s="174">
        <v>43684</v>
      </c>
      <c r="L47" s="165" t="s">
        <v>196</v>
      </c>
      <c r="M47" s="169" t="s">
        <v>131</v>
      </c>
      <c r="N47" s="174">
        <v>43684</v>
      </c>
      <c r="O47" s="209">
        <v>3</v>
      </c>
      <c r="P47" s="209" t="s">
        <v>139</v>
      </c>
      <c r="Q47" s="160" t="s">
        <v>130</v>
      </c>
      <c r="R47" s="165">
        <v>48.9</v>
      </c>
      <c r="S47" s="160">
        <v>1.52</v>
      </c>
      <c r="T47" s="171">
        <f t="shared" si="1"/>
        <v>21.16516620498615</v>
      </c>
      <c r="U47" s="163">
        <v>43684</v>
      </c>
      <c r="V47" s="160" t="s">
        <v>90</v>
      </c>
      <c r="W47" s="166" t="s">
        <v>43</v>
      </c>
      <c r="X47" s="166" t="s">
        <v>136</v>
      </c>
      <c r="Y47" s="175" t="s">
        <v>18</v>
      </c>
      <c r="Z47" s="174">
        <v>43684</v>
      </c>
    </row>
    <row r="48" spans="1:27" ht="20" customHeight="1" x14ac:dyDescent="0.2">
      <c r="A48" s="162">
        <v>7</v>
      </c>
      <c r="B48" s="250" t="s">
        <v>185</v>
      </c>
      <c r="C48" s="251" t="s">
        <v>53</v>
      </c>
      <c r="D48" s="252" t="s">
        <v>33</v>
      </c>
      <c r="E48" s="253">
        <v>39823</v>
      </c>
      <c r="F48" s="252">
        <f t="shared" ca="1" si="0"/>
        <v>12</v>
      </c>
      <c r="G48" s="252">
        <v>7</v>
      </c>
      <c r="H48" s="255">
        <v>42887</v>
      </c>
      <c r="I48" s="252">
        <v>6.87</v>
      </c>
      <c r="J48" s="191">
        <v>9.19</v>
      </c>
      <c r="K48" s="174">
        <v>43549</v>
      </c>
      <c r="L48" s="165">
        <v>218</v>
      </c>
      <c r="M48" s="169" t="s">
        <v>158</v>
      </c>
      <c r="N48" s="174">
        <v>43767</v>
      </c>
      <c r="O48" s="209" t="s">
        <v>132</v>
      </c>
      <c r="P48" s="209" t="s">
        <v>139</v>
      </c>
      <c r="Q48" s="160" t="s">
        <v>157</v>
      </c>
      <c r="R48" s="165">
        <v>15.5</v>
      </c>
      <c r="S48" s="160">
        <v>1.07</v>
      </c>
      <c r="T48" s="171">
        <f t="shared" si="1"/>
        <v>13.53830028823478</v>
      </c>
      <c r="U48" s="163">
        <v>43767</v>
      </c>
      <c r="V48" s="160" t="s">
        <v>111</v>
      </c>
      <c r="W48" s="166" t="s">
        <v>43</v>
      </c>
      <c r="X48" s="168" t="s">
        <v>71</v>
      </c>
      <c r="Y48" s="175" t="s">
        <v>18</v>
      </c>
      <c r="Z48" s="174">
        <v>43767</v>
      </c>
    </row>
    <row r="49" spans="1:27" ht="20" customHeight="1" x14ac:dyDescent="0.2">
      <c r="A49" s="162">
        <v>8</v>
      </c>
      <c r="B49" s="250" t="s">
        <v>186</v>
      </c>
      <c r="C49" s="251" t="s">
        <v>39</v>
      </c>
      <c r="D49" s="252" t="s">
        <v>15</v>
      </c>
      <c r="E49" s="253">
        <v>40189</v>
      </c>
      <c r="F49" s="252">
        <f t="shared" ref="F49:F55" ca="1" si="2">DATEDIF(E49,NOW(),"y")</f>
        <v>11</v>
      </c>
      <c r="G49" s="252">
        <v>2</v>
      </c>
      <c r="H49" s="255">
        <v>42887</v>
      </c>
      <c r="I49" s="252">
        <v>9.5</v>
      </c>
      <c r="J49" s="191">
        <v>9.69</v>
      </c>
      <c r="K49" s="174">
        <v>43766</v>
      </c>
      <c r="L49" s="165">
        <v>555</v>
      </c>
      <c r="M49" s="169" t="s">
        <v>153</v>
      </c>
      <c r="N49" s="174">
        <v>43741</v>
      </c>
      <c r="O49" s="209" t="s">
        <v>154</v>
      </c>
      <c r="P49" s="209" t="s">
        <v>141</v>
      </c>
      <c r="Q49" s="160" t="s">
        <v>83</v>
      </c>
      <c r="R49" s="165">
        <v>28.6</v>
      </c>
      <c r="S49" s="160">
        <v>1.47</v>
      </c>
      <c r="T49" s="171">
        <f t="shared" si="1"/>
        <v>13.235226063214403</v>
      </c>
      <c r="U49" s="163">
        <v>43741</v>
      </c>
      <c r="V49" s="160" t="s">
        <v>110</v>
      </c>
      <c r="W49" s="205">
        <v>43738</v>
      </c>
      <c r="X49" s="168" t="s">
        <v>71</v>
      </c>
      <c r="Y49" s="175" t="s">
        <v>18</v>
      </c>
      <c r="Z49" s="174">
        <v>43738</v>
      </c>
    </row>
    <row r="50" spans="1:27" ht="20" customHeight="1" x14ac:dyDescent="0.2">
      <c r="A50" s="162">
        <v>9</v>
      </c>
      <c r="B50" s="250" t="s">
        <v>187</v>
      </c>
      <c r="C50" s="259" t="s">
        <v>41</v>
      </c>
      <c r="D50" s="260" t="s">
        <v>15</v>
      </c>
      <c r="E50" s="261">
        <v>37043</v>
      </c>
      <c r="F50" s="260">
        <f t="shared" ca="1" si="2"/>
        <v>20</v>
      </c>
      <c r="G50" s="260">
        <v>9</v>
      </c>
      <c r="H50" s="255">
        <v>42887</v>
      </c>
      <c r="I50" s="260">
        <v>9.56</v>
      </c>
      <c r="J50" s="71">
        <v>13.16</v>
      </c>
      <c r="K50" s="103">
        <v>43787</v>
      </c>
      <c r="L50" s="195">
        <v>491</v>
      </c>
      <c r="M50" s="79" t="s">
        <v>148</v>
      </c>
      <c r="N50" s="103">
        <v>43789</v>
      </c>
      <c r="O50" s="210" t="s">
        <v>168</v>
      </c>
      <c r="P50" s="210" t="s">
        <v>141</v>
      </c>
      <c r="Q50" s="188" t="s">
        <v>167</v>
      </c>
      <c r="R50" s="195">
        <v>34.6</v>
      </c>
      <c r="S50" s="188">
        <v>1.47</v>
      </c>
      <c r="T50" s="203">
        <f t="shared" si="1"/>
        <v>16.011846915637005</v>
      </c>
      <c r="U50" s="204">
        <v>43789</v>
      </c>
      <c r="V50" s="160" t="s">
        <v>87</v>
      </c>
      <c r="W50" s="166" t="s">
        <v>43</v>
      </c>
      <c r="X50" s="166" t="s">
        <v>136</v>
      </c>
      <c r="Y50" s="175" t="s">
        <v>18</v>
      </c>
      <c r="Z50" s="174">
        <v>43771</v>
      </c>
    </row>
    <row r="51" spans="1:27" ht="20" customHeight="1" x14ac:dyDescent="0.2">
      <c r="A51" s="162">
        <v>10</v>
      </c>
      <c r="B51" s="250" t="s">
        <v>188</v>
      </c>
      <c r="C51" s="259" t="s">
        <v>41</v>
      </c>
      <c r="D51" s="260" t="s">
        <v>15</v>
      </c>
      <c r="E51" s="261">
        <v>37774</v>
      </c>
      <c r="F51" s="260">
        <f t="shared" ca="1" si="2"/>
        <v>18</v>
      </c>
      <c r="G51" s="260">
        <v>9</v>
      </c>
      <c r="H51" s="255">
        <v>42887</v>
      </c>
      <c r="I51" s="260">
        <v>9.33</v>
      </c>
      <c r="J51" s="71">
        <v>13</v>
      </c>
      <c r="K51" s="103">
        <v>43787</v>
      </c>
      <c r="L51" s="195">
        <v>475</v>
      </c>
      <c r="M51" s="79" t="s">
        <v>164</v>
      </c>
      <c r="N51" s="103">
        <v>43787</v>
      </c>
      <c r="O51" s="210" t="s">
        <v>165</v>
      </c>
      <c r="P51" s="210" t="s">
        <v>141</v>
      </c>
      <c r="Q51" s="188" t="s">
        <v>163</v>
      </c>
      <c r="R51" s="195">
        <v>39</v>
      </c>
      <c r="S51" s="216">
        <v>1.5249999999999999</v>
      </c>
      <c r="T51" s="203">
        <f t="shared" si="1"/>
        <v>16.769685568395595</v>
      </c>
      <c r="U51" s="204">
        <v>43787</v>
      </c>
      <c r="V51" s="160" t="s">
        <v>90</v>
      </c>
      <c r="W51" s="166" t="s">
        <v>43</v>
      </c>
      <c r="X51" s="166" t="s">
        <v>136</v>
      </c>
      <c r="Y51" s="175" t="s">
        <v>18</v>
      </c>
      <c r="Z51" s="174">
        <v>43797</v>
      </c>
    </row>
    <row r="52" spans="1:27" ht="20" customHeight="1" x14ac:dyDescent="0.2">
      <c r="A52" s="162">
        <v>11</v>
      </c>
      <c r="B52" s="250" t="s">
        <v>189</v>
      </c>
      <c r="C52" s="259" t="s">
        <v>53</v>
      </c>
      <c r="D52" s="260" t="s">
        <v>33</v>
      </c>
      <c r="E52" s="261">
        <v>39237</v>
      </c>
      <c r="F52" s="260">
        <f t="shared" ca="1" si="2"/>
        <v>14</v>
      </c>
      <c r="G52" s="260">
        <v>7</v>
      </c>
      <c r="H52" s="262">
        <v>43221</v>
      </c>
      <c r="I52" s="260">
        <v>6.87</v>
      </c>
      <c r="J52" s="71">
        <v>8.1</v>
      </c>
      <c r="K52" s="103">
        <v>43794</v>
      </c>
      <c r="L52" s="195">
        <v>218</v>
      </c>
      <c r="M52" s="79" t="s">
        <v>171</v>
      </c>
      <c r="N52" s="103">
        <v>43796</v>
      </c>
      <c r="O52" s="210">
        <v>2</v>
      </c>
      <c r="P52" s="210" t="s">
        <v>139</v>
      </c>
      <c r="Q52" s="188" t="s">
        <v>170</v>
      </c>
      <c r="R52" s="195">
        <v>97</v>
      </c>
      <c r="S52" s="188">
        <v>1.75</v>
      </c>
      <c r="T52" s="203">
        <f t="shared" si="1"/>
        <v>31.673469387755102</v>
      </c>
      <c r="U52" s="204">
        <v>43796</v>
      </c>
      <c r="V52" s="160" t="s">
        <v>89</v>
      </c>
      <c r="W52" s="166" t="s">
        <v>43</v>
      </c>
      <c r="X52" s="166" t="s">
        <v>136</v>
      </c>
      <c r="Y52" s="175" t="s">
        <v>18</v>
      </c>
      <c r="Z52" s="174">
        <v>43796</v>
      </c>
    </row>
    <row r="53" spans="1:27" ht="20" customHeight="1" x14ac:dyDescent="0.2">
      <c r="A53" s="162">
        <v>12</v>
      </c>
      <c r="B53" s="250" t="s">
        <v>190</v>
      </c>
      <c r="C53" s="259" t="s">
        <v>39</v>
      </c>
      <c r="D53" s="260" t="s">
        <v>15</v>
      </c>
      <c r="E53" s="261">
        <v>41065</v>
      </c>
      <c r="F53" s="260">
        <f t="shared" ca="1" si="2"/>
        <v>9</v>
      </c>
      <c r="G53" s="260">
        <v>2</v>
      </c>
      <c r="H53" s="262">
        <v>43221</v>
      </c>
      <c r="I53" s="260">
        <v>9.5</v>
      </c>
      <c r="J53" s="191">
        <v>9.52</v>
      </c>
      <c r="K53" s="174">
        <v>43668</v>
      </c>
      <c r="L53" s="165">
        <v>555</v>
      </c>
      <c r="M53" s="169" t="s">
        <v>125</v>
      </c>
      <c r="N53" s="174">
        <v>43668</v>
      </c>
      <c r="O53" s="209"/>
      <c r="P53" s="209" t="s">
        <v>139</v>
      </c>
      <c r="Q53" s="160" t="s">
        <v>126</v>
      </c>
      <c r="R53" s="165">
        <v>53.2</v>
      </c>
      <c r="S53" s="160">
        <v>1.75</v>
      </c>
      <c r="T53" s="171">
        <f t="shared" si="1"/>
        <v>17.371428571428574</v>
      </c>
      <c r="U53" s="163">
        <v>43668</v>
      </c>
      <c r="V53" s="160" t="s">
        <v>113</v>
      </c>
      <c r="W53" s="166" t="s">
        <v>43</v>
      </c>
      <c r="X53" s="166" t="s">
        <v>136</v>
      </c>
      <c r="Y53" s="175" t="s">
        <v>18</v>
      </c>
      <c r="Z53" s="174">
        <v>43668</v>
      </c>
    </row>
    <row r="54" spans="1:27" ht="20" customHeight="1" x14ac:dyDescent="0.2">
      <c r="A54" s="162">
        <v>13</v>
      </c>
      <c r="B54" s="250" t="s">
        <v>191</v>
      </c>
      <c r="C54" s="160" t="s">
        <v>82</v>
      </c>
      <c r="D54" s="162" t="s">
        <v>15</v>
      </c>
      <c r="E54" s="161">
        <v>40209</v>
      </c>
      <c r="F54" s="162">
        <f t="shared" ca="1" si="2"/>
        <v>11</v>
      </c>
      <c r="G54" s="162">
        <v>6</v>
      </c>
      <c r="H54" s="163">
        <v>43466</v>
      </c>
      <c r="I54" s="164">
        <v>8.5</v>
      </c>
      <c r="J54" s="191">
        <v>10.26</v>
      </c>
      <c r="K54" s="174">
        <v>43756</v>
      </c>
      <c r="L54" s="165">
        <v>441</v>
      </c>
      <c r="M54" s="169" t="s">
        <v>155</v>
      </c>
      <c r="N54" s="174">
        <v>43579</v>
      </c>
      <c r="O54" s="209" t="s">
        <v>149</v>
      </c>
      <c r="P54" s="209" t="s">
        <v>141</v>
      </c>
      <c r="Q54" s="160" t="s">
        <v>156</v>
      </c>
      <c r="R54" s="165">
        <v>19.899999999999999</v>
      </c>
      <c r="S54" s="74">
        <v>1.1499999999999999</v>
      </c>
      <c r="T54" s="171">
        <f t="shared" si="1"/>
        <v>15.047258979206051</v>
      </c>
      <c r="U54" s="163">
        <v>43756</v>
      </c>
      <c r="V54" s="160" t="s">
        <v>91</v>
      </c>
      <c r="W54" s="232">
        <v>43756</v>
      </c>
      <c r="X54" s="166" t="s">
        <v>136</v>
      </c>
      <c r="Y54" s="175" t="s">
        <v>18</v>
      </c>
      <c r="Z54" s="174">
        <v>43756</v>
      </c>
    </row>
    <row r="55" spans="1:27" ht="20" customHeight="1" x14ac:dyDescent="0.2">
      <c r="A55" s="162">
        <v>14</v>
      </c>
      <c r="B55" s="250" t="s">
        <v>192</v>
      </c>
      <c r="C55" s="160" t="s">
        <v>41</v>
      </c>
      <c r="D55" s="162" t="s">
        <v>33</v>
      </c>
      <c r="E55" s="161">
        <v>38384</v>
      </c>
      <c r="F55" s="162">
        <f t="shared" ca="1" si="2"/>
        <v>16</v>
      </c>
      <c r="G55" s="162">
        <v>13</v>
      </c>
      <c r="H55" s="163">
        <v>43497</v>
      </c>
      <c r="I55" s="164">
        <v>14</v>
      </c>
      <c r="J55" s="191">
        <v>9.34</v>
      </c>
      <c r="K55" s="174">
        <v>43738</v>
      </c>
      <c r="L55" s="165" t="s">
        <v>124</v>
      </c>
      <c r="M55" s="79" t="s">
        <v>171</v>
      </c>
      <c r="N55" s="103">
        <v>43780</v>
      </c>
      <c r="O55" s="210">
        <v>3</v>
      </c>
      <c r="P55" s="210" t="s">
        <v>139</v>
      </c>
      <c r="Q55" s="196" t="s">
        <v>162</v>
      </c>
      <c r="R55" s="195">
        <v>40.4</v>
      </c>
      <c r="S55" s="216">
        <v>1.55</v>
      </c>
      <c r="T55" s="203">
        <f t="shared" si="1"/>
        <v>16.815816857440165</v>
      </c>
      <c r="U55" s="204">
        <v>43780</v>
      </c>
      <c r="V55" s="160" t="s">
        <v>119</v>
      </c>
      <c r="W55" s="174">
        <v>43719</v>
      </c>
      <c r="X55" s="166" t="s">
        <v>136</v>
      </c>
      <c r="Y55" s="186" t="s">
        <v>18</v>
      </c>
      <c r="Z55" s="174">
        <v>43789</v>
      </c>
    </row>
    <row r="56" spans="1:27" ht="20" customHeight="1" x14ac:dyDescent="0.2">
      <c r="A56" s="162">
        <v>22</v>
      </c>
      <c r="B56" s="159"/>
      <c r="C56" s="160"/>
      <c r="D56" s="162"/>
      <c r="E56" s="161"/>
      <c r="F56" s="162"/>
      <c r="G56" s="162"/>
      <c r="H56" s="163"/>
      <c r="I56" s="164"/>
      <c r="J56" s="179"/>
      <c r="K56" s="174"/>
      <c r="L56" s="165"/>
      <c r="M56" s="170"/>
      <c r="N56" s="174"/>
      <c r="O56" s="209"/>
      <c r="P56" s="209"/>
      <c r="Q56" s="166"/>
      <c r="R56" s="165"/>
      <c r="S56" s="74"/>
      <c r="T56" s="172"/>
      <c r="U56" s="163"/>
      <c r="V56" s="166"/>
      <c r="W56" s="188"/>
      <c r="X56" s="166"/>
      <c r="Y56" s="186" t="s">
        <v>63</v>
      </c>
      <c r="Z56" s="174"/>
    </row>
    <row r="57" spans="1:27" ht="20" customHeight="1" x14ac:dyDescent="0.2">
      <c r="A57" s="162">
        <v>23</v>
      </c>
      <c r="B57" s="159"/>
      <c r="C57" s="160"/>
      <c r="D57" s="162"/>
      <c r="E57" s="161"/>
      <c r="F57" s="162"/>
      <c r="G57" s="162"/>
      <c r="H57" s="163"/>
      <c r="I57" s="164"/>
      <c r="J57" s="179"/>
      <c r="K57" s="174"/>
      <c r="L57" s="165"/>
      <c r="M57" s="170"/>
      <c r="N57" s="174"/>
      <c r="O57" s="209"/>
      <c r="P57" s="209"/>
      <c r="Q57" s="166"/>
      <c r="R57" s="165"/>
      <c r="S57" s="74"/>
      <c r="T57" s="172"/>
      <c r="U57" s="163"/>
      <c r="V57" s="166"/>
      <c r="W57" s="188"/>
      <c r="X57" s="166"/>
      <c r="Y57" s="186" t="s">
        <v>63</v>
      </c>
      <c r="Z57" s="174"/>
    </row>
    <row r="58" spans="1:27" ht="20" customHeight="1" x14ac:dyDescent="0.2">
      <c r="A58" s="162">
        <v>24</v>
      </c>
      <c r="B58" s="159"/>
      <c r="C58" s="160"/>
      <c r="D58" s="162"/>
      <c r="E58" s="161"/>
      <c r="F58" s="162"/>
      <c r="G58" s="162"/>
      <c r="H58" s="163"/>
      <c r="I58" s="164"/>
      <c r="J58" s="179"/>
      <c r="K58" s="174"/>
      <c r="L58" s="165"/>
      <c r="M58" s="170"/>
      <c r="N58" s="174"/>
      <c r="O58" s="209"/>
      <c r="P58" s="209"/>
      <c r="Q58" s="166"/>
      <c r="R58" s="165"/>
      <c r="S58" s="74"/>
      <c r="T58" s="172"/>
      <c r="U58" s="163"/>
      <c r="V58" s="166"/>
      <c r="W58" s="188"/>
      <c r="X58" s="166"/>
      <c r="Y58" s="186" t="s">
        <v>63</v>
      </c>
      <c r="Z58" s="174"/>
    </row>
    <row r="59" spans="1:27" ht="20" customHeight="1" thickBot="1" x14ac:dyDescent="0.25">
      <c r="A59" s="190">
        <v>25</v>
      </c>
      <c r="B59" s="135"/>
      <c r="C59" s="136"/>
      <c r="D59" s="135"/>
      <c r="E59" s="137"/>
      <c r="F59" s="138"/>
      <c r="G59" s="135"/>
      <c r="H59" s="139"/>
      <c r="I59" s="135"/>
      <c r="J59" s="143"/>
      <c r="K59" s="156"/>
      <c r="L59" s="157"/>
      <c r="M59" s="158"/>
      <c r="N59" s="156"/>
      <c r="O59" s="156"/>
      <c r="P59" s="156"/>
      <c r="Q59" s="141"/>
      <c r="R59" s="141"/>
      <c r="S59" s="141"/>
      <c r="T59" s="141"/>
      <c r="U59" s="142"/>
      <c r="V59" s="140"/>
      <c r="W59" s="140"/>
      <c r="X59" s="176"/>
      <c r="Y59" s="177" t="s">
        <v>63</v>
      </c>
      <c r="Z59" s="178"/>
      <c r="AA59" s="178"/>
    </row>
    <row r="60" spans="1:27" ht="17" thickTop="1" x14ac:dyDescent="0.2">
      <c r="A60" s="120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1"/>
      <c r="R60" s="121"/>
      <c r="S60" s="121"/>
      <c r="T60" s="121"/>
    </row>
    <row r="61" spans="1:27" x14ac:dyDescent="0.2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1"/>
      <c r="R61" s="121"/>
      <c r="S61" s="121"/>
      <c r="T61" s="121"/>
    </row>
  </sheetData>
  <sheetProtection insertRows="0" deleteRows="0"/>
  <mergeCells count="202">
    <mergeCell ref="A1:N1"/>
    <mergeCell ref="X5:Y5"/>
    <mergeCell ref="A7:B7"/>
    <mergeCell ref="D7:E7"/>
    <mergeCell ref="F7:G7"/>
    <mergeCell ref="H7:I7"/>
    <mergeCell ref="J7:L7"/>
    <mergeCell ref="N7:Q7"/>
    <mergeCell ref="A9:B9"/>
    <mergeCell ref="D9:E9"/>
    <mergeCell ref="F9:G9"/>
    <mergeCell ref="H9:I9"/>
    <mergeCell ref="J9:L9"/>
    <mergeCell ref="N9:Q9"/>
    <mergeCell ref="A8:B8"/>
    <mergeCell ref="D8:E8"/>
    <mergeCell ref="F8:G8"/>
    <mergeCell ref="H8:I8"/>
    <mergeCell ref="J8:L8"/>
    <mergeCell ref="N8:Q8"/>
    <mergeCell ref="A11:B11"/>
    <mergeCell ref="D11:E11"/>
    <mergeCell ref="F11:G11"/>
    <mergeCell ref="H11:I11"/>
    <mergeCell ref="J11:L11"/>
    <mergeCell ref="N11:Q11"/>
    <mergeCell ref="A10:B10"/>
    <mergeCell ref="D10:E10"/>
    <mergeCell ref="F10:G10"/>
    <mergeCell ref="H10:I10"/>
    <mergeCell ref="J10:L10"/>
    <mergeCell ref="N10:Q10"/>
    <mergeCell ref="A13:B13"/>
    <mergeCell ref="D13:E13"/>
    <mergeCell ref="F13:G13"/>
    <mergeCell ref="H13:I13"/>
    <mergeCell ref="J13:L13"/>
    <mergeCell ref="N13:Q13"/>
    <mergeCell ref="A12:B12"/>
    <mergeCell ref="D12:E12"/>
    <mergeCell ref="F12:G12"/>
    <mergeCell ref="H12:I12"/>
    <mergeCell ref="J12:L12"/>
    <mergeCell ref="N12:Q12"/>
    <mergeCell ref="D14:E14"/>
    <mergeCell ref="F14:G14"/>
    <mergeCell ref="H14:I14"/>
    <mergeCell ref="J14:L14"/>
    <mergeCell ref="N14:Q14"/>
    <mergeCell ref="D15:E15"/>
    <mergeCell ref="F15:G15"/>
    <mergeCell ref="H15:I15"/>
    <mergeCell ref="J15:L15"/>
    <mergeCell ref="N15:Q15"/>
    <mergeCell ref="A18:B18"/>
    <mergeCell ref="D18:E18"/>
    <mergeCell ref="F18:G18"/>
    <mergeCell ref="H18:I18"/>
    <mergeCell ref="J18:L18"/>
    <mergeCell ref="N18:Q18"/>
    <mergeCell ref="D16:E16"/>
    <mergeCell ref="F16:G16"/>
    <mergeCell ref="H16:I16"/>
    <mergeCell ref="J16:L16"/>
    <mergeCell ref="N16:Q16"/>
    <mergeCell ref="D17:E17"/>
    <mergeCell ref="F17:G17"/>
    <mergeCell ref="H17:I17"/>
    <mergeCell ref="J17:L17"/>
    <mergeCell ref="N17:Q17"/>
    <mergeCell ref="D19:E19"/>
    <mergeCell ref="F19:G19"/>
    <mergeCell ref="H19:I19"/>
    <mergeCell ref="J19:L19"/>
    <mergeCell ref="A20:B20"/>
    <mergeCell ref="D20:E20"/>
    <mergeCell ref="F20:G20"/>
    <mergeCell ref="H20:I20"/>
    <mergeCell ref="J20:L20"/>
    <mergeCell ref="N20:Q20"/>
    <mergeCell ref="A21:B21"/>
    <mergeCell ref="F21:G21"/>
    <mergeCell ref="H21:I21"/>
    <mergeCell ref="N21:Q21"/>
    <mergeCell ref="A22:B22"/>
    <mergeCell ref="D22:E22"/>
    <mergeCell ref="F22:G22"/>
    <mergeCell ref="H22:I22"/>
    <mergeCell ref="J22:L22"/>
    <mergeCell ref="A24:B24"/>
    <mergeCell ref="D24:E24"/>
    <mergeCell ref="F24:G24"/>
    <mergeCell ref="H24:I24"/>
    <mergeCell ref="J24:L24"/>
    <mergeCell ref="N24:Q24"/>
    <mergeCell ref="N22:Q22"/>
    <mergeCell ref="A23:B23"/>
    <mergeCell ref="D23:E23"/>
    <mergeCell ref="F23:G23"/>
    <mergeCell ref="H23:I23"/>
    <mergeCell ref="J23:L23"/>
    <mergeCell ref="N23:Q23"/>
    <mergeCell ref="A26:B26"/>
    <mergeCell ref="D26:E26"/>
    <mergeCell ref="F26:G26"/>
    <mergeCell ref="H26:I26"/>
    <mergeCell ref="J26:L26"/>
    <mergeCell ref="N26:Q26"/>
    <mergeCell ref="A25:B25"/>
    <mergeCell ref="D25:E25"/>
    <mergeCell ref="F25:G25"/>
    <mergeCell ref="H25:I25"/>
    <mergeCell ref="J25:L25"/>
    <mergeCell ref="N25:Q25"/>
    <mergeCell ref="N28:Q28"/>
    <mergeCell ref="A29:B29"/>
    <mergeCell ref="D29:E29"/>
    <mergeCell ref="F29:G29"/>
    <mergeCell ref="H29:I29"/>
    <mergeCell ref="J29:L29"/>
    <mergeCell ref="N29:Q29"/>
    <mergeCell ref="A27:B27"/>
    <mergeCell ref="D27:E27"/>
    <mergeCell ref="F27:G27"/>
    <mergeCell ref="H27:I27"/>
    <mergeCell ref="J27:L27"/>
    <mergeCell ref="A28:B28"/>
    <mergeCell ref="D28:E28"/>
    <mergeCell ref="F28:G28"/>
    <mergeCell ref="H28:I28"/>
    <mergeCell ref="J28:L28"/>
    <mergeCell ref="A31:B31"/>
    <mergeCell ref="D31:E31"/>
    <mergeCell ref="F31:G31"/>
    <mergeCell ref="H31:I31"/>
    <mergeCell ref="J31:L31"/>
    <mergeCell ref="N31:Q31"/>
    <mergeCell ref="A30:B30"/>
    <mergeCell ref="D30:E30"/>
    <mergeCell ref="F30:G30"/>
    <mergeCell ref="H30:I30"/>
    <mergeCell ref="J30:L30"/>
    <mergeCell ref="N30:Q30"/>
    <mergeCell ref="A33:B33"/>
    <mergeCell ref="D33:E33"/>
    <mergeCell ref="F33:G33"/>
    <mergeCell ref="H33:I33"/>
    <mergeCell ref="J33:L33"/>
    <mergeCell ref="N33:Q33"/>
    <mergeCell ref="A32:B32"/>
    <mergeCell ref="D32:E32"/>
    <mergeCell ref="F32:G32"/>
    <mergeCell ref="H32:I32"/>
    <mergeCell ref="J32:L32"/>
    <mergeCell ref="N32:Q32"/>
    <mergeCell ref="T34:U37"/>
    <mergeCell ref="A35:B35"/>
    <mergeCell ref="D35:E35"/>
    <mergeCell ref="F35:G35"/>
    <mergeCell ref="H35:I35"/>
    <mergeCell ref="J35:L35"/>
    <mergeCell ref="N35:Q35"/>
    <mergeCell ref="A36:B36"/>
    <mergeCell ref="D36:E36"/>
    <mergeCell ref="F36:G36"/>
    <mergeCell ref="A34:B34"/>
    <mergeCell ref="D34:E34"/>
    <mergeCell ref="F34:G34"/>
    <mergeCell ref="H34:I34"/>
    <mergeCell ref="J34:L34"/>
    <mergeCell ref="N34:Q34"/>
    <mergeCell ref="H36:I36"/>
    <mergeCell ref="J36:L36"/>
    <mergeCell ref="N36:Q36"/>
    <mergeCell ref="A37:B37"/>
    <mergeCell ref="D37:E37"/>
    <mergeCell ref="F37:G37"/>
    <mergeCell ref="H37:I37"/>
    <mergeCell ref="J37:L37"/>
    <mergeCell ref="N37:Q37"/>
    <mergeCell ref="G40:G41"/>
    <mergeCell ref="H40:H41"/>
    <mergeCell ref="I40:I41"/>
    <mergeCell ref="J40:K40"/>
    <mergeCell ref="L40:L41"/>
    <mergeCell ref="M40:N40"/>
    <mergeCell ref="A40:A41"/>
    <mergeCell ref="B40:B41"/>
    <mergeCell ref="C40:C41"/>
    <mergeCell ref="D40:D41"/>
    <mergeCell ref="E40:E41"/>
    <mergeCell ref="F40:F41"/>
    <mergeCell ref="V40:V41"/>
    <mergeCell ref="X40:X41"/>
    <mergeCell ref="Y40:Y41"/>
    <mergeCell ref="Z40:Z41"/>
    <mergeCell ref="O40:O41"/>
    <mergeCell ref="Q40:Q41"/>
    <mergeCell ref="R40:R41"/>
    <mergeCell ref="S40:S41"/>
    <mergeCell ref="T40:T41"/>
    <mergeCell ref="U40:U41"/>
  </mergeCells>
  <phoneticPr fontId="52" type="noConversion"/>
  <conditionalFormatting sqref="Y42:Y59">
    <cfRule type="containsText" dxfId="3" priority="11" operator="containsText" text="Active">
      <formula>NOT(ISERROR(SEARCH("Active",Y42)))</formula>
    </cfRule>
    <cfRule type="containsText" dxfId="2" priority="12" operator="containsText" text="Discontinued">
      <formula>NOT(ISERROR(SEARCH("Discontinued",Y42)))</formula>
    </cfRule>
  </conditionalFormatting>
  <conditionalFormatting sqref="Y42:Y59">
    <cfRule type="containsText" dxfId="1" priority="7" operator="containsText" text="Inactive">
      <formula>NOT(ISERROR(SEARCH("Inactive",Y42)))</formula>
    </cfRule>
    <cfRule type="containsText" dxfId="0" priority="8" operator="containsText" text="Discontinued">
      <formula>NOT(ISERROR(SEARCH("Discontinued",Y42)))</formula>
    </cfRule>
  </conditionalFormatting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2EF645FF-205C-B544-A613-95741730DCDF}">
            <x14:iconSet iconSet="3Flags" custom="1">
              <x14:cfvo type="percent">
                <xm:f>0</xm:f>
              </x14:cfvo>
              <x14:cfvo type="num">
                <xm:f>7.5</xm:f>
              </x14:cfvo>
              <x14:cfvo type="num">
                <xm:f>10</xm:f>
              </x14:cfvo>
              <x14:cfIcon iconSet="3Flags" iconId="2"/>
              <x14:cfIcon iconSet="3Flags" iconId="1"/>
              <x14:cfIcon iconSet="3Flags" iconId="0"/>
            </x14:iconSet>
          </x14:cfRule>
          <xm:sqref>J48:J49</xm:sqref>
        </x14:conditionalFormatting>
        <x14:conditionalFormatting xmlns:xm="http://schemas.microsoft.com/office/excel/2006/main">
          <x14:cfRule type="iconSet" priority="2" id="{4D1DA2B0-FB66-6E4C-AB6A-1575714423C9}">
            <x14:iconSet iconSet="3Flags" custom="1">
              <x14:cfvo type="percent">
                <xm:f>0</xm:f>
              </x14:cfvo>
              <x14:cfvo type="num">
                <xm:f>7.5</xm:f>
              </x14:cfvo>
              <x14:cfvo type="num">
                <xm:f>10</xm:f>
              </x14:cfvo>
              <x14:cfIcon iconSet="3Flags" iconId="2"/>
              <x14:cfIcon iconSet="3Flags" iconId="1"/>
              <x14:cfIcon iconSet="3Flags" iconId="0"/>
            </x14:iconSet>
          </x14:cfRule>
          <xm:sqref>J52</xm:sqref>
        </x14:conditionalFormatting>
        <x14:conditionalFormatting xmlns:xm="http://schemas.microsoft.com/office/excel/2006/main">
          <x14:cfRule type="iconSet" priority="1" id="{0B04926E-7149-1345-A541-47AEF5B2009E}">
            <x14:iconSet iconSet="3Flags" custom="1">
              <x14:cfvo type="percent">
                <xm:f>0</xm:f>
              </x14:cfvo>
              <x14:cfvo type="num">
                <xm:f>7.5</xm:f>
              </x14:cfvo>
              <x14:cfvo type="num">
                <xm:f>10</xm:f>
              </x14:cfvo>
              <x14:cfIcon iconSet="3Flags" iconId="2"/>
              <x14:cfIcon iconSet="3Flags" iconId="1"/>
              <x14:cfIcon iconSet="3Flags" iconId="0"/>
            </x14:iconSet>
          </x14:cfRule>
          <xm:sqref>J50</xm:sqref>
        </x14:conditionalFormatting>
        <x14:conditionalFormatting xmlns:xm="http://schemas.microsoft.com/office/excel/2006/main">
          <x14:cfRule type="iconSet" priority="111" id="{609FF4C1-4B8D-4043-90BE-3F46A98287D3}">
            <x14:iconSet iconSet="3Flags" custom="1">
              <x14:cfvo type="percent">
                <xm:f>0</xm:f>
              </x14:cfvo>
              <x14:cfvo type="num">
                <xm:f>7.5</xm:f>
              </x14:cfvo>
              <x14:cfvo type="num">
                <xm:f>10</xm:f>
              </x14:cfvo>
              <x14:cfIcon iconSet="3Flags" iconId="2"/>
              <x14:cfIcon iconSet="3Flags" iconId="1"/>
              <x14:cfIcon iconSet="3Flags" iconId="0"/>
            </x14:iconSet>
          </x14:cfRule>
          <xm:sqref>J54:J55</xm:sqref>
        </x14:conditionalFormatting>
        <x14:conditionalFormatting xmlns:xm="http://schemas.microsoft.com/office/excel/2006/main">
          <x14:cfRule type="iconSet" priority="120" id="{F7F8FB45-19F9-044B-84C8-F2D427B3B05E}">
            <x14:iconSet iconSet="3Flags" custom="1">
              <x14:cfvo type="percent">
                <xm:f>0</xm:f>
              </x14:cfvo>
              <x14:cfvo type="num">
                <xm:f>7.5</xm:f>
              </x14:cfvo>
              <x14:cfvo type="num">
                <xm:f>10</xm:f>
              </x14:cfvo>
              <x14:cfIcon iconSet="3Flags" iconId="2"/>
              <x14:cfIcon iconSet="3Flags" iconId="1"/>
              <x14:cfIcon iconSet="3Flags" iconId="0"/>
            </x14:iconSet>
          </x14:cfRule>
          <xm:sqref>J53 J42:J47 J51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300-000000000000}">
          <x14:formula1>
            <xm:f>'Look-up List'!$D$2:$D$25</xm:f>
          </x14:formula1>
          <xm:sqref>M16:M37 M8 J8:L37</xm:sqref>
        </x14:dataValidation>
        <x14:dataValidation type="list" allowBlank="1" showInputMessage="1" showErrorMessage="1" xr:uid="{00000000-0002-0000-0300-000001000000}">
          <x14:formula1>
            <xm:f>'/D:/D:/D:/D:/D:/C:/C/Users/lisaniti/Library/Containers/com.microsoft.Excel/Data/Documents/C/Users/lisa/Downloads/[Chiang Mai Maharaj Nakorn Hosp_A4D Tracker_Dec2018 (1).xlsx]Look-up List'!#REF!</xm:f>
          </x14:formula1>
          <xm:sqref>M9:M15 N8:P37</xm:sqref>
        </x14:dataValidation>
        <x14:dataValidation type="list" allowBlank="1" showInputMessage="1" showErrorMessage="1" xr:uid="{00000000-0002-0000-0300-000002000000}">
          <x14:formula1>
            <xm:f>'Look-up List'!$F$2:$F$4</xm:f>
          </x14:formula1>
          <xm:sqref>A8:B37</xm:sqref>
        </x14:dataValidation>
        <x14:dataValidation type="list" allowBlank="1" showInputMessage="1" showErrorMessage="1" xr:uid="{00000000-0002-0000-0300-000004000000}">
          <x14:formula1>
            <xm:f>'Look-up List'!$A$9:$A$10</xm:f>
          </x14:formula1>
          <xm:sqref>X59</xm:sqref>
        </x14:dataValidation>
        <x14:dataValidation type="list" allowBlank="1" showInputMessage="1" showErrorMessage="1" xr:uid="{00000000-0002-0000-0300-000003000000}">
          <x14:formula1>
            <xm:f>'Look-up List'!$A$2:$A$6</xm:f>
          </x14:formula1>
          <xm:sqref>Y42:Y59</xm:sqref>
        </x14:dataValidation>
        <x14:dataValidation type="list" allowBlank="1" showInputMessage="1" showErrorMessage="1" xr:uid="{00000000-0002-0000-0300-000005000000}">
          <x14:formula1>
            <xm:f>'Look-up List'!$A$9:$A$11</xm:f>
          </x14:formula1>
          <xm:sqref>X42:X58</xm:sqref>
        </x14:dataValidation>
        <x14:dataValidation type="list" allowBlank="1" showInputMessage="1" showErrorMessage="1" xr:uid="{00000000-0002-0000-0300-000006000000}">
          <x14:formula1>
            <xm:f>'Look-up List'!$A$14:$A$18</xm:f>
          </x14:formula1>
          <xm:sqref>P42:P58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4"/>
  <dimension ref="A1:F24"/>
  <sheetViews>
    <sheetView topLeftCell="B1" workbookViewId="0">
      <selection activeCell="B33" sqref="B33"/>
    </sheetView>
  </sheetViews>
  <sheetFormatPr baseColWidth="10" defaultColWidth="11.42578125" defaultRowHeight="14" x14ac:dyDescent="0.15"/>
  <cols>
    <col min="1" max="1" width="18.5703125" style="61" customWidth="1"/>
    <col min="2" max="2" width="109.5703125" style="61" customWidth="1"/>
    <col min="3" max="3" width="4.28515625" style="61" customWidth="1"/>
    <col min="4" max="4" width="23.5703125" style="61" customWidth="1"/>
    <col min="5" max="5" width="3.7109375" style="61" customWidth="1"/>
    <col min="6" max="6" width="22.140625" style="61" customWidth="1"/>
    <col min="7" max="16384" width="11.42578125" style="61"/>
  </cols>
  <sheetData>
    <row r="1" spans="1:6" x14ac:dyDescent="0.15">
      <c r="A1" s="64" t="s">
        <v>17</v>
      </c>
      <c r="B1" s="64" t="s">
        <v>96</v>
      </c>
      <c r="D1" s="64" t="s">
        <v>34</v>
      </c>
      <c r="F1" s="64" t="s">
        <v>78</v>
      </c>
    </row>
    <row r="2" spans="1:6" ht="15" x14ac:dyDescent="0.15">
      <c r="A2" s="101" t="s">
        <v>18</v>
      </c>
      <c r="B2" s="61" t="s">
        <v>98</v>
      </c>
      <c r="D2" s="60" t="s">
        <v>179</v>
      </c>
      <c r="F2" s="62" t="s">
        <v>79</v>
      </c>
    </row>
    <row r="3" spans="1:6" ht="15" x14ac:dyDescent="0.15">
      <c r="A3" s="101" t="s">
        <v>92</v>
      </c>
      <c r="B3" s="61" t="s">
        <v>97</v>
      </c>
      <c r="D3" s="60" t="s">
        <v>180</v>
      </c>
      <c r="F3" s="62" t="s">
        <v>55</v>
      </c>
    </row>
    <row r="4" spans="1:6" ht="15" x14ac:dyDescent="0.15">
      <c r="A4" s="101" t="s">
        <v>16</v>
      </c>
      <c r="B4" s="102" t="s">
        <v>100</v>
      </c>
      <c r="D4" s="60" t="s">
        <v>181</v>
      </c>
      <c r="F4" s="62" t="s">
        <v>56</v>
      </c>
    </row>
    <row r="5" spans="1:6" ht="15" x14ac:dyDescent="0.15">
      <c r="A5" s="101" t="s">
        <v>63</v>
      </c>
      <c r="B5" s="102" t="s">
        <v>99</v>
      </c>
      <c r="D5" s="60" t="s">
        <v>182</v>
      </c>
    </row>
    <row r="6" spans="1:6" ht="15" x14ac:dyDescent="0.15">
      <c r="A6" s="101" t="s">
        <v>77</v>
      </c>
      <c r="B6" s="100" t="s">
        <v>101</v>
      </c>
      <c r="D6" s="60" t="s">
        <v>183</v>
      </c>
    </row>
    <row r="7" spans="1:6" ht="15" x14ac:dyDescent="0.15">
      <c r="D7" s="60" t="s">
        <v>184</v>
      </c>
    </row>
    <row r="8" spans="1:6" ht="15" x14ac:dyDescent="0.15">
      <c r="A8" s="64" t="s">
        <v>80</v>
      </c>
      <c r="B8" s="64"/>
      <c r="C8" s="63"/>
      <c r="D8" s="60" t="s">
        <v>185</v>
      </c>
    </row>
    <row r="9" spans="1:6" ht="16" x14ac:dyDescent="0.2">
      <c r="A9" s="105" t="s">
        <v>81</v>
      </c>
      <c r="B9" s="105" t="s">
        <v>134</v>
      </c>
      <c r="C9" s="63"/>
      <c r="D9" s="60" t="s">
        <v>186</v>
      </c>
    </row>
    <row r="10" spans="1:6" ht="16" x14ac:dyDescent="0.2">
      <c r="A10" s="105" t="s">
        <v>71</v>
      </c>
      <c r="B10" s="105" t="s">
        <v>135</v>
      </c>
      <c r="C10" s="63"/>
      <c r="D10" s="60" t="s">
        <v>187</v>
      </c>
    </row>
    <row r="11" spans="1:6" ht="16" x14ac:dyDescent="0.2">
      <c r="A11" s="105" t="s">
        <v>136</v>
      </c>
      <c r="B11" s="105" t="s">
        <v>137</v>
      </c>
      <c r="D11" s="60" t="s">
        <v>188</v>
      </c>
    </row>
    <row r="12" spans="1:6" ht="16" x14ac:dyDescent="0.2">
      <c r="A12" s="211"/>
      <c r="B12" s="211"/>
      <c r="D12" s="60" t="s">
        <v>189</v>
      </c>
    </row>
    <row r="13" spans="1:6" ht="16" x14ac:dyDescent="0.2">
      <c r="A13" s="59" t="s">
        <v>138</v>
      </c>
      <c r="B13" s="105"/>
      <c r="D13" s="60" t="s">
        <v>190</v>
      </c>
    </row>
    <row r="14" spans="1:6" ht="16" x14ac:dyDescent="0.2">
      <c r="A14" s="105" t="s">
        <v>139</v>
      </c>
      <c r="B14" s="105" t="s">
        <v>140</v>
      </c>
      <c r="D14" s="60" t="s">
        <v>191</v>
      </c>
    </row>
    <row r="15" spans="1:6" ht="16" x14ac:dyDescent="0.2">
      <c r="A15" s="105" t="s">
        <v>141</v>
      </c>
      <c r="B15" s="105" t="s">
        <v>142</v>
      </c>
      <c r="D15" s="60" t="s">
        <v>192</v>
      </c>
    </row>
    <row r="16" spans="1:6" ht="16" x14ac:dyDescent="0.2">
      <c r="A16" s="105" t="s">
        <v>143</v>
      </c>
      <c r="B16" s="105" t="s">
        <v>144</v>
      </c>
      <c r="D16" s="60"/>
    </row>
    <row r="17" spans="1:4" ht="16" x14ac:dyDescent="0.2">
      <c r="A17" s="105" t="s">
        <v>145</v>
      </c>
      <c r="B17" s="105" t="s">
        <v>146</v>
      </c>
      <c r="D17" s="60"/>
    </row>
    <row r="18" spans="1:4" ht="16" x14ac:dyDescent="0.2">
      <c r="A18" s="105" t="s">
        <v>147</v>
      </c>
      <c r="B18" s="105"/>
      <c r="D18" s="60"/>
    </row>
    <row r="19" spans="1:4" x14ac:dyDescent="0.15">
      <c r="D19" s="60"/>
    </row>
    <row r="20" spans="1:4" x14ac:dyDescent="0.15">
      <c r="D20" s="60"/>
    </row>
    <row r="21" spans="1:4" x14ac:dyDescent="0.15">
      <c r="D21" s="60"/>
    </row>
    <row r="22" spans="1:4" x14ac:dyDescent="0.15">
      <c r="D22" s="60"/>
    </row>
    <row r="23" spans="1:4" x14ac:dyDescent="0.15">
      <c r="D23" s="60"/>
    </row>
    <row r="24" spans="1:4" x14ac:dyDescent="0.15">
      <c r="D24" s="60"/>
    </row>
  </sheetData>
  <sortState xmlns:xlrd2="http://schemas.microsoft.com/office/spreadsheetml/2017/richdata2" ref="D2:D22">
    <sortCondition ref="D2"/>
  </sortState>
  <phoneticPr fontId="5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Inv H1 2019</vt:lpstr>
      <vt:lpstr>Dec'19</vt:lpstr>
      <vt:lpstr>Nov'19</vt:lpstr>
      <vt:lpstr>Look-up List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AZUSER</dc:creator>
  <cp:lastModifiedBy>Meanwhile Creative</cp:lastModifiedBy>
  <cp:lastPrinted>2010-05-17T23:55:42Z</cp:lastPrinted>
  <dcterms:created xsi:type="dcterms:W3CDTF">2010-04-11T15:50:05Z</dcterms:created>
  <dcterms:modified xsi:type="dcterms:W3CDTF">2021-07-07T13:44:17Z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TC100738799990</vt:lpwstr>
  </property>
</Properties>
</file>