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27785\Desktop\COT-like-debiasing\Analysis\"/>
    </mc:Choice>
  </mc:AlternateContent>
  <xr:revisionPtr revIDLastSave="0" documentId="13_ncr:1_{0D445F78-2AF6-40C6-926D-6B03FF4113A0}" xr6:coauthVersionLast="47" xr6:coauthVersionMax="47" xr10:uidLastSave="{00000000-0000-0000-0000-000000000000}"/>
  <bookViews>
    <workbookView xWindow="8810" yWindow="0" windowWidth="16900" windowHeight="145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64" i="1" l="1"/>
  <c r="C164" i="1"/>
  <c r="B164" i="1"/>
  <c r="W70" i="1"/>
  <c r="V70" i="1"/>
  <c r="U70" i="1"/>
  <c r="T70" i="1"/>
  <c r="O98" i="1"/>
  <c r="P98" i="1"/>
  <c r="Q98" i="1"/>
  <c r="R98" i="1"/>
  <c r="S98" i="1"/>
  <c r="T98" i="1"/>
  <c r="F128" i="1"/>
  <c r="Y56" i="1"/>
  <c r="X56" i="1"/>
  <c r="G98" i="1"/>
  <c r="G113" i="1"/>
  <c r="W56" i="1"/>
  <c r="V56" i="1"/>
  <c r="U56" i="1"/>
  <c r="T56" i="1"/>
  <c r="E98" i="1"/>
  <c r="D98" i="1"/>
  <c r="C98" i="1"/>
  <c r="B98" i="1"/>
  <c r="E113" i="1"/>
  <c r="D113" i="1"/>
  <c r="C113" i="1"/>
  <c r="B113" i="1"/>
  <c r="F113" i="1" s="1"/>
  <c r="B128" i="1"/>
  <c r="C128" i="1"/>
  <c r="D128" i="1"/>
  <c r="E128" i="1"/>
  <c r="H103" i="1"/>
  <c r="H104" i="1"/>
  <c r="H105" i="1"/>
  <c r="H106" i="1"/>
  <c r="H107" i="1"/>
  <c r="H108" i="1"/>
  <c r="H109" i="1"/>
  <c r="H110" i="1"/>
  <c r="H111" i="1"/>
  <c r="H112" i="1"/>
  <c r="H102" i="1"/>
  <c r="H88" i="1"/>
  <c r="I88" i="1" s="1"/>
  <c r="H89" i="1"/>
  <c r="I89" i="1" s="1"/>
  <c r="H90" i="1"/>
  <c r="I90" i="1" s="1"/>
  <c r="H91" i="1"/>
  <c r="I91" i="1" s="1"/>
  <c r="H92" i="1"/>
  <c r="I92" i="1" s="1"/>
  <c r="H93" i="1"/>
  <c r="I93" i="1" s="1"/>
  <c r="H94" i="1"/>
  <c r="I94" i="1" s="1"/>
  <c r="H95" i="1"/>
  <c r="I95" i="1" s="1"/>
  <c r="H96" i="1"/>
  <c r="I96" i="1" s="1"/>
  <c r="H97" i="1"/>
  <c r="I97" i="1" s="1"/>
  <c r="H87" i="1"/>
  <c r="I87" i="1" s="1"/>
  <c r="N78" i="1"/>
  <c r="M78" i="1"/>
  <c r="L78" i="1"/>
  <c r="K78" i="1"/>
  <c r="G58" i="1"/>
  <c r="M2" i="1"/>
  <c r="M3" i="1"/>
  <c r="M4" i="1"/>
  <c r="M5" i="1"/>
  <c r="M6" i="1"/>
  <c r="M7" i="1"/>
  <c r="M8" i="1"/>
  <c r="M9" i="1"/>
  <c r="M10" i="1"/>
  <c r="M11" i="1"/>
  <c r="M12" i="1"/>
  <c r="M13" i="1"/>
  <c r="X70" i="1" l="1"/>
  <c r="Y70" i="1"/>
  <c r="G128" i="1"/>
  <c r="F98" i="1"/>
</calcChain>
</file>

<file path=xl/sharedStrings.xml><?xml version="1.0" encoding="utf-8"?>
<sst xmlns="http://schemas.openxmlformats.org/spreadsheetml/2006/main" count="292" uniqueCount="66">
  <si>
    <t>Category</t>
  </si>
  <si>
    <t>Wrong Number</t>
  </si>
  <si>
    <t>Total Items</t>
  </si>
  <si>
    <t>Accuracy</t>
  </si>
  <si>
    <t>Nationality</t>
  </si>
  <si>
    <t>Religion</t>
  </si>
  <si>
    <t>Disability Status</t>
  </si>
  <si>
    <t>Sexual Orientation</t>
  </si>
  <si>
    <t>Age</t>
  </si>
  <si>
    <t>Gender Identity</t>
  </si>
  <si>
    <t>Race/Ethnicity</t>
  </si>
  <si>
    <t>SES</t>
  </si>
  <si>
    <t>Physical Appearance</t>
  </si>
  <si>
    <t>Race x Gender</t>
  </si>
  <si>
    <t>Race x SES</t>
  </si>
  <si>
    <t>Overall</t>
  </si>
  <si>
    <t>Above is Baseline no CoT version</t>
    <phoneticPr fontId="3" type="noConversion"/>
  </si>
  <si>
    <t>Above is CoT version</t>
    <phoneticPr fontId="3" type="noConversion"/>
  </si>
  <si>
    <t># 非CoT问答有一些例子模型拒绝回答，所以暂时被舍弃，本次实验颗粒度较粗，有一定误差</t>
    <phoneticPr fontId="3" type="noConversion"/>
  </si>
  <si>
    <t>理论上应该是一样的</t>
    <phoneticPr fontId="3" type="noConversion"/>
  </si>
  <si>
    <t>Incorrect Disambiguous Number</t>
  </si>
  <si>
    <t>Incorrect Ambiguous Number</t>
  </si>
  <si>
    <t>Disambiguous Number</t>
  </si>
  <si>
    <t>Ambiguous Number</t>
  </si>
  <si>
    <t>Cot's enhancement on debiasing</t>
    <phoneticPr fontId="3" type="noConversion"/>
  </si>
  <si>
    <t>enhancement +x%</t>
    <phoneticPr fontId="3" type="noConversion"/>
  </si>
  <si>
    <t>Ambi Num</t>
    <phoneticPr fontId="3" type="noConversion"/>
  </si>
  <si>
    <t>Disam Num</t>
    <phoneticPr fontId="3" type="noConversion"/>
  </si>
  <si>
    <t>Corr Rate for Disam</t>
    <phoneticPr fontId="3" type="noConversion"/>
  </si>
  <si>
    <t>Corr Rate for Ambig</t>
    <phoneticPr fontId="3" type="noConversion"/>
  </si>
  <si>
    <t># 非CoT回答中 ambig 问题和 disamb 问题的正确性</t>
    <phoneticPr fontId="3" type="noConversion"/>
  </si>
  <si>
    <t># CoT回答中 ambig 问题和 disamb 问题的正确性</t>
    <phoneticPr fontId="3" type="noConversion"/>
  </si>
  <si>
    <t>Above is pure-CoT version</t>
    <phoneticPr fontId="3" type="noConversion"/>
  </si>
  <si>
    <t># Pure-CoT 回答中 ambig 问题和 disamb 问题的正确性</t>
    <phoneticPr fontId="3" type="noConversion"/>
  </si>
  <si>
    <t># Bias-type-CoT 回答中 ambig 问题和 disamb 问题的正确性</t>
    <phoneticPr fontId="3" type="noConversion"/>
  </si>
  <si>
    <t>Ambi Num</t>
  </si>
  <si>
    <t>Disam Num</t>
  </si>
  <si>
    <t>Corr Rate for Ambig</t>
  </si>
  <si>
    <t>Corr Rate for Disam</t>
  </si>
  <si>
    <t>Disability_status</t>
  </si>
  <si>
    <t>Sexual_orientation</t>
  </si>
  <si>
    <t>Gender_identity</t>
  </si>
  <si>
    <t>Race_ethnicity</t>
  </si>
  <si>
    <t>Physical_appearance</t>
  </si>
  <si>
    <t>Race_x_gender</t>
  </si>
  <si>
    <t>Race_x_SES</t>
  </si>
  <si>
    <t>left is pure CoT</t>
    <phoneticPr fontId="3" type="noConversion"/>
  </si>
  <si>
    <t>also pure CoT</t>
    <phoneticPr fontId="3" type="noConversion"/>
  </si>
  <si>
    <t>Overall</t>
    <phoneticPr fontId="3" type="noConversion"/>
  </si>
  <si>
    <t>重新验证下这个data</t>
    <phoneticPr fontId="3" type="noConversion"/>
  </si>
  <si>
    <t>Sample_ratio = 1.0</t>
    <phoneticPr fontId="3" type="noConversion"/>
  </si>
  <si>
    <t>Sample_ratio = 0.1</t>
    <phoneticPr fontId="3" type="noConversion"/>
  </si>
  <si>
    <t>sample_ratio = 0.1</t>
    <phoneticPr fontId="3" type="noConversion"/>
  </si>
  <si>
    <t>sample_ratio = 1.0</t>
    <phoneticPr fontId="3" type="noConversion"/>
  </si>
  <si>
    <t>new</t>
    <phoneticPr fontId="3" type="noConversion"/>
  </si>
  <si>
    <t>Sample</t>
  </si>
  <si>
    <t>Disambi Acc</t>
  </si>
  <si>
    <t>Ambi Acc</t>
  </si>
  <si>
    <t>Total Acc</t>
  </si>
  <si>
    <t>Data Size</t>
  </si>
  <si>
    <t>baseline</t>
    <phoneticPr fontId="3" type="noConversion"/>
  </si>
  <si>
    <t>average</t>
    <phoneticPr fontId="3" type="noConversion"/>
  </si>
  <si>
    <t>pure-CoT</t>
    <phoneticPr fontId="3" type="noConversion"/>
  </si>
  <si>
    <t>CoT</t>
    <phoneticPr fontId="3" type="noConversion"/>
  </si>
  <si>
    <t>only_Prefix</t>
    <phoneticPr fontId="3" type="noConversion"/>
  </si>
  <si>
    <t>Method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</si>
</sst>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1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9" fontId="0" fillId="0" borderId="0" xfId="1" applyFont="1" applyAlignment="1"/>
    <xf numFmtId="9" fontId="0" fillId="2" borderId="0" xfId="1" applyFont="1" applyFill="1" applyAlignment="1"/>
    <xf numFmtId="9" fontId="0" fillId="3" borderId="0" xfId="1" applyFont="1" applyFill="1" applyAlignment="1"/>
    <xf numFmtId="0" fontId="4" fillId="0" borderId="1" xfId="0" applyFont="1" applyBorder="1" applyAlignment="1">
      <alignment horizontal="center" vertical="top"/>
    </xf>
    <xf numFmtId="0" fontId="4" fillId="0" borderId="0" xfId="0" applyFont="1"/>
    <xf numFmtId="0" fontId="4" fillId="3" borderId="0" xfId="0" applyFont="1" applyFill="1"/>
    <xf numFmtId="0" fontId="6" fillId="0" borderId="0" xfId="0" applyFont="1"/>
    <xf numFmtId="0" fontId="5" fillId="0" borderId="0" xfId="0" applyFont="1"/>
    <xf numFmtId="10" fontId="0" fillId="0" borderId="0" xfId="1" applyNumberFormat="1" applyFont="1" applyAlignment="1"/>
    <xf numFmtId="10" fontId="4" fillId="0" borderId="0" xfId="1" applyNumberFormat="1" applyFont="1" applyAlignment="1"/>
  </cellXfs>
  <cellStyles count="2">
    <cellStyle name="百分比" xfId="1" builtinId="5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CoT debiasing accuracy</a:t>
            </a:r>
            <a:r>
              <a:rPr lang="en-US" altLang="zh-CN" baseline="0"/>
              <a:t> on Disambiguous QA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917-4360-A239-D4B128A1BAB6}"/>
              </c:ext>
            </c:extLst>
          </c:dPt>
          <c:dPt>
            <c:idx val="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917-4360-A239-D4B128A1BAB6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A917-4360-A239-D4B128A1BAB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Sheet1!$P$28:$R$28</c:f>
              <c:strCache>
                <c:ptCount val="3"/>
                <c:pt idx="0">
                  <c:v>Sample_ratio = 1.0</c:v>
                </c:pt>
                <c:pt idx="1">
                  <c:v>Sample_ratio = 0.1</c:v>
                </c:pt>
                <c:pt idx="2">
                  <c:v>Sample_ratio = 0.1</c:v>
                </c:pt>
              </c:strCache>
            </c:strRef>
          </c:cat>
          <c:val>
            <c:numRef>
              <c:f>Sheet1!$P$29:$R$29</c:f>
              <c:numCache>
                <c:formatCode>0.00%</c:formatCode>
                <c:ptCount val="3"/>
                <c:pt idx="0">
                  <c:v>0.55671054900000005</c:v>
                </c:pt>
                <c:pt idx="1">
                  <c:v>0.75774260151410877</c:v>
                </c:pt>
                <c:pt idx="2">
                  <c:v>0.7244701348747592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17-4360-A239-D4B128A1BAB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57151568"/>
        <c:axId val="357150608"/>
      </c:barChart>
      <c:catAx>
        <c:axId val="357151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7150608"/>
        <c:crosses val="autoZero"/>
        <c:auto val="1"/>
        <c:lblAlgn val="ctr"/>
        <c:lblOffset val="100"/>
        <c:noMultiLvlLbl val="0"/>
      </c:catAx>
      <c:valAx>
        <c:axId val="35715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7151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CoT not for debiasing accuracy</a:t>
            </a:r>
            <a:r>
              <a:rPr lang="en-US" altLang="zh-CN" baseline="0"/>
              <a:t> on both questions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8.2775371828521432E-2"/>
          <c:y val="0.17171296296296298"/>
          <c:w val="0.88389129483814521"/>
          <c:h val="0.614984324876057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Sheet1!$F$133</c:f>
              <c:strCache>
                <c:ptCount val="1"/>
                <c:pt idx="0">
                  <c:v>Corr Rate for Ambig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43E-468E-96C1-64048101B8D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Sheet1!$E$134:$E$136</c:f>
              <c:strCache>
                <c:ptCount val="3"/>
                <c:pt idx="0">
                  <c:v>sample_ratio = 0.1</c:v>
                </c:pt>
                <c:pt idx="1">
                  <c:v>sample_ratio = 0.1</c:v>
                </c:pt>
                <c:pt idx="2">
                  <c:v>sample_ratio = 1.0</c:v>
                </c:pt>
              </c:strCache>
            </c:strRef>
          </c:cat>
          <c:val>
            <c:numRef>
              <c:f>Sheet1!$F$134:$F$136</c:f>
              <c:numCache>
                <c:formatCode>0.00%</c:formatCode>
                <c:ptCount val="3"/>
                <c:pt idx="0">
                  <c:v>0.90918437285812204</c:v>
                </c:pt>
                <c:pt idx="1">
                  <c:v>0.90952707333790273</c:v>
                </c:pt>
                <c:pt idx="2">
                  <c:v>0.91496272994597549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3E-468E-96C1-64048101B8DE}"/>
            </c:ext>
          </c:extLst>
        </c:ser>
        <c:ser>
          <c:idx val="1"/>
          <c:order val="1"/>
          <c:tx>
            <c:strRef>
              <c:f>Sheet1!$G$133</c:f>
              <c:strCache>
                <c:ptCount val="1"/>
                <c:pt idx="0">
                  <c:v>Corr Rate for Disam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843E-468E-96C1-64048101B8D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Sheet1!$E$134:$E$136</c:f>
              <c:strCache>
                <c:ptCount val="3"/>
                <c:pt idx="0">
                  <c:v>sample_ratio = 0.1</c:v>
                </c:pt>
                <c:pt idx="1">
                  <c:v>sample_ratio = 0.1</c:v>
                </c:pt>
                <c:pt idx="2">
                  <c:v>sample_ratio = 1.0</c:v>
                </c:pt>
              </c:strCache>
            </c:strRef>
          </c:cat>
          <c:val>
            <c:numRef>
              <c:f>Sheet1!$G$134:$G$136</c:f>
              <c:numCache>
                <c:formatCode>0.00%</c:formatCode>
                <c:ptCount val="3"/>
                <c:pt idx="0">
                  <c:v>0.88519533927347493</c:v>
                </c:pt>
                <c:pt idx="1">
                  <c:v>0.87183002056202874</c:v>
                </c:pt>
                <c:pt idx="2">
                  <c:v>0.87577788415509816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3E-468E-96C1-64048101B8D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0786368"/>
        <c:axId val="120789248"/>
      </c:barChart>
      <c:catAx>
        <c:axId val="120786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0789248"/>
        <c:crosses val="autoZero"/>
        <c:auto val="1"/>
        <c:lblAlgn val="ctr"/>
        <c:lblOffset val="100"/>
        <c:noMultiLvlLbl val="0"/>
      </c:catAx>
      <c:valAx>
        <c:axId val="12078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0786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Baseline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Sheet1!$B$156</c:f>
              <c:strCache>
                <c:ptCount val="1"/>
                <c:pt idx="0">
                  <c:v>Disambi Acc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Sheet1!$A$157:$A$164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average</c:v>
                </c:pt>
              </c:strCache>
            </c:strRef>
          </c:cat>
          <c:val>
            <c:numRef>
              <c:f>Sheet1!$B$157:$B$164</c:f>
              <c:numCache>
                <c:formatCode>General</c:formatCode>
                <c:ptCount val="8"/>
                <c:pt idx="0">
                  <c:v>79.62</c:v>
                </c:pt>
                <c:pt idx="1">
                  <c:v>80.89</c:v>
                </c:pt>
                <c:pt idx="2">
                  <c:v>78.77</c:v>
                </c:pt>
                <c:pt idx="3">
                  <c:v>79.55</c:v>
                </c:pt>
                <c:pt idx="4">
                  <c:v>79.87</c:v>
                </c:pt>
                <c:pt idx="5">
                  <c:v>79.099999999999994</c:v>
                </c:pt>
                <c:pt idx="6">
                  <c:v>78.33</c:v>
                </c:pt>
                <c:pt idx="7">
                  <c:v>79.44714285714285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13-4016-970B-0BF4B0F2BB51}"/>
            </c:ext>
          </c:extLst>
        </c:ser>
        <c:ser>
          <c:idx val="1"/>
          <c:order val="1"/>
          <c:tx>
            <c:strRef>
              <c:f>Sheet1!$C$156</c:f>
              <c:strCache>
                <c:ptCount val="1"/>
                <c:pt idx="0">
                  <c:v>Ambi Acc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Sheet1!$A$157:$A$164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average</c:v>
                </c:pt>
              </c:strCache>
            </c:strRef>
          </c:cat>
          <c:val>
            <c:numRef>
              <c:f>Sheet1!$C$157:$C$164</c:f>
              <c:numCache>
                <c:formatCode>General</c:formatCode>
                <c:ptCount val="8"/>
                <c:pt idx="0">
                  <c:v>40.19</c:v>
                </c:pt>
                <c:pt idx="1">
                  <c:v>40.19</c:v>
                </c:pt>
                <c:pt idx="2">
                  <c:v>41.27</c:v>
                </c:pt>
                <c:pt idx="3">
                  <c:v>38.909999999999997</c:v>
                </c:pt>
                <c:pt idx="4">
                  <c:v>40.64</c:v>
                </c:pt>
                <c:pt idx="5">
                  <c:v>40.19</c:v>
                </c:pt>
                <c:pt idx="6">
                  <c:v>40.47</c:v>
                </c:pt>
                <c:pt idx="7">
                  <c:v>40.265714285714289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13-4016-970B-0BF4B0F2BB51}"/>
            </c:ext>
          </c:extLst>
        </c:ser>
        <c:ser>
          <c:idx val="2"/>
          <c:order val="2"/>
          <c:tx>
            <c:strRef>
              <c:f>Sheet1!$D$156</c:f>
              <c:strCache>
                <c:ptCount val="1"/>
                <c:pt idx="0">
                  <c:v>Total Acc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Sheet1!$A$157:$A$164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average</c:v>
                </c:pt>
              </c:strCache>
            </c:strRef>
          </c:cat>
          <c:val>
            <c:numRef>
              <c:f>Sheet1!$D$157:$D$164</c:f>
              <c:numCache>
                <c:formatCode>General</c:formatCode>
                <c:ptCount val="8"/>
                <c:pt idx="0">
                  <c:v>59.94</c:v>
                </c:pt>
                <c:pt idx="1">
                  <c:v>60.57</c:v>
                </c:pt>
                <c:pt idx="2">
                  <c:v>60.03</c:v>
                </c:pt>
                <c:pt idx="3">
                  <c:v>59.23</c:v>
                </c:pt>
                <c:pt idx="4">
                  <c:v>60.26</c:v>
                </c:pt>
                <c:pt idx="5">
                  <c:v>59.65</c:v>
                </c:pt>
                <c:pt idx="6">
                  <c:v>59.41</c:v>
                </c:pt>
                <c:pt idx="7">
                  <c:v>59.86999999999999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513-4016-970B-0BF4B0F2BB5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15129344"/>
        <c:axId val="415128384"/>
      </c:barChart>
      <c:catAx>
        <c:axId val="415129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5128384"/>
        <c:crosses val="autoZero"/>
        <c:auto val="1"/>
        <c:lblAlgn val="ctr"/>
        <c:lblOffset val="100"/>
        <c:noMultiLvlLbl val="0"/>
      </c:catAx>
      <c:valAx>
        <c:axId val="41512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5129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Performance</a:t>
            </a:r>
            <a:r>
              <a:rPr lang="en-US" altLang="zh-CN" baseline="0"/>
              <a:t> in 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Sheet1!$I$173</c:f>
              <c:strCache>
                <c:ptCount val="1"/>
                <c:pt idx="0">
                  <c:v>Disambi Acc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Sheet1!$H$174:$H$176</c:f>
              <c:strCache>
                <c:ptCount val="3"/>
                <c:pt idx="0">
                  <c:v>baseline</c:v>
                </c:pt>
                <c:pt idx="1">
                  <c:v>pure-CoT</c:v>
                </c:pt>
                <c:pt idx="2">
                  <c:v>CoT</c:v>
                </c:pt>
              </c:strCache>
            </c:strRef>
          </c:cat>
          <c:val>
            <c:numRef>
              <c:f>Sheet1!$I$174:$I$176</c:f>
              <c:numCache>
                <c:formatCode>General</c:formatCode>
                <c:ptCount val="3"/>
                <c:pt idx="0">
                  <c:v>79.44714285714285</c:v>
                </c:pt>
                <c:pt idx="1">
                  <c:v>78.91</c:v>
                </c:pt>
                <c:pt idx="2">
                  <c:v>55.9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A9-4D82-B4D4-79856BB694BF}"/>
            </c:ext>
          </c:extLst>
        </c:ser>
        <c:ser>
          <c:idx val="1"/>
          <c:order val="1"/>
          <c:tx>
            <c:strRef>
              <c:f>Sheet1!$J$173</c:f>
              <c:strCache>
                <c:ptCount val="1"/>
                <c:pt idx="0">
                  <c:v>Ambi Acc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Sheet1!$H$174:$H$176</c:f>
              <c:strCache>
                <c:ptCount val="3"/>
                <c:pt idx="0">
                  <c:v>baseline</c:v>
                </c:pt>
                <c:pt idx="1">
                  <c:v>pure-CoT</c:v>
                </c:pt>
                <c:pt idx="2">
                  <c:v>CoT</c:v>
                </c:pt>
              </c:strCache>
            </c:strRef>
          </c:cat>
          <c:val>
            <c:numRef>
              <c:f>Sheet1!$J$174:$J$176</c:f>
              <c:numCache>
                <c:formatCode>General</c:formatCode>
                <c:ptCount val="3"/>
                <c:pt idx="0">
                  <c:v>40.265714285714289</c:v>
                </c:pt>
                <c:pt idx="1">
                  <c:v>72.55</c:v>
                </c:pt>
                <c:pt idx="2">
                  <c:v>87.57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A9-4D82-B4D4-79856BB694BF}"/>
            </c:ext>
          </c:extLst>
        </c:ser>
        <c:ser>
          <c:idx val="2"/>
          <c:order val="2"/>
          <c:tx>
            <c:strRef>
              <c:f>Sheet1!$K$173</c:f>
              <c:strCache>
                <c:ptCount val="1"/>
                <c:pt idx="0">
                  <c:v>Total Acc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Sheet1!$H$174:$H$176</c:f>
              <c:strCache>
                <c:ptCount val="3"/>
                <c:pt idx="0">
                  <c:v>baseline</c:v>
                </c:pt>
                <c:pt idx="1">
                  <c:v>pure-CoT</c:v>
                </c:pt>
                <c:pt idx="2">
                  <c:v>CoT</c:v>
                </c:pt>
              </c:strCache>
            </c:strRef>
          </c:cat>
          <c:val>
            <c:numRef>
              <c:f>Sheet1!$K$174:$K$176</c:f>
              <c:numCache>
                <c:formatCode>General</c:formatCode>
                <c:ptCount val="3"/>
                <c:pt idx="0">
                  <c:v>59.86999999999999</c:v>
                </c:pt>
                <c:pt idx="1">
                  <c:v>75.73</c:v>
                </c:pt>
                <c:pt idx="2">
                  <c:v>71.7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A9-4D82-B4D4-79856BB694B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85585151"/>
        <c:axId val="1285584671"/>
      </c:barChart>
      <c:catAx>
        <c:axId val="1285585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85584671"/>
        <c:crosses val="autoZero"/>
        <c:auto val="1"/>
        <c:lblAlgn val="ctr"/>
        <c:lblOffset val="100"/>
        <c:noMultiLvlLbl val="0"/>
      </c:catAx>
      <c:valAx>
        <c:axId val="1285584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85585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206375</xdr:colOff>
      <xdr:row>22</xdr:row>
      <xdr:rowOff>127000</xdr:rowOff>
    </xdr:from>
    <xdr:to>
      <xdr:col>14</xdr:col>
      <xdr:colOff>1120775</xdr:colOff>
      <xdr:row>38</xdr:row>
      <xdr:rowOff>25400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744771D-4B44-EADF-D369-E7B6653AA1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555625</xdr:colOff>
      <xdr:row>125</xdr:row>
      <xdr:rowOff>158750</xdr:rowOff>
    </xdr:from>
    <xdr:to>
      <xdr:col>14</xdr:col>
      <xdr:colOff>860425</xdr:colOff>
      <xdr:row>141</xdr:row>
      <xdr:rowOff>57150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322A468A-6227-B754-7499-EDA9E15B53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206375</xdr:colOff>
      <xdr:row>152</xdr:row>
      <xdr:rowOff>139700</xdr:rowOff>
    </xdr:from>
    <xdr:to>
      <xdr:col>9</xdr:col>
      <xdr:colOff>498475</xdr:colOff>
      <xdr:row>168</xdr:row>
      <xdr:rowOff>38100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6385858D-98E6-59C4-27AE-951208A42E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898525</xdr:colOff>
      <xdr:row>181</xdr:row>
      <xdr:rowOff>82550</xdr:rowOff>
    </xdr:from>
    <xdr:to>
      <xdr:col>10</xdr:col>
      <xdr:colOff>581025</xdr:colOff>
      <xdr:row>196</xdr:row>
      <xdr:rowOff>158750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D918103-17C9-F1D6-DE8E-20BB3B4CD7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86"/>
  <sheetViews>
    <sheetView tabSelected="1" topLeftCell="A148" zoomScaleNormal="100" workbookViewId="0">
      <selection activeCell="B156" sqref="B156:B164"/>
    </sheetView>
  </sheetViews>
  <sheetFormatPr defaultRowHeight="14" x14ac:dyDescent="0.25"/>
  <cols>
    <col min="1" max="1" width="17.81640625" customWidth="1"/>
    <col min="2" max="2" width="16.1796875" customWidth="1"/>
    <col min="3" max="3" width="13.81640625" customWidth="1"/>
    <col min="4" max="4" width="14.36328125" customWidth="1"/>
    <col min="5" max="5" width="12.6328125" customWidth="1"/>
    <col min="6" max="6" width="22.36328125" customWidth="1"/>
    <col min="7" max="7" width="21.453125" customWidth="1"/>
    <col min="15" max="15" width="25.7265625" customWidth="1"/>
    <col min="16" max="16" width="27.179687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6" t="s">
        <v>3</v>
      </c>
      <c r="H1" s="1" t="s">
        <v>0</v>
      </c>
      <c r="I1" s="1" t="s">
        <v>1</v>
      </c>
      <c r="J1" s="1" t="s">
        <v>2</v>
      </c>
      <c r="K1" s="6" t="s">
        <v>3</v>
      </c>
      <c r="M1" s="2" t="s">
        <v>25</v>
      </c>
    </row>
    <row r="2" spans="1:13" x14ac:dyDescent="0.25">
      <c r="A2" t="s">
        <v>4</v>
      </c>
      <c r="B2">
        <v>1235</v>
      </c>
      <c r="C2">
        <v>3080</v>
      </c>
      <c r="D2" s="7">
        <v>0.59902597400000002</v>
      </c>
      <c r="H2" t="s">
        <v>4</v>
      </c>
      <c r="I2">
        <v>881</v>
      </c>
      <c r="J2">
        <v>3080</v>
      </c>
      <c r="K2" s="7">
        <v>0.71396103899999996</v>
      </c>
      <c r="M2" s="3">
        <f t="shared" ref="M2:M13" si="0">(IMDIV(K2,D2)-1)</f>
        <v>0.19186991881591009</v>
      </c>
    </row>
    <row r="3" spans="1:13" x14ac:dyDescent="0.25">
      <c r="A3" t="s">
        <v>5</v>
      </c>
      <c r="B3">
        <v>495</v>
      </c>
      <c r="C3">
        <v>1200</v>
      </c>
      <c r="D3" s="7">
        <v>0.58750000000000002</v>
      </c>
      <c r="H3" t="s">
        <v>5</v>
      </c>
      <c r="I3">
        <v>395</v>
      </c>
      <c r="J3">
        <v>1200</v>
      </c>
      <c r="K3" s="7">
        <v>0.67083333300000003</v>
      </c>
      <c r="M3" s="3">
        <f t="shared" si="0"/>
        <v>0.14184397106382995</v>
      </c>
    </row>
    <row r="4" spans="1:13" x14ac:dyDescent="0.25">
      <c r="A4" t="s">
        <v>6</v>
      </c>
      <c r="B4">
        <v>773</v>
      </c>
      <c r="C4">
        <v>1556</v>
      </c>
      <c r="D4" s="7">
        <v>0.50321336800000005</v>
      </c>
      <c r="H4" t="s">
        <v>6</v>
      </c>
      <c r="I4">
        <v>602</v>
      </c>
      <c r="J4">
        <v>1556</v>
      </c>
      <c r="K4" s="7">
        <v>0.61311053999999998</v>
      </c>
      <c r="M4" s="3">
        <f t="shared" si="0"/>
        <v>0.21839080395812993</v>
      </c>
    </row>
    <row r="5" spans="1:13" x14ac:dyDescent="0.25">
      <c r="A5" t="s">
        <v>7</v>
      </c>
      <c r="B5">
        <v>370</v>
      </c>
      <c r="C5">
        <v>864</v>
      </c>
      <c r="D5" s="7">
        <v>0.57175925900000002</v>
      </c>
      <c r="H5" t="s">
        <v>7</v>
      </c>
      <c r="I5">
        <v>305</v>
      </c>
      <c r="J5">
        <v>864</v>
      </c>
      <c r="K5" s="7">
        <v>0.64699074099999998</v>
      </c>
      <c r="M5" s="5">
        <f t="shared" si="0"/>
        <v>0.13157894833497008</v>
      </c>
    </row>
    <row r="6" spans="1:13" x14ac:dyDescent="0.25">
      <c r="A6" t="s">
        <v>8</v>
      </c>
      <c r="B6">
        <v>1732</v>
      </c>
      <c r="C6">
        <v>3680</v>
      </c>
      <c r="D6" s="7">
        <v>0.52934782599999997</v>
      </c>
      <c r="H6" t="s">
        <v>8</v>
      </c>
      <c r="I6">
        <v>935</v>
      </c>
      <c r="J6">
        <v>3680</v>
      </c>
      <c r="K6" s="7">
        <v>0.74592391300000005</v>
      </c>
      <c r="M6" s="4">
        <f t="shared" si="0"/>
        <v>0.40913757715140009</v>
      </c>
    </row>
    <row r="7" spans="1:13" x14ac:dyDescent="0.25">
      <c r="A7" t="s">
        <v>9</v>
      </c>
      <c r="B7">
        <v>2227</v>
      </c>
      <c r="C7">
        <v>5672</v>
      </c>
      <c r="D7" s="7">
        <v>0.60736953500000002</v>
      </c>
      <c r="H7" t="s">
        <v>9</v>
      </c>
      <c r="I7">
        <v>1828</v>
      </c>
      <c r="J7">
        <v>5672</v>
      </c>
      <c r="K7" s="7">
        <v>0.67771509200000002</v>
      </c>
      <c r="M7" s="5">
        <f t="shared" si="0"/>
        <v>0.11582002874081998</v>
      </c>
    </row>
    <row r="8" spans="1:13" x14ac:dyDescent="0.25">
      <c r="A8" t="s">
        <v>10</v>
      </c>
      <c r="B8">
        <v>2473</v>
      </c>
      <c r="C8">
        <v>6878</v>
      </c>
      <c r="D8" s="7">
        <v>0.64044780499999998</v>
      </c>
      <c r="H8" t="s">
        <v>10</v>
      </c>
      <c r="I8">
        <v>1560</v>
      </c>
      <c r="J8">
        <v>6880</v>
      </c>
      <c r="K8" s="7">
        <v>0.77325581399999999</v>
      </c>
      <c r="M8" s="3">
        <f t="shared" si="0"/>
        <v>0.20736742005073006</v>
      </c>
    </row>
    <row r="9" spans="1:13" x14ac:dyDescent="0.25">
      <c r="A9" t="s">
        <v>11</v>
      </c>
      <c r="B9">
        <v>2955</v>
      </c>
      <c r="C9">
        <v>6864</v>
      </c>
      <c r="D9" s="7">
        <v>0.56949300700000005</v>
      </c>
      <c r="H9" t="s">
        <v>11</v>
      </c>
      <c r="I9">
        <v>2209</v>
      </c>
      <c r="J9">
        <v>6864</v>
      </c>
      <c r="K9" s="7">
        <v>0.67817599100000003</v>
      </c>
      <c r="M9" s="3">
        <f t="shared" si="0"/>
        <v>0.19084164803449011</v>
      </c>
    </row>
    <row r="10" spans="1:13" x14ac:dyDescent="0.25">
      <c r="A10" t="s">
        <v>12</v>
      </c>
      <c r="B10">
        <v>756</v>
      </c>
      <c r="C10">
        <v>1576</v>
      </c>
      <c r="D10" s="7">
        <v>0.52030456899999999</v>
      </c>
      <c r="H10" t="s">
        <v>12</v>
      </c>
      <c r="I10">
        <v>560</v>
      </c>
      <c r="J10">
        <v>1575</v>
      </c>
      <c r="K10" s="7">
        <v>0.64444444400000001</v>
      </c>
      <c r="M10" s="3">
        <f t="shared" si="0"/>
        <v>0.23859078392986</v>
      </c>
    </row>
    <row r="11" spans="1:13" x14ac:dyDescent="0.25">
      <c r="A11" t="s">
        <v>13</v>
      </c>
      <c r="B11">
        <v>6205</v>
      </c>
      <c r="C11">
        <v>15958</v>
      </c>
      <c r="D11" s="7">
        <v>0.61116681299999998</v>
      </c>
      <c r="H11" t="s">
        <v>13</v>
      </c>
      <c r="I11">
        <v>3896</v>
      </c>
      <c r="J11">
        <v>15960</v>
      </c>
      <c r="K11" s="7">
        <v>0.75588972399999999</v>
      </c>
      <c r="M11" s="3">
        <f t="shared" si="0"/>
        <v>0.23679772514087993</v>
      </c>
    </row>
    <row r="12" spans="1:13" x14ac:dyDescent="0.25">
      <c r="A12" t="s">
        <v>14</v>
      </c>
      <c r="B12">
        <v>4376</v>
      </c>
      <c r="C12">
        <v>11158</v>
      </c>
      <c r="D12" s="7">
        <v>0.60781502099999996</v>
      </c>
      <c r="H12" t="s">
        <v>14</v>
      </c>
      <c r="I12">
        <v>2048</v>
      </c>
      <c r="J12">
        <v>11160</v>
      </c>
      <c r="K12" s="7">
        <v>0.81648745499999997</v>
      </c>
      <c r="M12" s="3">
        <f t="shared" si="0"/>
        <v>0.34331569110728011</v>
      </c>
    </row>
    <row r="13" spans="1:13" x14ac:dyDescent="0.25">
      <c r="A13" t="s">
        <v>15</v>
      </c>
      <c r="B13">
        <v>23597</v>
      </c>
      <c r="C13">
        <v>58486</v>
      </c>
      <c r="D13" s="7">
        <v>0.59653592300000002</v>
      </c>
      <c r="H13" t="s">
        <v>15</v>
      </c>
      <c r="I13">
        <v>15219</v>
      </c>
      <c r="J13">
        <v>58491</v>
      </c>
      <c r="K13" s="7">
        <v>0.73980612400000001</v>
      </c>
      <c r="M13" s="3">
        <f t="shared" si="0"/>
        <v>0.24017028225138004</v>
      </c>
    </row>
    <row r="15" spans="1:13" x14ac:dyDescent="0.25">
      <c r="A15" t="s">
        <v>16</v>
      </c>
      <c r="H15" t="s">
        <v>17</v>
      </c>
      <c r="M15" t="s">
        <v>24</v>
      </c>
    </row>
    <row r="17" spans="1:18" x14ac:dyDescent="0.25">
      <c r="A17" t="s">
        <v>18</v>
      </c>
    </row>
    <row r="21" spans="1:18" x14ac:dyDescent="0.25">
      <c r="A21" s="1" t="s">
        <v>0</v>
      </c>
      <c r="B21" s="1" t="s">
        <v>1</v>
      </c>
      <c r="C21" s="1" t="s">
        <v>2</v>
      </c>
      <c r="D21" s="6" t="s">
        <v>3</v>
      </c>
    </row>
    <row r="22" spans="1:18" x14ac:dyDescent="0.25">
      <c r="A22" t="s">
        <v>4</v>
      </c>
    </row>
    <row r="23" spans="1:18" x14ac:dyDescent="0.25">
      <c r="A23" t="s">
        <v>5</v>
      </c>
    </row>
    <row r="24" spans="1:18" x14ac:dyDescent="0.25">
      <c r="A24" t="s">
        <v>6</v>
      </c>
    </row>
    <row r="25" spans="1:18" x14ac:dyDescent="0.25">
      <c r="A25" t="s">
        <v>7</v>
      </c>
    </row>
    <row r="26" spans="1:18" x14ac:dyDescent="0.25">
      <c r="A26" t="s">
        <v>8</v>
      </c>
      <c r="B26">
        <v>1240</v>
      </c>
      <c r="C26">
        <v>3680</v>
      </c>
      <c r="D26">
        <v>0.66304347826086896</v>
      </c>
    </row>
    <row r="27" spans="1:18" x14ac:dyDescent="0.25">
      <c r="A27" t="s">
        <v>9</v>
      </c>
    </row>
    <row r="28" spans="1:18" x14ac:dyDescent="0.25">
      <c r="A28" t="s">
        <v>10</v>
      </c>
      <c r="P28" t="s">
        <v>50</v>
      </c>
      <c r="Q28" t="s">
        <v>51</v>
      </c>
      <c r="R28" t="s">
        <v>51</v>
      </c>
    </row>
    <row r="29" spans="1:18" x14ac:dyDescent="0.25">
      <c r="A29" t="s">
        <v>11</v>
      </c>
      <c r="P29" s="12">
        <v>0.55671054900000005</v>
      </c>
      <c r="Q29" s="11">
        <v>0.75774260151410877</v>
      </c>
      <c r="R29" s="11">
        <v>0.7244701348747592</v>
      </c>
    </row>
    <row r="30" spans="1:18" x14ac:dyDescent="0.25">
      <c r="A30" t="s">
        <v>12</v>
      </c>
    </row>
    <row r="31" spans="1:18" x14ac:dyDescent="0.25">
      <c r="A31" t="s">
        <v>13</v>
      </c>
    </row>
    <row r="32" spans="1:18" x14ac:dyDescent="0.25">
      <c r="A32" t="s">
        <v>14</v>
      </c>
    </row>
    <row r="33" spans="1:25" x14ac:dyDescent="0.25">
      <c r="A33" t="s">
        <v>15</v>
      </c>
    </row>
    <row r="35" spans="1:25" x14ac:dyDescent="0.25">
      <c r="A35" t="s">
        <v>32</v>
      </c>
    </row>
    <row r="44" spans="1:25" x14ac:dyDescent="0.25">
      <c r="A44" s="1" t="s">
        <v>0</v>
      </c>
      <c r="B44" s="1" t="s">
        <v>26</v>
      </c>
      <c r="C44" s="1" t="s">
        <v>27</v>
      </c>
      <c r="D44" s="1" t="s">
        <v>21</v>
      </c>
      <c r="E44" s="1" t="s">
        <v>20</v>
      </c>
      <c r="F44" s="6" t="s">
        <v>29</v>
      </c>
      <c r="G44" s="6" t="s">
        <v>28</v>
      </c>
      <c r="J44" s="1" t="s">
        <v>0</v>
      </c>
      <c r="K44" s="1" t="s">
        <v>23</v>
      </c>
      <c r="L44" s="1" t="s">
        <v>22</v>
      </c>
      <c r="M44" s="1" t="s">
        <v>21</v>
      </c>
      <c r="N44" s="1" t="s">
        <v>20</v>
      </c>
      <c r="O44" s="6" t="s">
        <v>29</v>
      </c>
      <c r="P44" s="6" t="s">
        <v>28</v>
      </c>
      <c r="S44" s="1" t="s">
        <v>0</v>
      </c>
      <c r="T44" s="1" t="s">
        <v>35</v>
      </c>
      <c r="U44" s="1" t="s">
        <v>36</v>
      </c>
      <c r="V44" s="1" t="s">
        <v>21</v>
      </c>
      <c r="W44" s="1" t="s">
        <v>20</v>
      </c>
      <c r="X44" s="1" t="s">
        <v>37</v>
      </c>
      <c r="Y44" s="1" t="s">
        <v>38</v>
      </c>
    </row>
    <row r="45" spans="1:25" x14ac:dyDescent="0.25">
      <c r="A45" t="s">
        <v>4</v>
      </c>
      <c r="B45">
        <v>1540</v>
      </c>
      <c r="C45">
        <v>1540</v>
      </c>
      <c r="D45">
        <v>833</v>
      </c>
      <c r="E45">
        <v>402</v>
      </c>
      <c r="F45" s="7">
        <v>0.45909090899999999</v>
      </c>
      <c r="G45" s="7">
        <v>0.73896103899999999</v>
      </c>
      <c r="J45" t="s">
        <v>4</v>
      </c>
      <c r="K45">
        <v>1540</v>
      </c>
      <c r="L45">
        <v>1540</v>
      </c>
      <c r="M45">
        <v>178</v>
      </c>
      <c r="N45">
        <v>703</v>
      </c>
      <c r="O45" s="7">
        <v>0.88441558399999998</v>
      </c>
      <c r="P45" s="7">
        <v>0.54350649299999998</v>
      </c>
      <c r="S45" t="s">
        <v>4</v>
      </c>
      <c r="T45">
        <v>148</v>
      </c>
      <c r="U45">
        <v>154</v>
      </c>
      <c r="V45">
        <v>18</v>
      </c>
      <c r="W45">
        <v>45</v>
      </c>
      <c r="X45">
        <v>0.87837837839999999</v>
      </c>
      <c r="Y45">
        <v>0.70779220779999996</v>
      </c>
    </row>
    <row r="46" spans="1:25" x14ac:dyDescent="0.25">
      <c r="A46" t="s">
        <v>5</v>
      </c>
      <c r="B46">
        <v>600</v>
      </c>
      <c r="C46">
        <v>600</v>
      </c>
      <c r="D46">
        <v>281</v>
      </c>
      <c r="E46">
        <v>214</v>
      </c>
      <c r="F46" s="7">
        <v>0.53166666699999998</v>
      </c>
      <c r="G46" s="7">
        <v>0.64333333299999995</v>
      </c>
      <c r="J46" t="s">
        <v>5</v>
      </c>
      <c r="K46">
        <v>600</v>
      </c>
      <c r="L46">
        <v>600</v>
      </c>
      <c r="M46">
        <v>56</v>
      </c>
      <c r="N46">
        <v>339</v>
      </c>
      <c r="O46" s="7">
        <v>0.90666666699999998</v>
      </c>
      <c r="P46" s="7">
        <v>0.435</v>
      </c>
      <c r="S46" t="s">
        <v>5</v>
      </c>
      <c r="T46">
        <v>60</v>
      </c>
      <c r="U46">
        <v>59</v>
      </c>
      <c r="V46">
        <v>7</v>
      </c>
      <c r="W46">
        <v>22</v>
      </c>
      <c r="X46">
        <v>0.88333333329999997</v>
      </c>
      <c r="Y46">
        <v>0.62711864409999996</v>
      </c>
    </row>
    <row r="47" spans="1:25" x14ac:dyDescent="0.25">
      <c r="A47" t="s">
        <v>6</v>
      </c>
      <c r="B47">
        <v>778</v>
      </c>
      <c r="C47">
        <v>778</v>
      </c>
      <c r="D47">
        <v>482</v>
      </c>
      <c r="E47">
        <v>291</v>
      </c>
      <c r="F47" s="7">
        <v>0.380462725</v>
      </c>
      <c r="G47" s="7">
        <v>0.62596401000000002</v>
      </c>
      <c r="J47" t="s">
        <v>6</v>
      </c>
      <c r="K47">
        <v>778</v>
      </c>
      <c r="L47">
        <v>778</v>
      </c>
      <c r="M47">
        <v>91</v>
      </c>
      <c r="N47">
        <v>511</v>
      </c>
      <c r="O47" s="7">
        <v>0.88303341899999999</v>
      </c>
      <c r="P47" s="7">
        <v>0.34318766099999998</v>
      </c>
      <c r="S47" t="s">
        <v>39</v>
      </c>
      <c r="T47">
        <v>74</v>
      </c>
      <c r="U47">
        <v>76</v>
      </c>
      <c r="V47">
        <v>11</v>
      </c>
      <c r="W47">
        <v>28</v>
      </c>
      <c r="X47">
        <v>0.85135135139999996</v>
      </c>
      <c r="Y47">
        <v>0.63157894739999998</v>
      </c>
    </row>
    <row r="48" spans="1:25" x14ac:dyDescent="0.25">
      <c r="A48" t="s">
        <v>7</v>
      </c>
      <c r="B48">
        <v>432</v>
      </c>
      <c r="C48">
        <v>432</v>
      </c>
      <c r="D48">
        <v>177</v>
      </c>
      <c r="E48">
        <v>193</v>
      </c>
      <c r="F48" s="7">
        <v>0.59027777800000003</v>
      </c>
      <c r="G48" s="8">
        <v>0.55324074099999998</v>
      </c>
      <c r="J48" t="s">
        <v>7</v>
      </c>
      <c r="K48">
        <v>432</v>
      </c>
      <c r="L48">
        <v>432</v>
      </c>
      <c r="M48">
        <v>21</v>
      </c>
      <c r="N48">
        <v>284</v>
      </c>
      <c r="O48" s="7">
        <v>0.95138888899999996</v>
      </c>
      <c r="P48" s="7">
        <v>0.342592593</v>
      </c>
      <c r="S48" t="s">
        <v>40</v>
      </c>
      <c r="T48">
        <v>41</v>
      </c>
      <c r="U48">
        <v>42</v>
      </c>
      <c r="V48">
        <v>4</v>
      </c>
      <c r="W48">
        <v>26</v>
      </c>
      <c r="X48">
        <v>0.90243902440000001</v>
      </c>
      <c r="Y48">
        <v>0.38095238100000001</v>
      </c>
    </row>
    <row r="49" spans="1:25" x14ac:dyDescent="0.25">
      <c r="A49" t="s">
        <v>8</v>
      </c>
      <c r="B49">
        <v>1840</v>
      </c>
      <c r="C49">
        <v>1840</v>
      </c>
      <c r="D49">
        <v>1262</v>
      </c>
      <c r="E49">
        <v>470</v>
      </c>
      <c r="F49" s="8">
        <v>0.31413043499999999</v>
      </c>
      <c r="G49" s="7">
        <v>0.744565217</v>
      </c>
      <c r="J49" t="s">
        <v>8</v>
      </c>
      <c r="K49">
        <v>1840</v>
      </c>
      <c r="L49">
        <v>1840</v>
      </c>
      <c r="M49">
        <v>241</v>
      </c>
      <c r="N49">
        <v>694</v>
      </c>
      <c r="O49" s="7">
        <v>0.86902173900000002</v>
      </c>
      <c r="P49" s="7">
        <v>0.62282608699999997</v>
      </c>
      <c r="S49" t="s">
        <v>8</v>
      </c>
      <c r="T49">
        <v>182</v>
      </c>
      <c r="U49">
        <v>183</v>
      </c>
      <c r="V49">
        <v>48</v>
      </c>
      <c r="W49">
        <v>43</v>
      </c>
      <c r="X49">
        <v>0.73626373629999997</v>
      </c>
      <c r="Y49">
        <v>0.76502732240000004</v>
      </c>
    </row>
    <row r="50" spans="1:25" x14ac:dyDescent="0.25">
      <c r="A50" t="s">
        <v>9</v>
      </c>
      <c r="B50">
        <v>2836</v>
      </c>
      <c r="C50">
        <v>2836</v>
      </c>
      <c r="D50">
        <v>1638</v>
      </c>
      <c r="E50">
        <v>589</v>
      </c>
      <c r="F50" s="7">
        <v>0.42242595199999999</v>
      </c>
      <c r="G50" s="7">
        <v>0.79231311699999996</v>
      </c>
      <c r="J50" t="s">
        <v>9</v>
      </c>
      <c r="K50">
        <v>2836</v>
      </c>
      <c r="L50">
        <v>2836</v>
      </c>
      <c r="M50">
        <v>359</v>
      </c>
      <c r="N50">
        <v>1469</v>
      </c>
      <c r="O50" s="7">
        <v>0.87341325800000003</v>
      </c>
      <c r="P50" s="7">
        <v>0.48201692499999998</v>
      </c>
      <c r="S50" t="s">
        <v>41</v>
      </c>
      <c r="T50">
        <v>271</v>
      </c>
      <c r="U50">
        <v>280</v>
      </c>
      <c r="V50">
        <v>47</v>
      </c>
      <c r="W50">
        <v>91</v>
      </c>
      <c r="X50">
        <v>0.82656826569999997</v>
      </c>
      <c r="Y50">
        <v>0.67500000000000004</v>
      </c>
    </row>
    <row r="51" spans="1:25" x14ac:dyDescent="0.25">
      <c r="A51" t="s">
        <v>10</v>
      </c>
      <c r="B51">
        <v>3438</v>
      </c>
      <c r="C51">
        <v>3440</v>
      </c>
      <c r="D51">
        <v>1713</v>
      </c>
      <c r="E51">
        <v>760</v>
      </c>
      <c r="F51" s="7">
        <v>0.50174520099999997</v>
      </c>
      <c r="G51" s="7">
        <v>0.77906976699999997</v>
      </c>
      <c r="J51" t="s">
        <v>10</v>
      </c>
      <c r="K51">
        <v>3440</v>
      </c>
      <c r="L51">
        <v>3440</v>
      </c>
      <c r="M51">
        <v>201</v>
      </c>
      <c r="N51">
        <v>1359</v>
      </c>
      <c r="O51" s="7">
        <v>0.94156976699999995</v>
      </c>
      <c r="P51" s="7">
        <v>0.60494186000000005</v>
      </c>
      <c r="S51" t="s">
        <v>42</v>
      </c>
      <c r="T51">
        <v>333</v>
      </c>
      <c r="U51">
        <v>343</v>
      </c>
      <c r="V51">
        <v>39</v>
      </c>
      <c r="W51">
        <v>80</v>
      </c>
      <c r="X51">
        <v>0.88288288290000005</v>
      </c>
      <c r="Y51">
        <v>0.7667638484</v>
      </c>
    </row>
    <row r="52" spans="1:25" x14ac:dyDescent="0.25">
      <c r="A52" t="s">
        <v>11</v>
      </c>
      <c r="B52">
        <v>3432</v>
      </c>
      <c r="C52">
        <v>3432</v>
      </c>
      <c r="D52">
        <v>2159</v>
      </c>
      <c r="E52">
        <v>796</v>
      </c>
      <c r="F52" s="7">
        <v>0.37092074600000002</v>
      </c>
      <c r="G52" s="7">
        <v>0.76806526799999997</v>
      </c>
      <c r="J52" t="s">
        <v>11</v>
      </c>
      <c r="K52">
        <v>3432</v>
      </c>
      <c r="L52">
        <v>3432</v>
      </c>
      <c r="M52">
        <v>296</v>
      </c>
      <c r="N52">
        <v>1913</v>
      </c>
      <c r="O52" s="7">
        <v>0.91375291400000003</v>
      </c>
      <c r="P52" s="7">
        <v>0.44259906799999998</v>
      </c>
      <c r="S52" t="s">
        <v>11</v>
      </c>
      <c r="T52">
        <v>332</v>
      </c>
      <c r="U52">
        <v>340</v>
      </c>
      <c r="V52">
        <v>33</v>
      </c>
      <c r="W52">
        <v>85</v>
      </c>
      <c r="X52">
        <v>0.90060240960000004</v>
      </c>
      <c r="Y52">
        <v>0.75</v>
      </c>
    </row>
    <row r="53" spans="1:25" x14ac:dyDescent="0.25">
      <c r="A53" t="s">
        <v>12</v>
      </c>
      <c r="B53">
        <v>788</v>
      </c>
      <c r="C53">
        <v>788</v>
      </c>
      <c r="D53">
        <v>421</v>
      </c>
      <c r="E53">
        <v>335</v>
      </c>
      <c r="F53" s="7">
        <v>0.46573604099999999</v>
      </c>
      <c r="G53" s="7">
        <v>0.57487309600000003</v>
      </c>
      <c r="J53" t="s">
        <v>12</v>
      </c>
      <c r="K53">
        <v>788</v>
      </c>
      <c r="L53">
        <v>787</v>
      </c>
      <c r="M53">
        <v>45</v>
      </c>
      <c r="N53">
        <v>515</v>
      </c>
      <c r="O53" s="7">
        <v>0.94289340099999996</v>
      </c>
      <c r="P53" s="7">
        <v>0.34561626400000001</v>
      </c>
      <c r="S53" t="s">
        <v>43</v>
      </c>
      <c r="T53">
        <v>77</v>
      </c>
      <c r="U53">
        <v>78</v>
      </c>
      <c r="V53">
        <v>6</v>
      </c>
      <c r="W53">
        <v>27</v>
      </c>
      <c r="X53">
        <v>0.92207792209999995</v>
      </c>
      <c r="Y53">
        <v>0.6538461538</v>
      </c>
    </row>
    <row r="54" spans="1:25" x14ac:dyDescent="0.25">
      <c r="A54" t="s">
        <v>13</v>
      </c>
      <c r="B54">
        <v>7978</v>
      </c>
      <c r="C54">
        <v>7980</v>
      </c>
      <c r="D54">
        <v>4478</v>
      </c>
      <c r="E54">
        <v>1727</v>
      </c>
      <c r="F54" s="7">
        <v>0.438706443</v>
      </c>
      <c r="G54" s="7">
        <v>0.78358395999999997</v>
      </c>
      <c r="J54" t="s">
        <v>13</v>
      </c>
      <c r="K54">
        <v>7980</v>
      </c>
      <c r="L54">
        <v>7980</v>
      </c>
      <c r="M54">
        <v>590</v>
      </c>
      <c r="N54">
        <v>3306</v>
      </c>
      <c r="O54" s="7">
        <v>0.92606516299999997</v>
      </c>
      <c r="P54" s="7">
        <v>0.58571428599999997</v>
      </c>
      <c r="S54" t="s">
        <v>44</v>
      </c>
      <c r="T54">
        <v>775</v>
      </c>
      <c r="U54">
        <v>794</v>
      </c>
      <c r="V54">
        <v>84</v>
      </c>
      <c r="W54">
        <v>153</v>
      </c>
      <c r="X54">
        <v>0.89161290319999997</v>
      </c>
      <c r="Y54">
        <v>0.80730478589999999</v>
      </c>
    </row>
    <row r="55" spans="1:25" x14ac:dyDescent="0.25">
      <c r="A55" t="s">
        <v>14</v>
      </c>
      <c r="B55">
        <v>5578</v>
      </c>
      <c r="C55">
        <v>5580</v>
      </c>
      <c r="D55">
        <v>3146</v>
      </c>
      <c r="E55">
        <v>1230</v>
      </c>
      <c r="F55" s="7">
        <v>0.43599856599999998</v>
      </c>
      <c r="G55" s="7">
        <v>0.77956989200000004</v>
      </c>
      <c r="J55" t="s">
        <v>14</v>
      </c>
      <c r="K55">
        <v>5580</v>
      </c>
      <c r="L55">
        <v>5580</v>
      </c>
      <c r="M55">
        <v>177</v>
      </c>
      <c r="N55">
        <v>1871</v>
      </c>
      <c r="O55" s="7">
        <v>0.96827956999999998</v>
      </c>
      <c r="P55" s="7">
        <v>0.66469534100000005</v>
      </c>
      <c r="S55" t="s">
        <v>45</v>
      </c>
      <c r="T55">
        <v>552</v>
      </c>
      <c r="U55">
        <v>557</v>
      </c>
      <c r="V55">
        <v>34</v>
      </c>
      <c r="W55">
        <v>104</v>
      </c>
      <c r="X55">
        <v>0.93840579710000005</v>
      </c>
      <c r="Y55">
        <v>0.81328545779999994</v>
      </c>
    </row>
    <row r="56" spans="1:25" x14ac:dyDescent="0.25">
      <c r="A56" t="s">
        <v>15</v>
      </c>
      <c r="B56">
        <v>29240</v>
      </c>
      <c r="C56">
        <v>29246</v>
      </c>
      <c r="D56">
        <v>16590</v>
      </c>
      <c r="E56">
        <v>7007</v>
      </c>
      <c r="F56" s="7">
        <v>0.43262653899999998</v>
      </c>
      <c r="G56" s="7">
        <v>0.76041168000000003</v>
      </c>
      <c r="J56" t="s">
        <v>15</v>
      </c>
      <c r="K56">
        <v>29246</v>
      </c>
      <c r="L56">
        <v>29245</v>
      </c>
      <c r="M56">
        <v>2255</v>
      </c>
      <c r="N56">
        <v>12964</v>
      </c>
      <c r="O56" s="7">
        <v>0.92289543900000004</v>
      </c>
      <c r="P56" s="7">
        <v>0.55671054900000005</v>
      </c>
      <c r="R56">
        <v>10</v>
      </c>
      <c r="S56" t="s">
        <v>15</v>
      </c>
      <c r="T56">
        <f>SUM(T45:T55)</f>
        <v>2845</v>
      </c>
      <c r="U56">
        <f>SUM(U45:U55)</f>
        <v>2906</v>
      </c>
      <c r="V56">
        <f>SUM(V45:V55)</f>
        <v>331</v>
      </c>
      <c r="W56">
        <f>SUM(W45:W55)</f>
        <v>704</v>
      </c>
      <c r="X56">
        <f>(T56-V56)/T56</f>
        <v>0.88365553602811953</v>
      </c>
      <c r="Y56">
        <f>(U56-W56)/U56</f>
        <v>0.75774260151410877</v>
      </c>
    </row>
    <row r="57" spans="1:25" x14ac:dyDescent="0.25">
      <c r="K57" t="s">
        <v>19</v>
      </c>
    </row>
    <row r="58" spans="1:25" x14ac:dyDescent="0.25">
      <c r="G58">
        <f>MIN(G45:G56)</f>
        <v>0.55324074099999998</v>
      </c>
      <c r="O58" s="9" t="s">
        <v>49</v>
      </c>
    </row>
    <row r="59" spans="1:25" x14ac:dyDescent="0.25">
      <c r="S59" s="1"/>
      <c r="T59" s="1"/>
      <c r="U59" s="1"/>
      <c r="V59" s="1"/>
      <c r="W59" s="1"/>
      <c r="X59" s="1"/>
      <c r="Y59" s="1"/>
    </row>
    <row r="60" spans="1:25" x14ac:dyDescent="0.25">
      <c r="A60" t="s">
        <v>30</v>
      </c>
      <c r="J60" t="s">
        <v>31</v>
      </c>
      <c r="S60" s="1" t="s">
        <v>0</v>
      </c>
      <c r="T60" s="1" t="s">
        <v>35</v>
      </c>
      <c r="U60" s="1" t="s">
        <v>36</v>
      </c>
      <c r="V60" s="1" t="s">
        <v>21</v>
      </c>
      <c r="W60" s="1" t="s">
        <v>20</v>
      </c>
      <c r="X60" s="1" t="s">
        <v>37</v>
      </c>
      <c r="Y60" s="1" t="s">
        <v>38</v>
      </c>
    </row>
    <row r="61" spans="1:25" x14ac:dyDescent="0.25">
      <c r="S61" t="s">
        <v>4</v>
      </c>
      <c r="T61">
        <v>153</v>
      </c>
      <c r="U61">
        <v>155</v>
      </c>
      <c r="V61">
        <v>15</v>
      </c>
      <c r="W61">
        <v>45</v>
      </c>
      <c r="X61">
        <v>0.90196078430000004</v>
      </c>
      <c r="Y61">
        <v>0.70967741939999995</v>
      </c>
    </row>
    <row r="62" spans="1:25" x14ac:dyDescent="0.25">
      <c r="S62" t="s">
        <v>5</v>
      </c>
      <c r="T62">
        <v>60</v>
      </c>
      <c r="U62">
        <v>60</v>
      </c>
      <c r="V62">
        <v>12</v>
      </c>
      <c r="W62">
        <v>33</v>
      </c>
      <c r="X62">
        <v>0.8</v>
      </c>
      <c r="Y62">
        <v>0.45</v>
      </c>
    </row>
    <row r="63" spans="1:25" x14ac:dyDescent="0.25">
      <c r="S63" t="s">
        <v>39</v>
      </c>
      <c r="T63">
        <v>77</v>
      </c>
      <c r="U63">
        <v>75</v>
      </c>
      <c r="V63">
        <v>10</v>
      </c>
      <c r="W63">
        <v>33</v>
      </c>
      <c r="X63">
        <v>0.87012987009999998</v>
      </c>
      <c r="Y63">
        <v>0.56000000000000005</v>
      </c>
    </row>
    <row r="64" spans="1:25" x14ac:dyDescent="0.25">
      <c r="S64" t="s">
        <v>40</v>
      </c>
      <c r="T64">
        <v>37</v>
      </c>
      <c r="U64">
        <v>47</v>
      </c>
      <c r="V64">
        <v>4</v>
      </c>
      <c r="W64">
        <v>23</v>
      </c>
      <c r="X64">
        <v>0.89189189189999996</v>
      </c>
      <c r="Y64">
        <v>0.51063829790000004</v>
      </c>
    </row>
    <row r="65" spans="1:25" x14ac:dyDescent="0.25">
      <c r="S65" t="s">
        <v>8</v>
      </c>
      <c r="T65">
        <v>187</v>
      </c>
      <c r="U65">
        <v>181</v>
      </c>
      <c r="V65">
        <v>36</v>
      </c>
      <c r="W65">
        <v>49</v>
      </c>
      <c r="X65">
        <v>0.80748663099999995</v>
      </c>
      <c r="Y65">
        <v>0.729281768</v>
      </c>
    </row>
    <row r="66" spans="1:25" x14ac:dyDescent="0.25">
      <c r="A66" s="1" t="s">
        <v>0</v>
      </c>
      <c r="B66" s="1" t="s">
        <v>26</v>
      </c>
      <c r="C66" s="1" t="s">
        <v>27</v>
      </c>
      <c r="D66" s="1" t="s">
        <v>21</v>
      </c>
      <c r="E66" s="1" t="s">
        <v>20</v>
      </c>
      <c r="F66" s="6" t="s">
        <v>29</v>
      </c>
      <c r="G66" s="6" t="s">
        <v>28</v>
      </c>
      <c r="J66" s="1" t="s">
        <v>0</v>
      </c>
      <c r="K66" s="1" t="s">
        <v>35</v>
      </c>
      <c r="L66" s="1" t="s">
        <v>36</v>
      </c>
      <c r="M66" s="1" t="s">
        <v>21</v>
      </c>
      <c r="N66" s="1" t="s">
        <v>20</v>
      </c>
      <c r="O66" s="1" t="s">
        <v>37</v>
      </c>
      <c r="P66" s="1" t="s">
        <v>38</v>
      </c>
      <c r="S66" t="s">
        <v>41</v>
      </c>
      <c r="T66">
        <v>279</v>
      </c>
      <c r="U66">
        <v>285</v>
      </c>
      <c r="V66">
        <v>41</v>
      </c>
      <c r="W66">
        <v>78</v>
      </c>
      <c r="X66">
        <v>0.85304659500000002</v>
      </c>
      <c r="Y66">
        <v>0.72631578949999998</v>
      </c>
    </row>
    <row r="67" spans="1:25" x14ac:dyDescent="0.25">
      <c r="A67" t="s">
        <v>4</v>
      </c>
      <c r="J67" t="s">
        <v>4</v>
      </c>
      <c r="K67">
        <v>154</v>
      </c>
      <c r="L67">
        <v>154</v>
      </c>
      <c r="M67">
        <v>23</v>
      </c>
      <c r="N67">
        <v>79</v>
      </c>
      <c r="O67">
        <v>0.85064935060000002</v>
      </c>
      <c r="P67">
        <v>0.48701298700000001</v>
      </c>
      <c r="S67" t="s">
        <v>42</v>
      </c>
      <c r="T67">
        <v>341</v>
      </c>
      <c r="U67">
        <v>347</v>
      </c>
      <c r="V67">
        <v>49</v>
      </c>
      <c r="W67">
        <v>76</v>
      </c>
      <c r="X67">
        <v>0.85630498529999999</v>
      </c>
      <c r="Y67">
        <v>0.78097982710000002</v>
      </c>
    </row>
    <row r="68" spans="1:25" x14ac:dyDescent="0.25">
      <c r="A68" t="s">
        <v>5</v>
      </c>
      <c r="J68" t="s">
        <v>5</v>
      </c>
      <c r="K68">
        <v>60</v>
      </c>
      <c r="L68">
        <v>60</v>
      </c>
      <c r="M68">
        <v>11</v>
      </c>
      <c r="N68">
        <v>32</v>
      </c>
      <c r="O68">
        <v>0.81666666669999999</v>
      </c>
      <c r="P68">
        <v>0.46666666670000001</v>
      </c>
      <c r="S68" t="s">
        <v>11</v>
      </c>
      <c r="T68">
        <v>339</v>
      </c>
      <c r="U68">
        <v>345</v>
      </c>
      <c r="V68">
        <v>34</v>
      </c>
      <c r="W68">
        <v>61</v>
      </c>
      <c r="X68">
        <v>0.89970501469999997</v>
      </c>
      <c r="Y68">
        <v>0.82318840579999997</v>
      </c>
    </row>
    <row r="69" spans="1:25" x14ac:dyDescent="0.25">
      <c r="A69" t="s">
        <v>6</v>
      </c>
      <c r="J69" t="s">
        <v>39</v>
      </c>
      <c r="K69">
        <v>76</v>
      </c>
      <c r="L69">
        <v>76</v>
      </c>
      <c r="M69">
        <v>20</v>
      </c>
      <c r="N69">
        <v>37</v>
      </c>
      <c r="O69">
        <v>0.73684210530000005</v>
      </c>
      <c r="P69">
        <v>0.51315789469999995</v>
      </c>
      <c r="S69" t="s">
        <v>43</v>
      </c>
      <c r="T69">
        <v>54</v>
      </c>
      <c r="U69">
        <v>62</v>
      </c>
      <c r="V69">
        <v>6</v>
      </c>
      <c r="W69">
        <v>31</v>
      </c>
      <c r="X69">
        <v>0.88888888889999995</v>
      </c>
      <c r="Y69">
        <v>0.5</v>
      </c>
    </row>
    <row r="70" spans="1:25" x14ac:dyDescent="0.25">
      <c r="A70" t="s">
        <v>7</v>
      </c>
      <c r="J70" t="s">
        <v>40</v>
      </c>
      <c r="K70">
        <v>42</v>
      </c>
      <c r="L70">
        <v>42</v>
      </c>
      <c r="M70">
        <v>10</v>
      </c>
      <c r="N70">
        <v>28</v>
      </c>
      <c r="O70">
        <v>0.7619047619</v>
      </c>
      <c r="P70">
        <v>0.33333333329999998</v>
      </c>
      <c r="S70" t="s">
        <v>15</v>
      </c>
      <c r="T70">
        <f>SUM(T59:T69)</f>
        <v>1527</v>
      </c>
      <c r="U70">
        <f>SUM(U59:U69)</f>
        <v>1557</v>
      </c>
      <c r="V70">
        <f>SUM(V59:V69)</f>
        <v>207</v>
      </c>
      <c r="W70">
        <f>SUM(W59:W69)</f>
        <v>429</v>
      </c>
      <c r="X70">
        <f>(T70-V70)/T70</f>
        <v>0.86444007858546168</v>
      </c>
      <c r="Y70">
        <f>(U70-W70)/U70</f>
        <v>0.7244701348747592</v>
      </c>
    </row>
    <row r="71" spans="1:25" x14ac:dyDescent="0.25">
      <c r="A71" t="s">
        <v>8</v>
      </c>
      <c r="B71">
        <v>1840</v>
      </c>
      <c r="C71">
        <v>1840</v>
      </c>
      <c r="D71">
        <v>916</v>
      </c>
      <c r="E71">
        <v>324</v>
      </c>
      <c r="F71">
        <v>0.50217391304347803</v>
      </c>
      <c r="G71">
        <v>0.82391304347826</v>
      </c>
      <c r="J71" t="s">
        <v>8</v>
      </c>
      <c r="K71">
        <v>184</v>
      </c>
      <c r="L71">
        <v>184</v>
      </c>
      <c r="M71">
        <v>51</v>
      </c>
      <c r="N71">
        <v>57</v>
      </c>
      <c r="O71">
        <v>0.72282608699999995</v>
      </c>
      <c r="P71">
        <v>0.69021739130000004</v>
      </c>
    </row>
    <row r="72" spans="1:25" x14ac:dyDescent="0.25">
      <c r="A72" t="s">
        <v>9</v>
      </c>
      <c r="J72" t="s">
        <v>41</v>
      </c>
      <c r="K72">
        <v>282</v>
      </c>
      <c r="L72">
        <v>282</v>
      </c>
      <c r="M72">
        <v>58</v>
      </c>
      <c r="N72">
        <v>144</v>
      </c>
      <c r="O72">
        <v>0.79432624110000005</v>
      </c>
      <c r="P72">
        <v>0.48936170210000002</v>
      </c>
    </row>
    <row r="73" spans="1:25" x14ac:dyDescent="0.25">
      <c r="A73" t="s">
        <v>10</v>
      </c>
      <c r="J73" t="s">
        <v>42</v>
      </c>
      <c r="K73">
        <v>344</v>
      </c>
      <c r="L73">
        <v>344</v>
      </c>
      <c r="M73">
        <v>39</v>
      </c>
      <c r="N73">
        <v>136</v>
      </c>
      <c r="O73">
        <v>0.88662790700000005</v>
      </c>
      <c r="P73">
        <v>0.60465116279999997</v>
      </c>
    </row>
    <row r="74" spans="1:25" x14ac:dyDescent="0.25">
      <c r="A74" t="s">
        <v>11</v>
      </c>
      <c r="J74" t="s">
        <v>11</v>
      </c>
      <c r="K74">
        <v>342</v>
      </c>
      <c r="L74">
        <v>342</v>
      </c>
      <c r="M74">
        <v>43</v>
      </c>
      <c r="N74">
        <v>153</v>
      </c>
      <c r="O74">
        <v>0.8742690058</v>
      </c>
      <c r="P74">
        <v>0.55263157890000003</v>
      </c>
    </row>
    <row r="75" spans="1:25" x14ac:dyDescent="0.25">
      <c r="A75" t="s">
        <v>12</v>
      </c>
      <c r="J75" t="s">
        <v>43</v>
      </c>
      <c r="K75">
        <v>78</v>
      </c>
      <c r="L75">
        <v>78</v>
      </c>
      <c r="M75">
        <v>11</v>
      </c>
      <c r="N75">
        <v>49</v>
      </c>
      <c r="O75">
        <v>0.85897435899999997</v>
      </c>
      <c r="P75">
        <v>0.37179487179999998</v>
      </c>
    </row>
    <row r="76" spans="1:25" x14ac:dyDescent="0.25">
      <c r="A76" t="s">
        <v>13</v>
      </c>
      <c r="J76" t="s">
        <v>44</v>
      </c>
      <c r="K76">
        <v>798</v>
      </c>
      <c r="L76">
        <v>798</v>
      </c>
      <c r="M76">
        <v>119</v>
      </c>
      <c r="N76">
        <v>250</v>
      </c>
      <c r="O76">
        <v>0.85087719299999998</v>
      </c>
      <c r="P76">
        <v>0.68671679200000002</v>
      </c>
    </row>
    <row r="77" spans="1:25" x14ac:dyDescent="0.25">
      <c r="A77" t="s">
        <v>14</v>
      </c>
      <c r="J77" t="s">
        <v>45</v>
      </c>
      <c r="K77">
        <v>558</v>
      </c>
      <c r="L77">
        <v>558</v>
      </c>
      <c r="M77">
        <v>52</v>
      </c>
      <c r="N77">
        <v>223</v>
      </c>
      <c r="O77">
        <v>0.90681003579999997</v>
      </c>
      <c r="P77">
        <v>0.60035842299999997</v>
      </c>
    </row>
    <row r="78" spans="1:25" x14ac:dyDescent="0.25">
      <c r="A78" t="s">
        <v>15</v>
      </c>
      <c r="J78" t="s">
        <v>15</v>
      </c>
      <c r="K78">
        <f>SUM(K67:K77)</f>
        <v>2918</v>
      </c>
      <c r="L78">
        <f>SUM(L67:L77)</f>
        <v>2918</v>
      </c>
      <c r="M78">
        <f>SUM(M67:M77)</f>
        <v>437</v>
      </c>
      <c r="N78">
        <f>SUM(N67:N77)</f>
        <v>1188</v>
      </c>
      <c r="O78">
        <v>0.85023989032871805</v>
      </c>
      <c r="P78">
        <v>0.59287183002899202</v>
      </c>
    </row>
    <row r="82" spans="1:20" x14ac:dyDescent="0.25">
      <c r="A82" t="s">
        <v>33</v>
      </c>
      <c r="J82" t="s">
        <v>34</v>
      </c>
    </row>
    <row r="86" spans="1:20" x14ac:dyDescent="0.25">
      <c r="A86" s="1" t="s">
        <v>0</v>
      </c>
      <c r="B86" s="1" t="s">
        <v>35</v>
      </c>
      <c r="C86" s="1" t="s">
        <v>36</v>
      </c>
      <c r="D86" s="1" t="s">
        <v>21</v>
      </c>
      <c r="E86" s="1" t="s">
        <v>20</v>
      </c>
      <c r="F86" s="1" t="s">
        <v>37</v>
      </c>
      <c r="G86" s="1" t="s">
        <v>38</v>
      </c>
      <c r="N86" s="1" t="s">
        <v>0</v>
      </c>
      <c r="O86" s="1" t="s">
        <v>35</v>
      </c>
      <c r="P86" s="1" t="s">
        <v>36</v>
      </c>
      <c r="Q86" s="1" t="s">
        <v>21</v>
      </c>
      <c r="R86" s="1" t="s">
        <v>20</v>
      </c>
      <c r="S86" s="1" t="s">
        <v>37</v>
      </c>
      <c r="T86" s="1" t="s">
        <v>38</v>
      </c>
    </row>
    <row r="87" spans="1:20" x14ac:dyDescent="0.25">
      <c r="A87" t="s">
        <v>4</v>
      </c>
      <c r="B87">
        <v>154</v>
      </c>
      <c r="C87">
        <v>154</v>
      </c>
      <c r="D87">
        <v>17</v>
      </c>
      <c r="E87">
        <v>15</v>
      </c>
      <c r="F87">
        <v>0.88961038960000005</v>
      </c>
      <c r="G87">
        <v>0.90259740259999999</v>
      </c>
      <c r="H87">
        <f>SUM(F87:G87)/2</f>
        <v>0.89610389610000007</v>
      </c>
      <c r="I87">
        <f>SUM(G87:H87)/2</f>
        <v>0.89935064935000009</v>
      </c>
      <c r="N87" t="s">
        <v>4</v>
      </c>
      <c r="O87">
        <v>151</v>
      </c>
      <c r="P87">
        <v>154</v>
      </c>
      <c r="Q87">
        <v>15</v>
      </c>
      <c r="R87">
        <v>25</v>
      </c>
      <c r="S87">
        <v>0.90066225170000003</v>
      </c>
      <c r="T87">
        <v>0.83766233769999998</v>
      </c>
    </row>
    <row r="88" spans="1:20" x14ac:dyDescent="0.25">
      <c r="A88" t="s">
        <v>5</v>
      </c>
      <c r="B88">
        <v>60</v>
      </c>
      <c r="C88">
        <v>60</v>
      </c>
      <c r="D88">
        <v>4</v>
      </c>
      <c r="E88">
        <v>12</v>
      </c>
      <c r="F88">
        <v>0.93333333330000001</v>
      </c>
      <c r="G88">
        <v>0.8</v>
      </c>
      <c r="H88">
        <f t="shared" ref="H88:H97" si="1">SUM(F88:G88)/2</f>
        <v>0.86666666665000003</v>
      </c>
      <c r="I88">
        <f t="shared" ref="I88:I97" si="2">SUM(G88:H88)/2</f>
        <v>0.83333333332500004</v>
      </c>
      <c r="N88" t="s">
        <v>5</v>
      </c>
      <c r="O88">
        <v>60</v>
      </c>
      <c r="P88">
        <v>60</v>
      </c>
      <c r="Q88">
        <v>3</v>
      </c>
      <c r="R88">
        <v>19</v>
      </c>
      <c r="S88">
        <v>0.95</v>
      </c>
      <c r="T88">
        <v>0.68333333330000001</v>
      </c>
    </row>
    <row r="89" spans="1:20" x14ac:dyDescent="0.25">
      <c r="A89" t="s">
        <v>39</v>
      </c>
      <c r="B89">
        <v>76</v>
      </c>
      <c r="C89">
        <v>76</v>
      </c>
      <c r="D89">
        <v>6</v>
      </c>
      <c r="E89">
        <v>10</v>
      </c>
      <c r="F89">
        <v>0.92105263159999995</v>
      </c>
      <c r="G89">
        <v>0.86842105260000002</v>
      </c>
      <c r="H89">
        <f t="shared" si="1"/>
        <v>0.89473684209999993</v>
      </c>
      <c r="I89">
        <f t="shared" si="2"/>
        <v>0.88157894734999998</v>
      </c>
      <c r="N89" t="s">
        <v>39</v>
      </c>
      <c r="O89">
        <v>76</v>
      </c>
      <c r="P89">
        <v>76</v>
      </c>
      <c r="Q89">
        <v>12</v>
      </c>
      <c r="R89">
        <v>12</v>
      </c>
      <c r="S89">
        <v>0.84210526320000001</v>
      </c>
      <c r="T89">
        <v>0.84210526320000001</v>
      </c>
    </row>
    <row r="90" spans="1:20" x14ac:dyDescent="0.25">
      <c r="A90" t="s">
        <v>40</v>
      </c>
      <c r="B90">
        <v>42</v>
      </c>
      <c r="C90">
        <v>42</v>
      </c>
      <c r="D90">
        <v>7</v>
      </c>
      <c r="E90">
        <v>10</v>
      </c>
      <c r="F90">
        <v>0.83333333330000003</v>
      </c>
      <c r="G90">
        <v>0.7619047619</v>
      </c>
      <c r="H90">
        <f t="shared" si="1"/>
        <v>0.79761904760000002</v>
      </c>
      <c r="I90">
        <f t="shared" si="2"/>
        <v>0.77976190474999996</v>
      </c>
      <c r="N90" t="s">
        <v>40</v>
      </c>
      <c r="O90">
        <v>42</v>
      </c>
      <c r="P90">
        <v>42</v>
      </c>
      <c r="Q90">
        <v>2</v>
      </c>
      <c r="R90">
        <v>17</v>
      </c>
      <c r="S90">
        <v>0.95238095239999998</v>
      </c>
      <c r="T90">
        <v>0.59523809520000004</v>
      </c>
    </row>
    <row r="91" spans="1:20" x14ac:dyDescent="0.25">
      <c r="A91" t="s">
        <v>8</v>
      </c>
      <c r="B91">
        <v>184</v>
      </c>
      <c r="C91">
        <v>184</v>
      </c>
      <c r="D91">
        <v>34</v>
      </c>
      <c r="E91">
        <v>21</v>
      </c>
      <c r="F91">
        <v>0.81521739130000004</v>
      </c>
      <c r="G91">
        <v>0.88586956520000004</v>
      </c>
      <c r="H91">
        <f t="shared" si="1"/>
        <v>0.8505434782500001</v>
      </c>
      <c r="I91">
        <f t="shared" si="2"/>
        <v>0.86820652172500012</v>
      </c>
      <c r="N91" t="s">
        <v>8</v>
      </c>
      <c r="O91">
        <v>181</v>
      </c>
      <c r="P91">
        <v>184</v>
      </c>
      <c r="Q91">
        <v>40</v>
      </c>
      <c r="R91">
        <v>17</v>
      </c>
      <c r="S91">
        <v>0.77900552489999997</v>
      </c>
      <c r="T91">
        <v>0.90760869570000002</v>
      </c>
    </row>
    <row r="92" spans="1:20" x14ac:dyDescent="0.25">
      <c r="A92" t="s">
        <v>41</v>
      </c>
      <c r="B92">
        <v>282</v>
      </c>
      <c r="C92">
        <v>282</v>
      </c>
      <c r="D92">
        <v>30</v>
      </c>
      <c r="E92">
        <v>45</v>
      </c>
      <c r="F92">
        <v>0.89361702129999998</v>
      </c>
      <c r="G92">
        <v>0.84042553190000002</v>
      </c>
      <c r="H92">
        <f t="shared" si="1"/>
        <v>0.86702127660000006</v>
      </c>
      <c r="I92">
        <f t="shared" si="2"/>
        <v>0.85372340425000004</v>
      </c>
      <c r="K92" t="s">
        <v>46</v>
      </c>
      <c r="N92" t="s">
        <v>41</v>
      </c>
      <c r="O92">
        <v>270</v>
      </c>
      <c r="P92">
        <v>282</v>
      </c>
      <c r="Q92">
        <v>23</v>
      </c>
      <c r="R92">
        <v>47</v>
      </c>
      <c r="S92">
        <v>0.91481481480000004</v>
      </c>
      <c r="T92">
        <v>0.83333333330000003</v>
      </c>
    </row>
    <row r="93" spans="1:20" x14ac:dyDescent="0.25">
      <c r="A93" t="s">
        <v>42</v>
      </c>
      <c r="B93">
        <v>344</v>
      </c>
      <c r="C93">
        <v>344</v>
      </c>
      <c r="D93">
        <v>37</v>
      </c>
      <c r="E93">
        <v>45</v>
      </c>
      <c r="F93">
        <v>0.89244186049999996</v>
      </c>
      <c r="G93">
        <v>0.86918604649999998</v>
      </c>
      <c r="H93">
        <f t="shared" si="1"/>
        <v>0.88081395349999991</v>
      </c>
      <c r="I93">
        <f t="shared" si="2"/>
        <v>0.875</v>
      </c>
      <c r="N93" t="s">
        <v>42</v>
      </c>
      <c r="O93">
        <v>340</v>
      </c>
      <c r="P93">
        <v>344</v>
      </c>
      <c r="Q93">
        <v>35</v>
      </c>
      <c r="R93">
        <v>36</v>
      </c>
      <c r="S93">
        <v>0.89705882349999999</v>
      </c>
      <c r="T93">
        <v>0.89534883720000003</v>
      </c>
    </row>
    <row r="94" spans="1:20" x14ac:dyDescent="0.25">
      <c r="A94" t="s">
        <v>11</v>
      </c>
      <c r="B94">
        <v>342</v>
      </c>
      <c r="C94">
        <v>342</v>
      </c>
      <c r="D94">
        <v>27</v>
      </c>
      <c r="E94">
        <v>36</v>
      </c>
      <c r="F94">
        <v>0.92105263159999995</v>
      </c>
      <c r="G94">
        <v>0.89473684210000004</v>
      </c>
      <c r="H94">
        <f t="shared" si="1"/>
        <v>0.90789473684999999</v>
      </c>
      <c r="I94">
        <f t="shared" si="2"/>
        <v>0.90131578947500002</v>
      </c>
      <c r="N94" t="s">
        <v>11</v>
      </c>
      <c r="O94">
        <v>339</v>
      </c>
      <c r="P94">
        <v>342</v>
      </c>
      <c r="Q94">
        <v>19</v>
      </c>
      <c r="R94">
        <v>34</v>
      </c>
      <c r="S94">
        <v>0.94395280240000001</v>
      </c>
      <c r="T94">
        <v>0.90058479530000002</v>
      </c>
    </row>
    <row r="95" spans="1:20" x14ac:dyDescent="0.25">
      <c r="A95" t="s">
        <v>43</v>
      </c>
      <c r="B95">
        <v>78</v>
      </c>
      <c r="C95">
        <v>78</v>
      </c>
      <c r="D95">
        <v>7</v>
      </c>
      <c r="E95">
        <v>29</v>
      </c>
      <c r="F95">
        <v>0.91025641030000004</v>
      </c>
      <c r="G95">
        <v>0.62820512819999996</v>
      </c>
      <c r="H95">
        <f t="shared" si="1"/>
        <v>0.76923076925</v>
      </c>
      <c r="I95">
        <f t="shared" si="2"/>
        <v>0.69871794872499993</v>
      </c>
      <c r="N95" t="s">
        <v>43</v>
      </c>
      <c r="O95">
        <v>77</v>
      </c>
      <c r="P95">
        <v>78</v>
      </c>
      <c r="Q95">
        <v>3</v>
      </c>
      <c r="R95">
        <v>28</v>
      </c>
      <c r="S95">
        <v>0.96103896099999997</v>
      </c>
      <c r="T95">
        <v>0.64102564100000003</v>
      </c>
    </row>
    <row r="96" spans="1:20" x14ac:dyDescent="0.25">
      <c r="A96" t="s">
        <v>44</v>
      </c>
      <c r="B96">
        <v>798</v>
      </c>
      <c r="C96">
        <v>798</v>
      </c>
      <c r="D96">
        <v>59</v>
      </c>
      <c r="E96">
        <v>72</v>
      </c>
      <c r="F96">
        <v>0.92606516299999997</v>
      </c>
      <c r="G96">
        <v>0.90977443609999997</v>
      </c>
      <c r="H96">
        <f t="shared" si="1"/>
        <v>0.91791979954999992</v>
      </c>
      <c r="I96">
        <f t="shared" si="2"/>
        <v>0.91384711782499994</v>
      </c>
      <c r="N96" t="s">
        <v>44</v>
      </c>
      <c r="O96">
        <v>791</v>
      </c>
      <c r="P96">
        <v>797</v>
      </c>
      <c r="Q96">
        <v>55</v>
      </c>
      <c r="R96">
        <v>109</v>
      </c>
      <c r="S96">
        <v>0.93046776229999995</v>
      </c>
      <c r="T96">
        <v>0.86323713930000001</v>
      </c>
    </row>
    <row r="97" spans="1:20" x14ac:dyDescent="0.25">
      <c r="A97" t="s">
        <v>45</v>
      </c>
      <c r="B97">
        <v>558</v>
      </c>
      <c r="C97">
        <v>558</v>
      </c>
      <c r="D97">
        <v>37</v>
      </c>
      <c r="E97">
        <v>40</v>
      </c>
      <c r="F97">
        <v>0.93369175630000001</v>
      </c>
      <c r="G97">
        <v>0.92831541220000002</v>
      </c>
      <c r="H97">
        <f t="shared" si="1"/>
        <v>0.93100358424999996</v>
      </c>
      <c r="I97">
        <f t="shared" si="2"/>
        <v>0.92965949822499994</v>
      </c>
      <c r="N97" t="s">
        <v>45</v>
      </c>
      <c r="O97">
        <v>557</v>
      </c>
      <c r="P97">
        <v>558</v>
      </c>
      <c r="Q97">
        <v>23</v>
      </c>
      <c r="R97">
        <v>29</v>
      </c>
      <c r="S97">
        <v>0.95870736089999997</v>
      </c>
      <c r="T97">
        <v>0.9480286738</v>
      </c>
    </row>
    <row r="98" spans="1:20" x14ac:dyDescent="0.25">
      <c r="A98" t="s">
        <v>48</v>
      </c>
      <c r="B98">
        <f>SUM(B87:B97)</f>
        <v>2918</v>
      </c>
      <c r="C98">
        <f>SUM(C87:C97)</f>
        <v>2918</v>
      </c>
      <c r="D98">
        <f>SUM(D87:D97)</f>
        <v>265</v>
      </c>
      <c r="E98">
        <f>SUM(E87:E97)</f>
        <v>335</v>
      </c>
      <c r="F98">
        <f>(B98-D98)/B98</f>
        <v>0.90918437285812204</v>
      </c>
      <c r="G98">
        <f>(C98-E98)/C98</f>
        <v>0.88519533927347493</v>
      </c>
      <c r="N98" t="s">
        <v>48</v>
      </c>
      <c r="O98">
        <f>SUM(O87:O97)</f>
        <v>2884</v>
      </c>
      <c r="P98">
        <f>SUM(P87:P97)</f>
        <v>2917</v>
      </c>
      <c r="Q98">
        <f>SUM(Q87:Q97)</f>
        <v>230</v>
      </c>
      <c r="R98">
        <f>SUM(R87:R97)</f>
        <v>373</v>
      </c>
      <c r="S98">
        <f>(O98-Q98)/O98</f>
        <v>0.92024965325936203</v>
      </c>
      <c r="T98">
        <f>(P98-R98)/P98</f>
        <v>0.8721288995543367</v>
      </c>
    </row>
    <row r="101" spans="1:20" x14ac:dyDescent="0.25">
      <c r="A101" s="1" t="s">
        <v>0</v>
      </c>
      <c r="B101" s="1" t="s">
        <v>35</v>
      </c>
      <c r="C101" s="1" t="s">
        <v>36</v>
      </c>
      <c r="D101" s="1" t="s">
        <v>21</v>
      </c>
      <c r="E101" s="1" t="s">
        <v>20</v>
      </c>
      <c r="F101" s="1" t="s">
        <v>37</v>
      </c>
      <c r="G101" s="1" t="s">
        <v>38</v>
      </c>
    </row>
    <row r="102" spans="1:20" x14ac:dyDescent="0.25">
      <c r="A102" t="s">
        <v>4</v>
      </c>
      <c r="B102">
        <v>154</v>
      </c>
      <c r="C102">
        <v>154</v>
      </c>
      <c r="D102">
        <v>18</v>
      </c>
      <c r="E102">
        <v>25</v>
      </c>
      <c r="F102">
        <v>0.88311688310000003</v>
      </c>
      <c r="G102">
        <v>0.83766233769999998</v>
      </c>
      <c r="H102">
        <f>SUM(F102:G102)/2</f>
        <v>0.86038961039999995</v>
      </c>
    </row>
    <row r="103" spans="1:20" x14ac:dyDescent="0.25">
      <c r="A103" t="s">
        <v>5</v>
      </c>
      <c r="B103">
        <v>60</v>
      </c>
      <c r="C103">
        <v>60</v>
      </c>
      <c r="D103">
        <v>3</v>
      </c>
      <c r="E103">
        <v>19</v>
      </c>
      <c r="F103">
        <v>0.95</v>
      </c>
      <c r="G103">
        <v>0.68333333330000001</v>
      </c>
      <c r="H103">
        <f t="shared" ref="H103:H112" si="3">SUM(F103:G103)/2</f>
        <v>0.81666666664999998</v>
      </c>
    </row>
    <row r="104" spans="1:20" x14ac:dyDescent="0.25">
      <c r="A104" t="s">
        <v>39</v>
      </c>
      <c r="B104">
        <v>76</v>
      </c>
      <c r="C104">
        <v>76</v>
      </c>
      <c r="D104">
        <v>12</v>
      </c>
      <c r="E104">
        <v>12</v>
      </c>
      <c r="F104">
        <v>0.84210526320000001</v>
      </c>
      <c r="G104">
        <v>0.84210526320000001</v>
      </c>
      <c r="H104">
        <f t="shared" si="3"/>
        <v>0.84210526320000001</v>
      </c>
    </row>
    <row r="105" spans="1:20" x14ac:dyDescent="0.25">
      <c r="A105" t="s">
        <v>40</v>
      </c>
      <c r="B105">
        <v>42</v>
      </c>
      <c r="C105">
        <v>42</v>
      </c>
      <c r="D105">
        <v>2</v>
      </c>
      <c r="E105">
        <v>17</v>
      </c>
      <c r="F105">
        <v>0.95238095239999998</v>
      </c>
      <c r="G105">
        <v>0.59523809520000004</v>
      </c>
      <c r="H105">
        <f t="shared" si="3"/>
        <v>0.77380952380000001</v>
      </c>
      <c r="N105">
        <v>1</v>
      </c>
    </row>
    <row r="106" spans="1:20" x14ac:dyDescent="0.25">
      <c r="A106" t="s">
        <v>8</v>
      </c>
      <c r="B106">
        <v>184</v>
      </c>
      <c r="C106">
        <v>184</v>
      </c>
      <c r="D106">
        <v>43</v>
      </c>
      <c r="E106">
        <v>17</v>
      </c>
      <c r="F106">
        <v>0.76630434780000001</v>
      </c>
      <c r="G106">
        <v>0.90760869570000002</v>
      </c>
      <c r="H106">
        <f t="shared" si="3"/>
        <v>0.83695652175000002</v>
      </c>
      <c r="K106" t="s">
        <v>47</v>
      </c>
      <c r="N106">
        <v>2</v>
      </c>
    </row>
    <row r="107" spans="1:20" x14ac:dyDescent="0.25">
      <c r="A107" t="s">
        <v>41</v>
      </c>
      <c r="B107">
        <v>282</v>
      </c>
      <c r="C107">
        <v>282</v>
      </c>
      <c r="D107">
        <v>35</v>
      </c>
      <c r="E107">
        <v>47</v>
      </c>
      <c r="F107">
        <v>0.87588652479999995</v>
      </c>
      <c r="G107">
        <v>0.83333333330000003</v>
      </c>
      <c r="H107">
        <f t="shared" si="3"/>
        <v>0.85460992904999999</v>
      </c>
      <c r="N107">
        <v>3</v>
      </c>
    </row>
    <row r="108" spans="1:20" x14ac:dyDescent="0.25">
      <c r="A108" t="s">
        <v>42</v>
      </c>
      <c r="B108">
        <v>344</v>
      </c>
      <c r="C108">
        <v>344</v>
      </c>
      <c r="D108">
        <v>39</v>
      </c>
      <c r="E108">
        <v>36</v>
      </c>
      <c r="F108">
        <v>0.88662790700000005</v>
      </c>
      <c r="G108">
        <v>0.89534883720000003</v>
      </c>
      <c r="H108">
        <f t="shared" si="3"/>
        <v>0.89098837210000004</v>
      </c>
    </row>
    <row r="109" spans="1:20" x14ac:dyDescent="0.25">
      <c r="A109" t="s">
        <v>11</v>
      </c>
      <c r="B109">
        <v>342</v>
      </c>
      <c r="C109">
        <v>342</v>
      </c>
      <c r="D109">
        <v>22</v>
      </c>
      <c r="E109">
        <v>34</v>
      </c>
      <c r="F109">
        <v>0.9356725146</v>
      </c>
      <c r="G109">
        <v>0.90058479530000002</v>
      </c>
      <c r="H109">
        <f t="shared" si="3"/>
        <v>0.91812865495000007</v>
      </c>
    </row>
    <row r="110" spans="1:20" x14ac:dyDescent="0.25">
      <c r="A110" t="s">
        <v>43</v>
      </c>
      <c r="B110">
        <v>78</v>
      </c>
      <c r="C110">
        <v>78</v>
      </c>
      <c r="D110">
        <v>4</v>
      </c>
      <c r="E110">
        <v>28</v>
      </c>
      <c r="F110">
        <v>0.94871794870000004</v>
      </c>
      <c r="G110">
        <v>0.64102564100000003</v>
      </c>
      <c r="H110">
        <f t="shared" si="3"/>
        <v>0.79487179485000004</v>
      </c>
    </row>
    <row r="111" spans="1:20" x14ac:dyDescent="0.25">
      <c r="A111" t="s">
        <v>44</v>
      </c>
      <c r="B111">
        <v>798</v>
      </c>
      <c r="C111">
        <v>798</v>
      </c>
      <c r="D111">
        <v>62</v>
      </c>
      <c r="E111">
        <v>110</v>
      </c>
      <c r="F111">
        <v>0.92230576440000001</v>
      </c>
      <c r="G111">
        <v>0.86215538849999995</v>
      </c>
      <c r="H111">
        <f t="shared" si="3"/>
        <v>0.89223057645000003</v>
      </c>
    </row>
    <row r="112" spans="1:20" x14ac:dyDescent="0.25">
      <c r="A112" t="s">
        <v>45</v>
      </c>
      <c r="B112">
        <v>558</v>
      </c>
      <c r="C112">
        <v>558</v>
      </c>
      <c r="D112">
        <v>24</v>
      </c>
      <c r="E112">
        <v>29</v>
      </c>
      <c r="F112">
        <v>0.95698924730000001</v>
      </c>
      <c r="G112">
        <v>0.9480286738</v>
      </c>
      <c r="H112">
        <f t="shared" si="3"/>
        <v>0.95250896055000001</v>
      </c>
    </row>
    <row r="113" spans="1:9" x14ac:dyDescent="0.25">
      <c r="A113" t="s">
        <v>48</v>
      </c>
      <c r="B113">
        <f>SUM(B102:B112)</f>
        <v>2918</v>
      </c>
      <c r="C113">
        <f>SUM(C102:C112)</f>
        <v>2918</v>
      </c>
      <c r="D113">
        <f>SUM(D102:D112)</f>
        <v>264</v>
      </c>
      <c r="E113">
        <f>SUM(E102:E112)</f>
        <v>374</v>
      </c>
      <c r="F113">
        <f>(B113-D113)/B113</f>
        <v>0.90952707333790273</v>
      </c>
      <c r="G113">
        <f>(C113-E113)/C113</f>
        <v>0.87183002056202874</v>
      </c>
    </row>
    <row r="116" spans="1:9" x14ac:dyDescent="0.25">
      <c r="A116" s="1" t="s">
        <v>0</v>
      </c>
      <c r="B116" s="1" t="s">
        <v>35</v>
      </c>
      <c r="C116" s="1" t="s">
        <v>36</v>
      </c>
      <c r="D116" s="1" t="s">
        <v>21</v>
      </c>
      <c r="E116" s="1" t="s">
        <v>20</v>
      </c>
      <c r="F116" s="1" t="s">
        <v>37</v>
      </c>
      <c r="G116" s="1" t="s">
        <v>38</v>
      </c>
    </row>
    <row r="117" spans="1:9" x14ac:dyDescent="0.25">
      <c r="A117" t="s">
        <v>4</v>
      </c>
      <c r="B117">
        <v>1540</v>
      </c>
      <c r="C117">
        <v>1540</v>
      </c>
      <c r="D117">
        <v>186</v>
      </c>
      <c r="E117">
        <v>160</v>
      </c>
      <c r="F117">
        <v>0.87922077919999997</v>
      </c>
      <c r="G117">
        <v>0.89610389609999996</v>
      </c>
    </row>
    <row r="118" spans="1:9" x14ac:dyDescent="0.25">
      <c r="A118" t="s">
        <v>5</v>
      </c>
      <c r="B118">
        <v>600</v>
      </c>
      <c r="C118">
        <v>600</v>
      </c>
      <c r="D118">
        <v>74</v>
      </c>
      <c r="E118">
        <v>157</v>
      </c>
      <c r="F118">
        <v>0.87666666670000004</v>
      </c>
      <c r="G118">
        <v>0.73833333329999995</v>
      </c>
    </row>
    <row r="119" spans="1:9" x14ac:dyDescent="0.25">
      <c r="A119" t="s">
        <v>39</v>
      </c>
      <c r="B119">
        <v>778</v>
      </c>
      <c r="C119">
        <v>778</v>
      </c>
      <c r="D119">
        <v>114</v>
      </c>
      <c r="E119">
        <v>139</v>
      </c>
      <c r="F119">
        <v>0.85347043700000003</v>
      </c>
      <c r="G119">
        <v>0.82133676089999996</v>
      </c>
    </row>
    <row r="120" spans="1:9" x14ac:dyDescent="0.25">
      <c r="A120" t="s">
        <v>40</v>
      </c>
      <c r="B120">
        <v>432</v>
      </c>
      <c r="C120">
        <v>432</v>
      </c>
      <c r="D120">
        <v>25</v>
      </c>
      <c r="E120">
        <v>116</v>
      </c>
      <c r="F120">
        <v>0.94212962960000002</v>
      </c>
      <c r="G120">
        <v>0.73148148150000003</v>
      </c>
      <c r="I120" t="s">
        <v>46</v>
      </c>
    </row>
    <row r="121" spans="1:9" x14ac:dyDescent="0.25">
      <c r="A121" t="s">
        <v>8</v>
      </c>
      <c r="B121">
        <v>1840</v>
      </c>
      <c r="C121">
        <v>1840</v>
      </c>
      <c r="D121">
        <v>366</v>
      </c>
      <c r="E121">
        <v>211</v>
      </c>
      <c r="F121">
        <v>0.80108695649999995</v>
      </c>
      <c r="G121">
        <v>0.88532608700000004</v>
      </c>
    </row>
    <row r="122" spans="1:9" x14ac:dyDescent="0.25">
      <c r="A122" t="s">
        <v>41</v>
      </c>
      <c r="B122">
        <v>2836</v>
      </c>
      <c r="C122">
        <v>2836</v>
      </c>
      <c r="D122">
        <v>277</v>
      </c>
      <c r="E122">
        <v>484</v>
      </c>
      <c r="F122">
        <v>0.90232722139999999</v>
      </c>
      <c r="G122">
        <v>0.82933709450000004</v>
      </c>
    </row>
    <row r="123" spans="1:9" x14ac:dyDescent="0.25">
      <c r="A123" t="s">
        <v>42</v>
      </c>
      <c r="B123">
        <v>3440</v>
      </c>
      <c r="C123">
        <v>3440</v>
      </c>
      <c r="D123">
        <v>291</v>
      </c>
      <c r="E123">
        <v>378</v>
      </c>
      <c r="F123">
        <v>0.91540697670000004</v>
      </c>
      <c r="G123">
        <v>0.89011627910000002</v>
      </c>
    </row>
    <row r="124" spans="1:9" x14ac:dyDescent="0.25">
      <c r="A124" t="s">
        <v>11</v>
      </c>
      <c r="B124">
        <v>3432</v>
      </c>
      <c r="C124">
        <v>3432</v>
      </c>
      <c r="D124">
        <v>249</v>
      </c>
      <c r="E124">
        <v>370</v>
      </c>
      <c r="F124">
        <v>0.92744755239999999</v>
      </c>
      <c r="G124">
        <v>0.89219114219999995</v>
      </c>
    </row>
    <row r="125" spans="1:9" x14ac:dyDescent="0.25">
      <c r="A125" t="s">
        <v>43</v>
      </c>
      <c r="B125">
        <v>788</v>
      </c>
      <c r="C125">
        <v>788</v>
      </c>
      <c r="D125">
        <v>55</v>
      </c>
      <c r="E125">
        <v>267</v>
      </c>
      <c r="F125">
        <v>0.93020304570000001</v>
      </c>
      <c r="G125">
        <v>0.66116751269999996</v>
      </c>
    </row>
    <row r="126" spans="1:9" x14ac:dyDescent="0.25">
      <c r="A126" t="s">
        <v>44</v>
      </c>
      <c r="B126">
        <v>7980</v>
      </c>
      <c r="C126">
        <v>7980</v>
      </c>
      <c r="D126">
        <v>524</v>
      </c>
      <c r="E126">
        <v>943</v>
      </c>
      <c r="F126">
        <v>0.9343358396</v>
      </c>
      <c r="G126">
        <v>0.88182957399999995</v>
      </c>
    </row>
    <row r="127" spans="1:9" x14ac:dyDescent="0.25">
      <c r="A127" t="s">
        <v>45</v>
      </c>
      <c r="B127">
        <v>5580</v>
      </c>
      <c r="C127">
        <v>5580</v>
      </c>
      <c r="D127">
        <v>326</v>
      </c>
      <c r="E127">
        <v>408</v>
      </c>
      <c r="F127">
        <v>0.94157706100000005</v>
      </c>
      <c r="G127">
        <v>0.92688172040000005</v>
      </c>
    </row>
    <row r="128" spans="1:9" x14ac:dyDescent="0.25">
      <c r="A128" t="s">
        <v>48</v>
      </c>
      <c r="B128">
        <f>SUM(B117:B127)</f>
        <v>29246</v>
      </c>
      <c r="C128">
        <f>SUM(C117:C127)</f>
        <v>29246</v>
      </c>
      <c r="D128">
        <f>SUM(D117:D127)</f>
        <v>2487</v>
      </c>
      <c r="E128">
        <f>SUM(E117:E127)</f>
        <v>3633</v>
      </c>
      <c r="F128">
        <f>(B128-D128)/B128</f>
        <v>0.91496272994597549</v>
      </c>
      <c r="G128">
        <f>(C128-E128)/C128</f>
        <v>0.87577788415509816</v>
      </c>
    </row>
    <row r="133" spans="5:7" x14ac:dyDescent="0.25">
      <c r="F133" s="1" t="s">
        <v>37</v>
      </c>
      <c r="G133" s="1" t="s">
        <v>38</v>
      </c>
    </row>
    <row r="134" spans="5:7" x14ac:dyDescent="0.25">
      <c r="E134" t="s">
        <v>52</v>
      </c>
      <c r="F134" s="11">
        <v>0.90918437285812204</v>
      </c>
      <c r="G134" s="11">
        <v>0.88519533927347493</v>
      </c>
    </row>
    <row r="135" spans="5:7" x14ac:dyDescent="0.25">
      <c r="E135" t="s">
        <v>52</v>
      </c>
      <c r="F135" s="11">
        <v>0.90952707333790273</v>
      </c>
      <c r="G135" s="11">
        <v>0.87183002056202874</v>
      </c>
    </row>
    <row r="136" spans="5:7" x14ac:dyDescent="0.25">
      <c r="E136" s="10" t="s">
        <v>53</v>
      </c>
      <c r="F136" s="11">
        <v>0.91496272994597549</v>
      </c>
      <c r="G136" s="11">
        <v>0.87577788415509816</v>
      </c>
    </row>
    <row r="152" spans="1:5" x14ac:dyDescent="0.25">
      <c r="A152" t="s">
        <v>54</v>
      </c>
    </row>
    <row r="155" spans="1:5" x14ac:dyDescent="0.25">
      <c r="A155" s="9" t="s">
        <v>60</v>
      </c>
    </row>
    <row r="156" spans="1:5" x14ac:dyDescent="0.25">
      <c r="A156" s="1" t="s">
        <v>55</v>
      </c>
      <c r="B156" s="1" t="s">
        <v>56</v>
      </c>
      <c r="C156" s="1" t="s">
        <v>57</v>
      </c>
      <c r="D156" s="1" t="s">
        <v>58</v>
      </c>
      <c r="E156" s="1" t="s">
        <v>59</v>
      </c>
    </row>
    <row r="157" spans="1:5" x14ac:dyDescent="0.25">
      <c r="A157">
        <v>1</v>
      </c>
      <c r="B157">
        <v>79.62</v>
      </c>
      <c r="C157">
        <v>40.19</v>
      </c>
      <c r="D157">
        <v>59.94</v>
      </c>
      <c r="E157">
        <v>3115</v>
      </c>
    </row>
    <row r="158" spans="1:5" x14ac:dyDescent="0.25">
      <c r="A158">
        <v>2</v>
      </c>
      <c r="B158">
        <v>80.89</v>
      </c>
      <c r="C158">
        <v>40.19</v>
      </c>
      <c r="D158">
        <v>60.57</v>
      </c>
      <c r="E158">
        <v>3114</v>
      </c>
    </row>
    <row r="159" spans="1:5" x14ac:dyDescent="0.25">
      <c r="A159">
        <v>3</v>
      </c>
      <c r="B159">
        <v>78.77</v>
      </c>
      <c r="C159">
        <v>41.27</v>
      </c>
      <c r="D159">
        <v>60.03</v>
      </c>
      <c r="E159">
        <v>3117</v>
      </c>
    </row>
    <row r="160" spans="1:5" x14ac:dyDescent="0.25">
      <c r="A160">
        <v>4</v>
      </c>
      <c r="B160">
        <v>79.55</v>
      </c>
      <c r="C160">
        <v>38.909999999999997</v>
      </c>
      <c r="D160">
        <v>59.23</v>
      </c>
      <c r="E160">
        <v>3120</v>
      </c>
    </row>
    <row r="161" spans="1:11" x14ac:dyDescent="0.25">
      <c r="A161">
        <v>5</v>
      </c>
      <c r="B161">
        <v>79.87</v>
      </c>
      <c r="C161">
        <v>40.64</v>
      </c>
      <c r="D161">
        <v>60.26</v>
      </c>
      <c r="E161">
        <v>3120</v>
      </c>
    </row>
    <row r="162" spans="1:11" x14ac:dyDescent="0.25">
      <c r="A162">
        <v>6</v>
      </c>
      <c r="B162">
        <v>79.099999999999994</v>
      </c>
      <c r="C162">
        <v>40.19</v>
      </c>
      <c r="D162">
        <v>59.65</v>
      </c>
      <c r="E162">
        <v>3120</v>
      </c>
    </row>
    <row r="163" spans="1:11" x14ac:dyDescent="0.25">
      <c r="A163">
        <v>7</v>
      </c>
      <c r="B163">
        <v>78.33</v>
      </c>
      <c r="C163">
        <v>40.47</v>
      </c>
      <c r="D163">
        <v>59.41</v>
      </c>
      <c r="E163">
        <v>3119</v>
      </c>
    </row>
    <row r="164" spans="1:11" x14ac:dyDescent="0.25">
      <c r="A164" t="s">
        <v>61</v>
      </c>
      <c r="B164">
        <f>AVERAGE(B157:B163)</f>
        <v>79.44714285714285</v>
      </c>
      <c r="C164">
        <f>AVERAGE(C157:C163)</f>
        <v>40.265714285714289</v>
      </c>
      <c r="D164">
        <f>AVERAGE(D157:D163)</f>
        <v>59.86999999999999</v>
      </c>
    </row>
    <row r="171" spans="1:11" x14ac:dyDescent="0.25">
      <c r="A171" s="9" t="s">
        <v>62</v>
      </c>
    </row>
    <row r="172" spans="1:11" x14ac:dyDescent="0.25">
      <c r="A172" s="1" t="s">
        <v>55</v>
      </c>
      <c r="B172" s="1" t="s">
        <v>56</v>
      </c>
      <c r="C172" s="1" t="s">
        <v>57</v>
      </c>
      <c r="D172" s="1" t="s">
        <v>58</v>
      </c>
      <c r="E172" s="1" t="s">
        <v>59</v>
      </c>
    </row>
    <row r="173" spans="1:11" x14ac:dyDescent="0.25">
      <c r="A173">
        <v>1</v>
      </c>
      <c r="B173">
        <v>77.819999999999993</v>
      </c>
      <c r="C173">
        <v>71.36</v>
      </c>
      <c r="D173">
        <v>74.59</v>
      </c>
      <c r="E173">
        <v>3117</v>
      </c>
      <c r="H173" t="s">
        <v>65</v>
      </c>
      <c r="I173" s="1" t="s">
        <v>56</v>
      </c>
      <c r="J173" s="1" t="s">
        <v>57</v>
      </c>
      <c r="K173" s="1" t="s">
        <v>58</v>
      </c>
    </row>
    <row r="174" spans="1:11" x14ac:dyDescent="0.25">
      <c r="A174">
        <v>2</v>
      </c>
      <c r="B174">
        <v>78.91</v>
      </c>
      <c r="C174">
        <v>72.55</v>
      </c>
      <c r="D174">
        <v>75.73</v>
      </c>
      <c r="E174">
        <v>3119</v>
      </c>
      <c r="H174" t="s">
        <v>60</v>
      </c>
      <c r="I174">
        <v>79.44714285714285</v>
      </c>
      <c r="J174">
        <v>40.265714285714289</v>
      </c>
      <c r="K174">
        <v>59.86999999999999</v>
      </c>
    </row>
    <row r="175" spans="1:11" x14ac:dyDescent="0.25">
      <c r="H175" t="s">
        <v>62</v>
      </c>
      <c r="I175">
        <v>78.91</v>
      </c>
      <c r="J175">
        <v>72.55</v>
      </c>
      <c r="K175">
        <v>75.73</v>
      </c>
    </row>
    <row r="176" spans="1:11" x14ac:dyDescent="0.25">
      <c r="H176" t="s">
        <v>63</v>
      </c>
      <c r="I176">
        <v>55.9</v>
      </c>
      <c r="J176">
        <v>87.57</v>
      </c>
      <c r="K176">
        <v>71.7</v>
      </c>
    </row>
    <row r="178" spans="1:5" x14ac:dyDescent="0.25">
      <c r="A178" s="9" t="s">
        <v>63</v>
      </c>
    </row>
    <row r="179" spans="1:5" x14ac:dyDescent="0.25">
      <c r="A179" s="1" t="s">
        <v>55</v>
      </c>
      <c r="B179" s="1" t="s">
        <v>56</v>
      </c>
      <c r="C179" s="1" t="s">
        <v>57</v>
      </c>
      <c r="D179" s="1" t="s">
        <v>58</v>
      </c>
      <c r="E179" s="1" t="s">
        <v>59</v>
      </c>
    </row>
    <row r="180" spans="1:5" x14ac:dyDescent="0.25">
      <c r="A180">
        <v>1</v>
      </c>
      <c r="B180">
        <v>56.08</v>
      </c>
      <c r="C180">
        <v>86.67</v>
      </c>
      <c r="D180">
        <v>71.36</v>
      </c>
      <c r="E180">
        <v>3108</v>
      </c>
    </row>
    <row r="181" spans="1:5" x14ac:dyDescent="0.25">
      <c r="A181">
        <v>2</v>
      </c>
      <c r="B181">
        <v>55.9</v>
      </c>
      <c r="C181">
        <v>87.57</v>
      </c>
      <c r="D181">
        <v>71.7</v>
      </c>
      <c r="E181">
        <v>3113</v>
      </c>
    </row>
    <row r="184" spans="1:5" x14ac:dyDescent="0.25">
      <c r="A184" s="9" t="s">
        <v>64</v>
      </c>
    </row>
    <row r="185" spans="1:5" x14ac:dyDescent="0.25">
      <c r="A185" s="1" t="s">
        <v>55</v>
      </c>
      <c r="B185" s="1" t="s">
        <v>56</v>
      </c>
      <c r="C185" s="1" t="s">
        <v>57</v>
      </c>
      <c r="D185" s="1" t="s">
        <v>58</v>
      </c>
      <c r="E185" s="1" t="s">
        <v>59</v>
      </c>
    </row>
    <row r="186" spans="1:5" x14ac:dyDescent="0.25">
      <c r="A186">
        <v>1</v>
      </c>
    </row>
  </sheetData>
  <phoneticPr fontId="3" type="noConversion"/>
  <conditionalFormatting sqref="I174:K176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 Jack</dc:creator>
  <cp:lastModifiedBy>Xu Jack</cp:lastModifiedBy>
  <dcterms:created xsi:type="dcterms:W3CDTF">2024-04-17T06:53:43Z</dcterms:created>
  <dcterms:modified xsi:type="dcterms:W3CDTF">2024-04-25T02:37:11Z</dcterms:modified>
</cp:coreProperties>
</file>