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328"/>
  <workbookPr/>
  <mc:AlternateContent xmlns:mc="http://schemas.openxmlformats.org/markup-compatibility/2006">
    <mc:Choice Requires="x15">
      <x15ac:absPath xmlns:x15ac="http://schemas.microsoft.com/office/spreadsheetml/2010/11/ac" url="C:\Users\gkalomalos\Projects\unu\climada-unu\requirements\"/>
    </mc:Choice>
  </mc:AlternateContent>
  <xr:revisionPtr revIDLastSave="0" documentId="13_ncr:1_{139FD67D-2ADA-4208-BB82-812DD5E2A881}" xr6:coauthVersionLast="47" xr6:coauthVersionMax="47" xr10:uidLastSave="{00000000-0000-0000-0000-000000000000}"/>
  <bookViews>
    <workbookView xWindow="-120" yWindow="-120" windowWidth="38640" windowHeight="21240" tabRatio="766" activeTab="2" xr2:uid="{00000000-000D-0000-FFFF-FFFF00000000}"/>
  </bookViews>
  <sheets>
    <sheet name="assets" sheetId="1" r:id="rId1"/>
    <sheet name="impact_functions" sheetId="2" r:id="rId2"/>
    <sheet name="measures" sheetId="3" r:id="rId3"/>
    <sheet name="discount" sheetId="4" r:id="rId4"/>
    <sheet name="_measures_details" sheetId="5" r:id="rId5"/>
    <sheet name="_discounting_sheet" sheetId="6" r:id="rId6"/>
    <sheet name="names" sheetId="7" r:id="rId7"/>
  </sheets>
  <calcPr calcId="191029" concurrentCalc="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E26" i="1" l="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B4" i="6"/>
  <c r="D22" i="6"/>
  <c r="B22" i="6"/>
  <c r="D21" i="6"/>
  <c r="B21" i="6"/>
  <c r="D20" i="6"/>
  <c r="B20" i="6"/>
  <c r="D19" i="6"/>
  <c r="B19" i="6"/>
  <c r="D18" i="6"/>
  <c r="B18" i="6"/>
  <c r="D17" i="6"/>
  <c r="B17" i="6"/>
  <c r="D16" i="6"/>
  <c r="B16" i="6"/>
  <c r="D15" i="6"/>
  <c r="B15" i="6"/>
  <c r="D14" i="6"/>
  <c r="B14" i="6"/>
  <c r="D13" i="6"/>
  <c r="B13" i="6"/>
  <c r="D12" i="6"/>
  <c r="B12" i="6"/>
  <c r="D11" i="6"/>
  <c r="B11" i="6"/>
  <c r="D10" i="6"/>
  <c r="B10" i="6"/>
  <c r="D9" i="6"/>
  <c r="B9" i="6"/>
  <c r="D8" i="6"/>
  <c r="B8" i="6"/>
  <c r="D7" i="6"/>
  <c r="B7" i="6"/>
  <c r="D6" i="6"/>
  <c r="B6" i="6"/>
  <c r="D5" i="6"/>
  <c r="B5" i="6"/>
  <c r="D4" i="6"/>
  <c r="E4" i="6"/>
  <c r="E5" i="6"/>
  <c r="E6" i="6"/>
  <c r="E7" i="6"/>
  <c r="E8" i="6"/>
  <c r="E9" i="6"/>
  <c r="E10" i="6"/>
  <c r="E11" i="6"/>
  <c r="E12" i="6"/>
  <c r="E13" i="6"/>
  <c r="E14" i="6"/>
  <c r="E15" i="6"/>
  <c r="E16" i="6"/>
  <c r="E17" i="6"/>
  <c r="E18" i="6"/>
  <c r="E19" i="6"/>
  <c r="E20" i="6"/>
  <c r="E21" i="6"/>
  <c r="E22" i="6"/>
  <c r="F22" i="6"/>
  <c r="F21" i="6"/>
  <c r="F20" i="6"/>
  <c r="F19" i="6"/>
  <c r="F18" i="6"/>
  <c r="F17" i="6"/>
  <c r="F16" i="6"/>
  <c r="F15" i="6"/>
  <c r="F14" i="6"/>
  <c r="F13" i="6"/>
  <c r="F12" i="6"/>
  <c r="F11" i="6"/>
  <c r="F10" i="6"/>
  <c r="F9" i="6"/>
  <c r="F8" i="6"/>
  <c r="F7" i="6"/>
  <c r="F6" i="6"/>
  <c r="F5" i="6"/>
  <c r="F4" i="6"/>
  <c r="G4" i="6"/>
  <c r="G5" i="6"/>
  <c r="G6" i="6"/>
  <c r="G7" i="6"/>
  <c r="G8" i="6"/>
  <c r="G9" i="6"/>
  <c r="G10" i="6"/>
  <c r="G11" i="6"/>
  <c r="G12" i="6"/>
  <c r="G13" i="6"/>
  <c r="G14" i="6"/>
  <c r="G15" i="6"/>
  <c r="G16" i="6"/>
  <c r="G17" i="6"/>
  <c r="G18" i="6"/>
  <c r="G19" i="6"/>
  <c r="G20" i="6"/>
  <c r="G21" i="6"/>
  <c r="G22" i="6"/>
  <c r="H22" i="6"/>
  <c r="H21" i="6"/>
  <c r="H20" i="6"/>
  <c r="H19" i="6"/>
  <c r="H18" i="6"/>
  <c r="H17" i="6"/>
  <c r="H16" i="6"/>
  <c r="H15" i="6"/>
  <c r="H14" i="6"/>
  <c r="H13" i="6"/>
  <c r="H12" i="6"/>
  <c r="H11" i="6"/>
  <c r="H10" i="6"/>
  <c r="H9" i="6"/>
  <c r="H8" i="6"/>
  <c r="H7" i="6"/>
  <c r="H6" i="6"/>
  <c r="H5" i="6"/>
  <c r="H4" i="6"/>
  <c r="B42" i="5"/>
  <c r="I4" i="6"/>
  <c r="I5" i="6"/>
  <c r="I6" i="6"/>
  <c r="I7" i="6"/>
  <c r="I8" i="6"/>
  <c r="I9" i="6"/>
  <c r="I10" i="6"/>
  <c r="I11" i="6"/>
  <c r="I12" i="6"/>
  <c r="I13" i="6"/>
  <c r="I14" i="6"/>
  <c r="I15" i="6"/>
  <c r="I16" i="6"/>
  <c r="I17" i="6"/>
  <c r="I18" i="6"/>
  <c r="I19" i="6"/>
  <c r="I20" i="6"/>
  <c r="I21" i="6"/>
  <c r="I22" i="6"/>
  <c r="J22" i="6"/>
  <c r="J21" i="6"/>
  <c r="J20" i="6"/>
  <c r="J19" i="6"/>
  <c r="J18" i="6"/>
  <c r="J17" i="6"/>
  <c r="J16" i="6"/>
  <c r="J15" i="6"/>
  <c r="J14" i="6"/>
  <c r="J13" i="6"/>
  <c r="J12" i="6"/>
  <c r="J11" i="6"/>
  <c r="J10" i="6"/>
  <c r="J9" i="6"/>
  <c r="J8" i="6"/>
  <c r="J7" i="6"/>
  <c r="J6" i="6"/>
  <c r="J5" i="6"/>
  <c r="J4" i="6"/>
  <c r="B9" i="5"/>
  <c r="B13" i="5"/>
  <c r="B14" i="5"/>
  <c r="B15" i="5"/>
  <c r="B22" i="5"/>
  <c r="B26" i="5"/>
  <c r="B34" i="5"/>
  <c r="B40" i="5"/>
  <c r="B43" i="5"/>
  <c r="E2" i="1"/>
  <c r="E3" i="1"/>
  <c r="E4" i="1"/>
  <c r="E5" i="1"/>
  <c r="E6" i="1"/>
  <c r="E7" i="1"/>
  <c r="E8" i="1"/>
  <c r="E9" i="1"/>
  <c r="E10" i="1"/>
  <c r="E11" i="1"/>
  <c r="E12" i="1"/>
  <c r="E13" i="1"/>
  <c r="E14" i="1"/>
  <c r="E15" i="1"/>
  <c r="E16" i="1"/>
  <c r="E17" i="1"/>
  <c r="E18" i="1"/>
  <c r="E19" i="1"/>
  <c r="E20" i="1"/>
  <c r="E21" i="1"/>
  <c r="E22" i="1"/>
  <c r="E23" i="1"/>
  <c r="E24" i="1"/>
  <c r="E25" i="1"/>
  <c r="C2" i="3"/>
  <c r="C3" i="3"/>
  <c r="C4" i="3"/>
  <c r="C5" i="3"/>
  <c r="F5" i="3"/>
  <c r="C6" i="3"/>
  <c r="C8"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 satisfied Microsoft Office user</author>
  </authors>
  <commentList>
    <comment ref="A1" authorId="0" shapeId="0" xr:uid="{00000000-0006-0000-0000-000002000000}">
      <text>
        <r>
          <rPr>
            <sz val="10"/>
            <color rgb="FF000000"/>
            <rFont val="Calibri"/>
            <family val="2"/>
          </rPr>
          <t>Latitude in decimal, i.e. 45N 30' is 45.5</t>
        </r>
      </text>
    </comment>
    <comment ref="B1" authorId="0" shapeId="0" xr:uid="{00000000-0006-0000-0000-000003000000}">
      <text>
        <r>
          <rPr>
            <sz val="10"/>
            <color indexed="81"/>
            <rFont val="Calibri"/>
            <family val="2"/>
          </rPr>
          <t>Longitude in decimal</t>
        </r>
      </text>
    </comment>
    <comment ref="C1" authorId="0" shapeId="0" xr:uid="{00000000-0006-0000-0000-000004000000}">
      <text>
        <r>
          <rPr>
            <sz val="10"/>
            <color rgb="FF000000"/>
            <rFont val="Calibri"/>
            <family val="2"/>
          </rPr>
          <t>asset Value (any denomination, just make sure you are consistent, i.e. if Value are number of people living at a place, all calculacitons will be in units of number of people.</t>
        </r>
      </text>
    </comment>
    <comment ref="D1" authorId="0" shapeId="0" xr:uid="{00000000-0006-0000-0000-000006000000}">
      <text>
        <r>
          <rPr>
            <sz val="10"/>
            <color rgb="FF000000"/>
            <rFont val="Calibri"/>
            <family val="2"/>
          </rPr>
          <t xml:space="preserve">OPTIONAL
</t>
        </r>
        <r>
          <rPr>
            <sz val="10"/>
            <color rgb="FF000000"/>
            <rFont val="Calibri"/>
            <family val="2"/>
          </rPr>
          <t xml:space="preserve">
</t>
        </r>
        <r>
          <rPr>
            <sz val="10"/>
            <color rgb="FF000000"/>
            <rFont val="Calibri"/>
            <family val="2"/>
          </rPr>
          <t>Deductible (in units of Value). Deductible is applied at the affected assets (see PAA in tab damagefunctions)</t>
        </r>
      </text>
    </comment>
    <comment ref="E1" authorId="0" shapeId="0" xr:uid="{00000000-0006-0000-0000-000007000000}">
      <text>
        <r>
          <rPr>
            <sz val="10"/>
            <color rgb="FF000000"/>
            <rFont val="Calibri"/>
            <family val="2"/>
          </rPr>
          <t xml:space="preserve">OPTIONAL
</t>
        </r>
        <r>
          <rPr>
            <sz val="10"/>
            <color rgb="FF000000"/>
            <rFont val="Calibri"/>
            <family val="2"/>
          </rPr>
          <t xml:space="preserve">
</t>
        </r>
        <r>
          <rPr>
            <sz val="10"/>
            <color rgb="FF000000"/>
            <rFont val="Calibri"/>
            <family val="2"/>
          </rPr>
          <t>Covered value (in units of Value). Limits the damage at the specified location (i.e. in case only damages up to a certain value are covered). If set to zero, the limiting effect is ignored (i.e. set Value to zero for a point not to be considered)</t>
        </r>
      </text>
    </comment>
    <comment ref="F1" authorId="0" shapeId="0" xr:uid="{00000000-0006-0000-0000-000009000000}">
      <text>
        <r>
          <rPr>
            <sz val="10"/>
            <color indexed="81"/>
            <rFont val="Calibri"/>
            <family val="2"/>
          </rPr>
          <t>OPTIONAL
to group assets into regions, only integer values allowed (it's in fatc an ID)</t>
        </r>
      </text>
    </comment>
    <comment ref="G1" authorId="0" shapeId="0" xr:uid="{00000000-0006-0000-0000-000001000000}">
      <text>
        <r>
          <rPr>
            <sz val="10"/>
            <color rgb="FF000000"/>
            <rFont val="Calibri"/>
            <family val="2"/>
          </rPr>
          <t xml:space="preserve">OPTIONAL
</t>
        </r>
        <r>
          <rPr>
            <sz val="10"/>
            <color rgb="FF000000"/>
            <rFont val="Calibri"/>
            <family val="2"/>
          </rPr>
          <t xml:space="preserve">
</t>
        </r>
        <r>
          <rPr>
            <sz val="10"/>
            <color rgb="FF000000"/>
            <rFont val="Calibri"/>
            <family val="2"/>
          </rPr>
          <t xml:space="preserve">This way, one can group assets into categories and later show results for single categories, see climada_viewer. Only Integer values allowed (it's in fatc an ID)
</t>
        </r>
        <r>
          <rPr>
            <sz val="10"/>
            <color rgb="FF000000"/>
            <rFont val="Calibri"/>
            <family val="2"/>
          </rPr>
          <t xml:space="preserve">
</t>
        </r>
        <r>
          <rPr>
            <sz val="10"/>
            <color rgb="FF000000"/>
            <rFont val="Calibri"/>
            <family val="2"/>
          </rPr>
          <t xml:space="preserve">Remark on the assets tab: You can read only this tab with climada_assets_read. But you will usually make use of climada_entity_read, whixh reads all tabs and does all the necessayr checks etc.
</t>
        </r>
      </text>
    </comment>
    <comment ref="H1" authorId="0" shapeId="0" xr:uid="{00000000-0006-0000-0000-000008000000}">
      <text>
        <r>
          <rPr>
            <sz val="10"/>
            <color rgb="FF000000"/>
            <rFont val="Calibri"/>
            <family val="2"/>
          </rPr>
          <t>The damage function ID that links to tab damagefunctions</t>
        </r>
      </text>
    </comment>
    <comment ref="I1" authorId="0" shapeId="0" xr:uid="{55AE5FBC-A343-E240-922D-AEACF65A2317}">
      <text>
        <r>
          <rPr>
            <sz val="10"/>
            <color rgb="FF000000"/>
            <rFont val="Calibri"/>
            <family val="2"/>
          </rPr>
          <t>The damage function ID that links to tab damagefunctions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 satisfied Microsoft Office user</author>
    <author>David N. Bresch</author>
  </authors>
  <commentList>
    <comment ref="A1" authorId="0" shapeId="0" xr:uid="{00000000-0006-0000-0100-000001000000}">
      <text>
        <r>
          <rPr>
            <sz val="10"/>
            <color rgb="FF000000"/>
            <rFont val="Calibri"/>
            <family val="2"/>
          </rPr>
          <t xml:space="preserve">The Damage function ID to link to the asset tab.
</t>
        </r>
        <r>
          <rPr>
            <sz val="10"/>
            <color rgb="FF000000"/>
            <rFont val="Calibri"/>
            <family val="2"/>
          </rPr>
          <t xml:space="preserve">
</t>
        </r>
        <r>
          <rPr>
            <sz val="10"/>
            <color rgb="FF000000"/>
            <rFont val="Calibri"/>
            <family val="2"/>
          </rPr>
          <t>Note on the damagefunctions tab: You can read only this tab with climada_damagefunctiuons_read and e.g. display all functions with climada_damagefunctions_plot. Replace existing damagefunctions in an encoded entity with these damagefunctions with climada_damagefunctions_map</t>
        </r>
      </text>
    </comment>
    <comment ref="B1" authorId="0" shapeId="0" xr:uid="{00000000-0006-0000-0100-000002000000}">
      <text>
        <r>
          <rPr>
            <sz val="10"/>
            <color rgb="FF000000"/>
            <rFont val="Calibri"/>
            <family val="2"/>
          </rPr>
          <t>The hazard intensity, i.e. has to correspond to the values in hazard.intensity</t>
        </r>
      </text>
    </comment>
    <comment ref="C1" authorId="0" shapeId="0" xr:uid="{00000000-0006-0000-0100-000003000000}">
      <text>
        <r>
          <rPr>
            <sz val="10"/>
            <color rgb="FF000000"/>
            <rFont val="Calibri"/>
            <family val="2"/>
          </rPr>
          <t>The Mean Damage Degree (the damage for a given intensity at an affected asset) - how strongly an asset is damaged. Range 0..1 (from none to total destruction)</t>
        </r>
      </text>
    </comment>
    <comment ref="D1" authorId="0" shapeId="0" xr:uid="{00000000-0006-0000-0100-000004000000}">
      <text>
        <r>
          <rPr>
            <sz val="10"/>
            <color rgb="FF000000"/>
            <rFont val="Calibri"/>
            <family val="2"/>
          </rPr>
          <t>The Percentage of Assets Affected  (the percentage of assets affected for a given hazard intensity) - how many assets are affected. Range 0..1 (from none affected to all affected)</t>
        </r>
      </text>
    </comment>
    <comment ref="E1" authorId="0" shapeId="0" xr:uid="{00000000-0006-0000-0100-000006000000}">
      <text>
        <r>
          <rPr>
            <sz val="10"/>
            <color rgb="FF000000"/>
            <rFont val="Calibri"/>
            <family val="2"/>
          </rPr>
          <t>the 2-digit peril identifier, e.g. TC for Tropical Cyclone wind, TS for surge, TR for rain, WS for European winter strom, EQ for earthquake. Matches with hazard.peril_ID. If empty, use the damage function irrespective of peril (i.e. the user needs to know which entity to expose to which peril)</t>
        </r>
      </text>
    </comment>
    <comment ref="F1" authorId="0" shapeId="0" xr:uid="{00000000-0006-0000-0100-000007000000}">
      <text>
        <r>
          <rPr>
            <sz val="10"/>
            <color rgb="FF000000"/>
            <rFont val="Calibri"/>
            <family val="2"/>
          </rPr>
          <t xml:space="preserve">OPTIONAL
</t>
        </r>
        <r>
          <rPr>
            <sz val="10"/>
            <color rgb="FF000000"/>
            <rFont val="Calibri"/>
            <family val="2"/>
          </rPr>
          <t xml:space="preserve">
</t>
        </r>
        <r>
          <rPr>
            <sz val="10"/>
            <color rgb="FF000000"/>
            <rFont val="Calibri"/>
            <family val="2"/>
          </rPr>
          <t>The unit of the intensity, e.g. m/s for wind or MMI for earthquake. Please use SI units wherever possible.</t>
        </r>
      </text>
    </comment>
    <comment ref="G1" authorId="0" shapeId="0" xr:uid="{00000000-0006-0000-0100-000008000000}">
      <text>
        <r>
          <rPr>
            <sz val="10"/>
            <color rgb="FF000000"/>
            <rFont val="Calibri"/>
            <family val="2"/>
          </rPr>
          <t xml:space="preserve">OPTIONAL
</t>
        </r>
        <r>
          <rPr>
            <sz val="10"/>
            <color rgb="FF000000"/>
            <rFont val="Calibri"/>
            <family val="2"/>
          </rPr>
          <t xml:space="preserve">
</t>
        </r>
        <r>
          <rPr>
            <sz val="10"/>
            <color rgb="FF000000"/>
            <rFont val="Calibri"/>
            <family val="2"/>
          </rPr>
          <t>a free name, only used for annotation. Use only letters,  numbers and spaces, do not start with a letter.</t>
        </r>
      </text>
    </comment>
    <comment ref="E2" authorId="0" shapeId="0" xr:uid="{00000000-0006-0000-0100-000009000000}">
      <text>
        <r>
          <rPr>
            <sz val="10"/>
            <color indexed="81"/>
            <rFont val="Calibri"/>
            <family val="2"/>
          </rPr>
          <t>climada_damagefunction_generate(0:5:120,25,1,0.375,'s-shape','TC',0);</t>
        </r>
      </text>
    </comment>
    <comment ref="A27" authorId="0" shapeId="0" xr:uid="{00000000-0006-0000-0100-00000A000000}">
      <text>
        <r>
          <rPr>
            <sz val="10"/>
            <color indexed="81"/>
            <rFont val="Calibri"/>
            <family val="2"/>
          </rPr>
          <t xml:space="preserve">added 20141204
</t>
        </r>
      </text>
    </comment>
    <comment ref="A46" authorId="0" shapeId="0" xr:uid="{00000000-0006-0000-0100-00000B000000}">
      <text>
        <r>
          <rPr>
            <sz val="10"/>
            <color indexed="81"/>
            <rFont val="Calibri"/>
            <family val="2"/>
          </rPr>
          <t>used to be once VulnCurveID 520 in catXos, then 1001. Here set to 1.</t>
        </r>
      </text>
    </comment>
    <comment ref="C46" authorId="0" shapeId="0" xr:uid="{00000000-0006-0000-0100-00000C000000}">
      <text>
        <r>
          <rPr>
            <sz val="10"/>
            <color indexed="81"/>
            <rFont val="Calibri"/>
            <family val="2"/>
          </rPr>
          <t>adjusted 20150122
previous values multiplied by 1.15</t>
        </r>
      </text>
    </comment>
    <comment ref="A58" authorId="0" shapeId="0" xr:uid="{00000000-0006-0000-0100-00000D000000}">
      <text>
        <r>
          <rPr>
            <sz val="10"/>
            <color indexed="81"/>
            <rFont val="Calibri"/>
            <family val="2"/>
          </rPr>
          <t>higher intensities kept to avoid troubles in lookup (since the innermost core of climada is quite optimized)</t>
        </r>
      </text>
    </comment>
    <comment ref="A67" authorId="0" shapeId="0" xr:uid="{00000000-0006-0000-0100-00000E000000}">
      <text>
        <r>
          <rPr>
            <sz val="10"/>
            <color indexed="81"/>
            <rFont val="Calibri"/>
            <family val="2"/>
          </rPr>
          <t>added 20141222
20160529, replaced with a reasonable damage function (inspired byEQ California, expert guess)</t>
        </r>
      </text>
    </comment>
    <comment ref="A81" authorId="0" shapeId="0" xr:uid="{00000000-0006-0000-0100-00000F000000}">
      <text>
        <r>
          <rPr>
            <sz val="10"/>
            <color indexed="81"/>
            <rFont val="Calibri"/>
            <family val="2"/>
          </rPr>
          <t>added 20150309 (initial)</t>
        </r>
      </text>
    </comment>
    <comment ref="E81" authorId="0" shapeId="0" xr:uid="{00000000-0006-0000-0100-000010000000}">
      <text>
        <r>
          <rPr>
            <sz val="10"/>
            <color indexed="81"/>
            <rFont val="Calibri"/>
            <family val="2"/>
          </rPr>
          <t>climada_damagefunction_generate(0:10:500,0,1,0.75,'s-shape','VQ')</t>
        </r>
      </text>
    </comment>
    <comment ref="B132" authorId="0" shapeId="0" xr:uid="{00000000-0006-0000-0100-000011000000}">
      <text>
        <r>
          <rPr>
            <sz val="10"/>
            <color indexed="81"/>
            <rFont val="Calibri"/>
            <family val="2"/>
          </rPr>
          <t>20160529 added to just to have something in. Copy/paste from TC, indensity multiplied by 10 (to cover up to 1200 mm of rain, then last lines 1500, 2000 and 3000 added.</t>
        </r>
      </text>
    </comment>
    <comment ref="E132" authorId="0" shapeId="0" xr:uid="{00000000-0006-0000-0100-000012000000}">
      <text>
        <r>
          <rPr>
            <sz val="10"/>
            <color indexed="81"/>
            <rFont val="Calibri"/>
            <family val="2"/>
          </rPr>
          <t>climada_damagefunction_generate(0:5:120,25,1,0.375,'s-shape','TC',0);</t>
        </r>
      </text>
    </comment>
    <comment ref="E160" authorId="0" shapeId="0" xr:uid="{00000000-0006-0000-0100-000013000000}">
      <text>
        <r>
          <rPr>
            <sz val="10"/>
            <color indexed="81"/>
            <rFont val="Calibri"/>
            <family val="2"/>
          </rPr>
          <t>20160916, added from LS Acelhuate (San Salvador). Just a starting point.</t>
        </r>
      </text>
    </comment>
    <comment ref="E229" authorId="0" shapeId="0" xr:uid="{00000000-0006-0000-0100-000014000000}">
      <text>
        <r>
          <rPr>
            <sz val="10"/>
            <color indexed="81"/>
            <rFont val="Calibri"/>
            <family val="2"/>
          </rPr>
          <t>o show the effect, NOT a really good damage function.</t>
        </r>
      </text>
    </comment>
    <comment ref="G229" authorId="0" shapeId="0" xr:uid="{00000000-0006-0000-0100-000015000000}">
      <text>
        <r>
          <rPr>
            <sz val="10"/>
            <color indexed="81"/>
            <rFont val="Calibri"/>
            <family val="2"/>
          </rPr>
          <t>o show the effect, NOT a really good damage function.</t>
        </r>
      </text>
    </comment>
    <comment ref="A238" authorId="0" shapeId="0" xr:uid="{00000000-0006-0000-0100-000016000000}">
      <text>
        <r>
          <rPr>
            <sz val="10"/>
            <color indexed="81"/>
            <rFont val="Calibri"/>
            <family val="2"/>
          </rPr>
          <t xml:space="preserve">added 20141204
</t>
        </r>
      </text>
    </comment>
    <comment ref="E238" authorId="1" shapeId="0" xr:uid="{00000000-0006-0000-0100-000017000000}">
      <text>
        <r>
          <rPr>
            <sz val="10"/>
            <color indexed="81"/>
            <rFont val="Calibri"/>
            <family val="2"/>
          </rPr>
          <t xml:space="preserve">20160929, added dummy FL damage function, a copy of TS
</t>
        </r>
      </text>
    </comment>
    <comment ref="G257" authorId="1" shapeId="0" xr:uid="{00000000-0006-0000-0100-000018000000}">
      <text>
        <r>
          <rPr>
            <b/>
            <sz val="10"/>
            <color indexed="81"/>
            <rFont val="Calibri"/>
            <family val="2"/>
          </rPr>
          <t>0161006, added</t>
        </r>
      </text>
    </comment>
    <comment ref="E273" authorId="1" shapeId="0" xr:uid="{00000000-0006-0000-0100-000019000000}">
      <text>
        <r>
          <rPr>
            <b/>
            <sz val="10"/>
            <color indexed="81"/>
            <rFont val="Calibri"/>
            <family val="2"/>
          </rPr>
          <t xml:space="preserve">added 20170623
</t>
        </r>
      </text>
    </comment>
    <comment ref="A282" authorId="0" shapeId="0" xr:uid="{6C633877-BAD0-4EC6-A930-FA93C0A2A58A}">
      <text>
        <r>
          <rPr>
            <sz val="10"/>
            <color indexed="81"/>
            <rFont val="Calibri"/>
            <family val="2"/>
          </rPr>
          <t xml:space="preserve">added 20141204
</t>
        </r>
      </text>
    </comment>
    <comment ref="E282" authorId="1" shapeId="0" xr:uid="{CF7E27EA-1AED-4A75-9993-ACC5E4AC3939}">
      <text>
        <r>
          <rPr>
            <sz val="10"/>
            <color indexed="81"/>
            <rFont val="Calibri"/>
            <family val="2"/>
          </rPr>
          <t>DamagE function according to climada_petals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 satisfied Microsoft Office user</author>
  </authors>
  <commentList>
    <comment ref="A1" authorId="0" shapeId="0" xr:uid="{00000000-0006-0000-0200-000001000000}">
      <text>
        <r>
          <rPr>
            <sz val="10"/>
            <color indexed="81"/>
            <rFont val="Calibri"/>
            <family val="2"/>
          </rPr>
          <t>this name appears later on the adaptation cost curve, so please keep it short</t>
        </r>
      </text>
    </comment>
    <comment ref="B1" authorId="0" shapeId="0" xr:uid="{00000000-0006-0000-0200-000002000000}">
      <text>
        <r>
          <rPr>
            <sz val="10"/>
            <color indexed="81"/>
            <rFont val="Calibri"/>
            <family val="2"/>
          </rPr>
          <t>used when plotting the adaptation cost curve, an RGB triple, with R G B values separated by a space</t>
        </r>
      </text>
    </comment>
    <comment ref="C1" authorId="0" shapeId="0" xr:uid="{00000000-0006-0000-0200-000003000000}">
      <text>
        <r>
          <rPr>
            <sz val="10"/>
            <color rgb="FF000000"/>
            <rFont val="Calibri"/>
            <family val="2"/>
          </rPr>
          <t>the cost to realize this measure in the same currency (and currency unit) as the assets</t>
        </r>
      </text>
    </comment>
    <comment ref="D1" authorId="0" shapeId="0" xr:uid="{00000000-0006-0000-0200-000004000000}">
      <text>
        <r>
          <rPr>
            <sz val="10"/>
            <color indexed="81"/>
            <rFont val="Calibri"/>
            <family val="2"/>
          </rPr>
          <t>OPTIONAL
a multiplier on the hazard intenisty. Handle with utmost care! Default=1</t>
        </r>
      </text>
    </comment>
    <comment ref="E1" authorId="0" shapeId="0" xr:uid="{00000000-0006-0000-0200-000005000000}">
      <text>
        <r>
          <rPr>
            <sz val="10"/>
            <color indexed="81"/>
            <rFont val="Calibri"/>
            <family val="2"/>
          </rPr>
          <t xml:space="preserve">added to hazard
e.g. -2 means that this measure reduces the hazard intensity by 2
default=0
Note: the field is named "hazard_intensity_impact_b" as there is also the column "hazard_intensity_impact_a".  The full hazard transformation is: intensity=orig_intensity*a+b.
Especially hazard intensiyt impact a shall be used with utmost care!
</t>
        </r>
      </text>
    </comment>
    <comment ref="F1" authorId="0" shapeId="0" xr:uid="{00000000-0006-0000-0200-000006000000}">
      <text>
        <r>
          <rPr>
            <sz val="10"/>
            <color rgb="FF000000"/>
            <rFont val="Calibri"/>
            <family val="2"/>
          </rPr>
          <t xml:space="preserve">events with frequencies higher than cutoff are ignored. If set to zero, all events are used (default=0).
</t>
        </r>
        <r>
          <rPr>
            <sz val="10"/>
            <color rgb="FF000000"/>
            <rFont val="Calibri"/>
            <family val="2"/>
          </rPr>
          <t xml:space="preserve">
</t>
        </r>
        <r>
          <rPr>
            <sz val="10"/>
            <color rgb="FF000000"/>
            <rFont val="Calibri"/>
            <family val="2"/>
          </rPr>
          <t>This parameter can be used to reflect effects of prevention measures like e.g. a 50yr flood defense (in which case one sets this parameter to 1/50)</t>
        </r>
      </text>
    </comment>
    <comment ref="G1" authorId="0" shapeId="0" xr:uid="{00000000-0006-0000-0200-000007000000}">
      <text>
        <r>
          <rPr>
            <sz val="10"/>
            <color rgb="FF000000"/>
            <rFont val="Calibri"/>
            <family val="2"/>
          </rPr>
          <t xml:space="preserve">In order to use a measure-specific hazard event set, the user can specifiy the filename (enter nil not to use this option). Provide the filename with absolute path and h5 format (file should have been generated by CLIMADA write_hdf5()). Please note that if the same measures file is used with hazard sets representative for different times, e.g. once a hazard set representative for today, then one for 2030, the measure-specific hazard event set is likely not to be the same. But usually, the entity file is for a specific time (e.g. 2030), and so will be the measure-specific hazard event set specified within.
</t>
        </r>
        <r>
          <rPr>
            <sz val="10"/>
            <color rgb="FF000000"/>
            <rFont val="Calibri"/>
            <family val="2"/>
          </rPr>
          <t xml:space="preserve">
</t>
        </r>
      </text>
    </comment>
    <comment ref="H1" authorId="0" shapeId="0" xr:uid="{00000000-0006-0000-0200-000008000000}">
      <text>
        <r>
          <rPr>
            <sz val="10"/>
            <color rgb="FF000000"/>
            <rFont val="Calibri"/>
            <family val="2"/>
          </rPr>
          <t xml:space="preserve">MDD=orig_MDD*a+b
</t>
        </r>
        <r>
          <rPr>
            <sz val="10"/>
            <color rgb="FF000000"/>
            <rFont val="Calibri"/>
            <family val="2"/>
          </rPr>
          <t xml:space="preserve">The original Mean Damage Degree(the damage for a given intensity at an affected asset) is linearly transformed
</t>
        </r>
        <r>
          <rPr>
            <sz val="10"/>
            <color rgb="FF000000"/>
            <rFont val="Calibri"/>
            <family val="2"/>
          </rPr>
          <t xml:space="preserve">
</t>
        </r>
        <r>
          <rPr>
            <sz val="10"/>
            <color rgb="FF000000"/>
            <rFont val="Calibri"/>
            <family val="2"/>
          </rPr>
          <t>default=1</t>
        </r>
      </text>
    </comment>
    <comment ref="I1" authorId="0" shapeId="0" xr:uid="{00000000-0006-0000-0200-000009000000}">
      <text>
        <r>
          <rPr>
            <sz val="10"/>
            <color rgb="FF000000"/>
            <rFont val="Calibri"/>
            <family val="2"/>
          </rPr>
          <t xml:space="preserve">MDD=orig_MDD*a+b
</t>
        </r>
        <r>
          <rPr>
            <sz val="10"/>
            <color rgb="FF000000"/>
            <rFont val="Calibri"/>
            <family val="2"/>
          </rPr>
          <t xml:space="preserve">The original Mean Damage Degree(the damage for a given intensity at an affected asset) is linearly transformed
</t>
        </r>
        <r>
          <rPr>
            <sz val="10"/>
            <color rgb="FF000000"/>
            <rFont val="Calibri"/>
            <family val="2"/>
          </rPr>
          <t xml:space="preserve">
</t>
        </r>
        <r>
          <rPr>
            <sz val="10"/>
            <color rgb="FF000000"/>
            <rFont val="Calibri"/>
            <family val="2"/>
          </rPr>
          <t>default=0</t>
        </r>
      </text>
    </comment>
    <comment ref="J1" authorId="0" shapeId="0" xr:uid="{00000000-0006-0000-0200-00000A000000}">
      <text>
        <r>
          <rPr>
            <sz val="10"/>
            <color indexed="81"/>
            <rFont val="Calibri"/>
            <family val="2"/>
          </rPr>
          <t>PAA=orig_PAA*a+b
The original Percentage of Assets Affected  (the percentage of assets affected for a given hazard intensity) is linearly transformed
default=1</t>
        </r>
      </text>
    </comment>
    <comment ref="K1" authorId="0" shapeId="0" xr:uid="{00000000-0006-0000-0200-00000B000000}">
      <text>
        <r>
          <rPr>
            <sz val="10"/>
            <color indexed="81"/>
            <rFont val="Calibri"/>
            <family val="2"/>
          </rPr>
          <t>PAA=orig_PAA*a+b
The original Percentage of Assets Affected  (the percentage of assets affected for a given hazard intensity) is linearly transformed
default=0</t>
        </r>
      </text>
    </comment>
    <comment ref="L1" authorId="0" shapeId="0" xr:uid="{00000000-0006-0000-0200-00000C000000}">
      <text>
        <r>
          <rPr>
            <sz val="10"/>
            <color indexed="81"/>
            <rFont val="Calibri"/>
            <family val="2"/>
          </rPr>
          <t xml:space="preserve">a list to map existing on new damage function of the form XtoY with 
X the existing DamageFunID as in tab assets and Y the new DamageFunID as in the present file's damagefunctions tab. The user is responsible for avoiding DamageFunID conflicts. 
If more than one mapping, separate by semicolon, like (no semicolon at the end):
1to3;3to4
Enter nil if no mapping for a given measure.
default=nil
</t>
        </r>
      </text>
    </comment>
    <comment ref="M1" authorId="0" shapeId="0" xr:uid="{00000000-0006-0000-0200-00000D000000}">
      <text>
        <r>
          <rPr>
            <sz val="10"/>
            <color rgb="FF000000"/>
            <rFont val="Calibri"/>
            <family val="2"/>
          </rPr>
          <t xml:space="preserve">OPTIONAL
</t>
        </r>
        <r>
          <rPr>
            <sz val="10"/>
            <color rgb="FF000000"/>
            <rFont val="Calibri"/>
            <family val="2"/>
          </rPr>
          <t xml:space="preserve">
</t>
        </r>
        <r>
          <rPr>
            <sz val="10"/>
            <color rgb="FF000000"/>
            <rFont val="Calibri"/>
            <family val="2"/>
          </rPr>
          <t>Use a measure specific asset file in h5 format (generated by CLIMADA)</t>
        </r>
      </text>
    </comment>
    <comment ref="N1" authorId="0" shapeId="0" xr:uid="{00000000-0006-0000-0200-00000E000000}">
      <text>
        <r>
          <rPr>
            <sz val="10"/>
            <color indexed="81"/>
            <rFont val="Calibri"/>
            <family val="2"/>
          </rPr>
          <t>OPTIONAL
allows to restrict a measure a region, as defined in the assets tab. Default=0, i.e. apply to all assets.</t>
        </r>
      </text>
    </comment>
    <comment ref="O1" authorId="0" shapeId="0" xr:uid="{00000000-0006-0000-0200-00000F000000}">
      <text>
        <r>
          <rPr>
            <sz val="10"/>
            <color indexed="81"/>
            <rFont val="Calibri"/>
            <family val="2"/>
          </rPr>
          <t>attachement point of risk transfer (CatXL)
default=0</t>
        </r>
      </text>
    </comment>
    <comment ref="P1" authorId="0" shapeId="0" xr:uid="{00000000-0006-0000-0200-000010000000}">
      <text>
        <r>
          <rPr>
            <sz val="10"/>
            <color indexed="81"/>
            <rFont val="Calibri"/>
            <family val="2"/>
          </rPr>
          <t>cover of risk transfer
default=0</t>
        </r>
      </text>
    </comment>
    <comment ref="R1" authorId="0" shapeId="0" xr:uid="{00000000-0006-0000-0200-000011000000}">
      <text>
        <r>
          <rPr>
            <sz val="10"/>
            <color indexed="81"/>
            <rFont val="Calibri"/>
            <family val="2"/>
          </rPr>
          <t xml:space="preserve">the 2-digit peril identifier, e.g. TC for Tropical Cyclone wind, TS for surge, TR for rain, WS for European winter strom, EQ for earthquake. Just needs to match with hazard.peril_ID. If AA, use the measure  irrespective of peril (i.e. the user needs to know which entity to expose to which peril)
</t>
        </r>
      </text>
    </comment>
    <comment ref="C8" authorId="0" shapeId="0" xr:uid="{00000000-0006-0000-0200-000012000000}">
      <text>
        <r>
          <rPr>
            <sz val="10"/>
            <color rgb="FF000000"/>
            <rFont val="Calibri"/>
            <family val="2"/>
          </rPr>
          <t>risk transfer: only structuring and transaction costs, expected loss will be added to come to total cost of risk transfer</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 satisfied Microsoft Office user</author>
  </authors>
  <commentList>
    <comment ref="B1" authorId="0" shapeId="0" xr:uid="{00000000-0006-0000-0300-000002000000}">
      <text>
        <r>
          <rPr>
            <sz val="10"/>
            <color rgb="FF000000"/>
            <rFont val="Calibri"/>
            <family val="2"/>
          </rPr>
          <t>discount rate for given year (can vary from year to year, in order to really provide yield curve(s)</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 satisfied Microsoft Office user</author>
    <author>Microsoft Office User</author>
    <author>David N. Bresch</author>
  </authors>
  <commentList>
    <comment ref="A1" authorId="0" shapeId="0" xr:uid="{00000000-0006-0000-0600-000001000000}">
      <text>
        <r>
          <rPr>
            <sz val="10"/>
            <color indexed="81"/>
            <rFont val="Calibri"/>
            <family val="2"/>
          </rPr>
          <t xml:space="preserve">OPTIONAL
This tab contains speaking names for items referenced by Ids. ONLY for intger IDs (i.e. not for PerilID)
which item the speaking name for an ID shall correspond to, such as Category, DamageFunID...
</t>
        </r>
      </text>
    </comment>
    <comment ref="B1" authorId="0" shapeId="0" xr:uid="{00000000-0006-0000-0600-000002000000}">
      <text>
        <r>
          <rPr>
            <sz val="10"/>
            <color indexed="81"/>
            <rFont val="Calibri"/>
            <family val="2"/>
          </rPr>
          <t>the ID as used in the other sheets</t>
        </r>
      </text>
    </comment>
    <comment ref="C1" authorId="0" shapeId="0" xr:uid="{00000000-0006-0000-0600-000003000000}">
      <text>
        <r>
          <rPr>
            <sz val="10"/>
            <color indexed="81"/>
            <rFont val="Calibri"/>
            <family val="2"/>
          </rPr>
          <t>a speaking name. Do only use letters, numbers and spaces, do not start with a number.
Special for Item Reference year: the year as yyyy, such as 2016</t>
        </r>
      </text>
    </comment>
    <comment ref="A4" authorId="1" shapeId="0" xr:uid="{00000000-0006-0000-0600-000004000000}">
      <text>
        <r>
          <rPr>
            <b/>
            <sz val="10"/>
            <color indexed="81"/>
            <rFont val="Calibri"/>
            <family val="2"/>
          </rPr>
          <t xml:space="preserve">to define the reference year
</t>
        </r>
      </text>
    </comment>
    <comment ref="A5" authorId="2" shapeId="0" xr:uid="{00000000-0006-0000-0600-000005000000}">
      <text>
        <r>
          <rPr>
            <b/>
            <sz val="10"/>
            <color indexed="81"/>
            <rFont val="Calibri"/>
            <family val="2"/>
          </rPr>
          <t xml:space="preserve">to store further information for each damage function, like soure
</t>
        </r>
      </text>
    </comment>
    <comment ref="A6" authorId="2" shapeId="0" xr:uid="{00000000-0006-0000-0600-000006000000}">
      <text>
        <r>
          <rPr>
            <b/>
            <sz val="10"/>
            <color indexed="81"/>
            <rFont val="Calibri"/>
            <family val="2"/>
          </rPr>
          <t xml:space="preserve">to store further information for each damage function, like soure
</t>
        </r>
      </text>
    </comment>
    <comment ref="A7" authorId="2" shapeId="0" xr:uid="{00000000-0006-0000-0600-000007000000}">
      <text>
        <r>
          <rPr>
            <b/>
            <sz val="10"/>
            <color indexed="81"/>
            <rFont val="Calibri"/>
            <family val="2"/>
          </rPr>
          <t xml:space="preserve">to store further information for each measure like soure, range of applicability etc.
</t>
        </r>
      </text>
    </comment>
  </commentList>
</comments>
</file>

<file path=xl/sharedStrings.xml><?xml version="1.0" encoding="utf-8"?>
<sst xmlns="http://schemas.openxmlformats.org/spreadsheetml/2006/main" count="1060" uniqueCount="133">
  <si>
    <t>Category_ID</t>
  </si>
  <si>
    <t>DamageFunID</t>
  </si>
  <si>
    <t>Region_ID</t>
  </si>
  <si>
    <t>peril_ID</t>
  </si>
  <si>
    <t>name</t>
  </si>
  <si>
    <t>TC</t>
  </si>
  <si>
    <t>m/s</t>
  </si>
  <si>
    <t>Tropical cyclone default</t>
  </si>
  <si>
    <t>TS</t>
  </si>
  <si>
    <t>m</t>
  </si>
  <si>
    <t>Surge default</t>
  </si>
  <si>
    <t>WS</t>
  </si>
  <si>
    <t>Wind default</t>
  </si>
  <si>
    <t>EQ</t>
  </si>
  <si>
    <t>MMI</t>
  </si>
  <si>
    <t>Earthquake default</t>
  </si>
  <si>
    <t>VQ</t>
  </si>
  <si>
    <t>Volcano default</t>
  </si>
  <si>
    <t>TR</t>
  </si>
  <si>
    <t>Tropical rain default</t>
  </si>
  <si>
    <t>LS</t>
  </si>
  <si>
    <t>m/m</t>
  </si>
  <si>
    <t>Landslide default</t>
  </si>
  <si>
    <t>TC Building code</t>
  </si>
  <si>
    <t>color</t>
  </si>
  <si>
    <t>cost</t>
  </si>
  <si>
    <t>hazard intensity impact a</t>
  </si>
  <si>
    <t>hazard intensity impact b</t>
  </si>
  <si>
    <t>hazard high frequency cutoff</t>
  </si>
  <si>
    <t>hazard event set</t>
  </si>
  <si>
    <t>MDD impact a</t>
  </si>
  <si>
    <t>MDD impact b</t>
  </si>
  <si>
    <t>PAA impact a</t>
  </si>
  <si>
    <t>PAA impact b</t>
  </si>
  <si>
    <t>damagefunctions map</t>
  </si>
  <si>
    <t>assets file</t>
  </si>
  <si>
    <t>risk transfer attachement</t>
  </si>
  <si>
    <t>risk transfer cover</t>
  </si>
  <si>
    <t>beach nourishment</t>
  </si>
  <si>
    <t>0.84 0.89 0.70</t>
  </si>
  <si>
    <t>nil</t>
  </si>
  <si>
    <t>vegetation management</t>
  </si>
  <si>
    <t>0.76 0.84 0.60</t>
  </si>
  <si>
    <t>sandbags</t>
  </si>
  <si>
    <t>seawall</t>
  </si>
  <si>
    <t>elevate existing buildings</t>
  </si>
  <si>
    <t>enforce building code</t>
  </si>
  <si>
    <t>1to3</t>
  </si>
  <si>
    <t>risk transfer</t>
  </si>
  <si>
    <t>0.90 0.72 0.72</t>
  </si>
  <si>
    <t>year</t>
  </si>
  <si>
    <t>discount_rate</t>
  </si>
  <si>
    <r>
      <t>This sheet contains the detailed calculations for different measures</t>
    </r>
    <r>
      <rPr>
        <sz val="10"/>
        <color indexed="8"/>
        <rFont val="Arial"/>
        <family val="2"/>
      </rPr>
      <t xml:space="preserve"> (NOT READ BY CLIMADA)</t>
    </r>
  </si>
  <si>
    <t>Note that all costs in sheet 'measures' need to be net present values 2012-2030 (reference 2012). Not all measures need to be based on the same discount rate etc.</t>
  </si>
  <si>
    <r>
      <t xml:space="preserve">beach nourishment </t>
    </r>
    <r>
      <rPr>
        <sz val="10"/>
        <color indexed="8"/>
        <rFont val="Arial"/>
        <family val="2"/>
      </rPr>
      <t>(see slides)</t>
    </r>
  </si>
  <si>
    <t>width</t>
  </si>
  <si>
    <t>beach length</t>
  </si>
  <si>
    <t>estimated depth</t>
  </si>
  <si>
    <t>volume</t>
  </si>
  <si>
    <r>
      <t>m</t>
    </r>
    <r>
      <rPr>
        <vertAlign val="superscript"/>
        <sz val="10"/>
        <color indexed="8"/>
        <rFont val="Arial"/>
        <family val="2"/>
      </rPr>
      <t>3</t>
    </r>
  </si>
  <si>
    <r>
      <t>costs per m</t>
    </r>
    <r>
      <rPr>
        <vertAlign val="superscript"/>
        <sz val="10"/>
        <color indexed="8"/>
        <rFont val="Arial"/>
        <family val="2"/>
      </rPr>
      <t>3</t>
    </r>
  </si>
  <si>
    <r>
      <t>$/m</t>
    </r>
    <r>
      <rPr>
        <vertAlign val="superscript"/>
        <sz val="10"/>
        <color indexed="8"/>
        <rFont val="Arial"/>
        <family val="2"/>
      </rPr>
      <t>3</t>
    </r>
  </si>
  <si>
    <t>initial costs</t>
  </si>
  <si>
    <t>$</t>
  </si>
  <si>
    <t>replacement costs (every 6th year)</t>
  </si>
  <si>
    <t>NPV</t>
  </si>
  <si>
    <t>we need to say elevate a certain percentage of existing buildings, each elevation costing a certain percentage of the reconstruction cost</t>
  </si>
  <si>
    <t>percentage elevated</t>
  </si>
  <si>
    <t>elevation cost per building</t>
  </si>
  <si>
    <t>of building value</t>
  </si>
  <si>
    <t>elevation cost</t>
  </si>
  <si>
    <t>annual cost</t>
  </si>
  <si>
    <t>sandbags need to be bought (incuding filling station) once, hence high initial cost, then maintenance and replacement plus an average labor cost for use</t>
  </si>
  <si>
    <t>initial acquisition</t>
  </si>
  <si>
    <t>maintenance</t>
  </si>
  <si>
    <t>replacement</t>
  </si>
  <si>
    <t>annual average manpower for usage</t>
  </si>
  <si>
    <t>the seawall costs pr meter horizontal extent (construction once, maintanance ongoing) and per meter height</t>
  </si>
  <si>
    <t xml:space="preserve">height </t>
  </si>
  <si>
    <t xml:space="preserve">extent </t>
  </si>
  <si>
    <t>building costs total</t>
  </si>
  <si>
    <t xml:space="preserve">maintenance cost per </t>
  </si>
  <si>
    <t>maintenance costs</t>
  </si>
  <si>
    <r>
      <t>worksheet to discount measures</t>
    </r>
    <r>
      <rPr>
        <sz val="10"/>
        <color indexed="8"/>
        <rFont val="Arial"/>
        <family val="2"/>
      </rPr>
      <t xml:space="preserve"> (NOT READ BY CLIMADA)</t>
    </r>
  </si>
  <si>
    <t>yield</t>
  </si>
  <si>
    <t>discounted beach nourishment</t>
  </si>
  <si>
    <t>discounted</t>
  </si>
  <si>
    <t>sandbagging</t>
  </si>
  <si>
    <t>Item</t>
  </si>
  <si>
    <t>ID</t>
  </si>
  <si>
    <t>Default category</t>
  </si>
  <si>
    <t>Default region</t>
  </si>
  <si>
    <t>reference_year</t>
  </si>
  <si>
    <t>cm</t>
  </si>
  <si>
    <t>mm</t>
  </si>
  <si>
    <t>FL</t>
  </si>
  <si>
    <t>Flood default</t>
  </si>
  <si>
    <t>HS</t>
  </si>
  <si>
    <t>Ekin</t>
  </si>
  <si>
    <t>Hail default</t>
  </si>
  <si>
    <t>BF</t>
  </si>
  <si>
    <t>brightness</t>
  </si>
  <si>
    <t>bushfire default</t>
  </si>
  <si>
    <t>measureID</t>
  </si>
  <si>
    <t>all default functions, based on expert judgement</t>
  </si>
  <si>
    <t>demo damage function to reflect change in tropical cyclone (TC) buidling code, source expert judgement</t>
  </si>
  <si>
    <t>beach nourishment, demo</t>
  </si>
  <si>
    <t>vegetation management, demo</t>
  </si>
  <si>
    <t>sandbags, demo</t>
  </si>
  <si>
    <t>seawall, demo</t>
  </si>
  <si>
    <t>elevate existing buildings, demo</t>
  </si>
  <si>
    <t>enforce building code, demo, see DamageFunID 3</t>
  </si>
  <si>
    <t>risk transfer, demo</t>
  </si>
  <si>
    <t>cover</t>
  </si>
  <si>
    <t>deductible</t>
  </si>
  <si>
    <t>value</t>
  </si>
  <si>
    <t>longitude</t>
  </si>
  <si>
    <t>latitude</t>
  </si>
  <si>
    <t>category_id</t>
  </si>
  <si>
    <t>region_id</t>
  </si>
  <si>
    <t>intensity</t>
  </si>
  <si>
    <t>mdd</t>
  </si>
  <si>
    <t>paa</t>
  </si>
  <si>
    <t>intensity_unit</t>
  </si>
  <si>
    <t>peril_id</t>
  </si>
  <si>
    <t>impact_fun_id</t>
  </si>
  <si>
    <t>risk transfer cost factor</t>
  </si>
  <si>
    <t>river banks</t>
  </si>
  <si>
    <t>RF</t>
  </si>
  <si>
    <t>river wall</t>
  </si>
  <si>
    <t>River flood default</t>
  </si>
  <si>
    <t>impf_</t>
  </si>
  <si>
    <t>centr_</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</si>
</sst>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_(* \(#,##0.00\);_(* &quot;-&quot;??_);_(@_)"/>
    <numFmt numFmtId="164" formatCode="_(* #,##0_);_(* \(#,##0\);_(* &quot;-&quot;??_);_(@_)"/>
    <numFmt numFmtId="165" formatCode="0.0"/>
    <numFmt numFmtId="166" formatCode="0.0%"/>
    <numFmt numFmtId="167" formatCode="0.000"/>
    <numFmt numFmtId="168" formatCode="0.0000"/>
  </numFmts>
  <fonts count="21">
    <font>
      <sz val="10"/>
      <name val="Arial"/>
      <family val="2"/>
    </font>
    <font>
      <sz val="10"/>
      <name val="Arial"/>
      <family val="2"/>
    </font>
    <font>
      <sz val="10"/>
      <name val="Arial"/>
      <family val="2"/>
    </font>
    <font>
      <sz val="10"/>
      <name val="Arial"/>
      <family val="2"/>
    </font>
    <font>
      <sz val="10"/>
      <color indexed="8"/>
      <name val="Arial"/>
      <family val="2"/>
    </font>
    <font>
      <vertAlign val="superscript"/>
      <sz val="10"/>
      <color indexed="8"/>
      <name val="Arial"/>
      <family val="2"/>
    </font>
    <font>
      <sz val="10"/>
      <color indexed="8"/>
      <name val="Arial"/>
      <family val="2"/>
    </font>
    <font>
      <b/>
      <sz val="10"/>
      <color indexed="8"/>
      <name val="Arial"/>
      <family val="2"/>
    </font>
    <font>
      <b/>
      <i/>
      <sz val="10"/>
      <color indexed="8"/>
      <name val="Arial"/>
      <family val="2"/>
    </font>
    <font>
      <i/>
      <sz val="10"/>
      <color indexed="8"/>
      <name val="Arial"/>
      <family val="2"/>
    </font>
    <font>
      <sz val="11"/>
      <name val="Arial"/>
      <family val="2"/>
    </font>
    <font>
      <sz val="11"/>
      <name val="Arial"/>
      <family val="2"/>
    </font>
    <font>
      <sz val="10"/>
      <color indexed="81"/>
      <name val="Calibri"/>
      <family val="2"/>
    </font>
    <font>
      <b/>
      <sz val="10"/>
      <color indexed="8"/>
      <name val="Arial"/>
      <family val="2"/>
    </font>
    <font>
      <sz val="10"/>
      <color indexed="8"/>
      <name val="Arial"/>
      <family val="2"/>
    </font>
    <font>
      <sz val="11"/>
      <color indexed="8"/>
      <name val="Arial"/>
      <family val="2"/>
    </font>
    <font>
      <b/>
      <sz val="10"/>
      <color indexed="81"/>
      <name val="Calibri"/>
      <family val="2"/>
    </font>
    <font>
      <sz val="11"/>
      <color theme="1"/>
      <name val="SwissReSans"/>
      <family val="2"/>
    </font>
    <font>
      <u/>
      <sz val="10"/>
      <color theme="10"/>
      <name val="Arial"/>
      <family val="2"/>
    </font>
    <font>
      <u/>
      <sz val="10"/>
      <color theme="11"/>
      <name val="Arial"/>
      <family val="2"/>
    </font>
    <font>
      <sz val="10"/>
      <color rgb="FF000000"/>
      <name val="Calibri"/>
      <family val="2"/>
    </font>
  </fonts>
  <fills count="9">
    <fill>
      <patternFill patternType="none"/>
    </fill>
    <fill>
      <patternFill patternType="gray125"/>
    </fill>
    <fill>
      <patternFill patternType="solid">
        <fgColor indexed="22"/>
        <bgColor indexed="64"/>
      </patternFill>
    </fill>
    <fill>
      <patternFill patternType="solid">
        <fgColor indexed="13"/>
        <bgColor indexed="64"/>
      </patternFill>
    </fill>
    <fill>
      <patternFill patternType="solid">
        <fgColor indexed="51"/>
        <bgColor indexed="64"/>
      </patternFill>
    </fill>
    <fill>
      <patternFill patternType="solid">
        <fgColor indexed="42"/>
        <bgColor indexed="64"/>
      </patternFill>
    </fill>
    <fill>
      <patternFill patternType="solid">
        <fgColor indexed="44"/>
        <bgColor indexed="64"/>
      </patternFill>
    </fill>
    <fill>
      <patternFill patternType="solid">
        <fgColor indexed="43"/>
        <bgColor indexed="64"/>
      </patternFill>
    </fill>
    <fill>
      <patternFill patternType="solid">
        <fgColor theme="2"/>
        <bgColor indexed="64"/>
      </patternFill>
    </fill>
  </fills>
  <borders count="5">
    <border>
      <left/>
      <right/>
      <top/>
      <bottom/>
      <diagonal/>
    </border>
    <border>
      <left style="thin">
        <color indexed="8"/>
      </left>
      <right style="thin">
        <color indexed="8"/>
      </right>
      <top style="thin">
        <color indexed="8"/>
      </top>
      <bottom style="thin">
        <color indexed="8"/>
      </bottom>
      <diagonal/>
    </border>
    <border>
      <left/>
      <right/>
      <top/>
      <bottom style="thin">
        <color auto="1"/>
      </bottom>
      <diagonal/>
    </border>
    <border>
      <left style="thin">
        <color indexed="8"/>
      </left>
      <right/>
      <top/>
      <bottom style="thin">
        <color indexed="8"/>
      </bottom>
      <diagonal/>
    </border>
    <border>
      <left style="thin">
        <color auto="1"/>
      </left>
      <right style="thin">
        <color auto="1"/>
      </right>
      <top/>
      <bottom style="thin">
        <color auto="1"/>
      </bottom>
      <diagonal/>
    </border>
  </borders>
  <cellStyleXfs count="13">
    <xf numFmtId="0" fontId="0" fillId="0" borderId="0"/>
    <xf numFmtId="43" fontId="1" fillId="0" borderId="0" applyFont="0" applyFill="0" applyBorder="0" applyAlignment="0" applyProtection="0"/>
    <xf numFmtId="43" fontId="3" fillId="0" borderId="0" applyFont="0" applyFill="0" applyBorder="0" applyAlignment="0" applyProtection="0"/>
    <xf numFmtId="43" fontId="2" fillId="0" borderId="0" applyFont="0" applyFill="0" applyBorder="0" applyAlignment="0" applyProtection="0"/>
    <xf numFmtId="0" fontId="3" fillId="0" borderId="0"/>
    <xf numFmtId="0" fontId="2" fillId="0" borderId="0"/>
    <xf numFmtId="0" fontId="17" fillId="0" borderId="0"/>
    <xf numFmtId="9" fontId="3" fillId="0" borderId="0" applyFont="0" applyFill="0" applyBorder="0" applyAlignment="0" applyProtection="0"/>
    <xf numFmtId="9" fontId="2" fillId="0" borderId="0" applyFon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cellStyleXfs>
  <cellXfs count="83">
    <xf numFmtId="0" fontId="0" fillId="0" borderId="0" xfId="0"/>
    <xf numFmtId="0" fontId="6" fillId="0" borderId="0" xfId="0" applyFont="1"/>
    <xf numFmtId="0" fontId="6" fillId="0" borderId="0" xfId="4" applyFont="1"/>
    <xf numFmtId="164" fontId="6" fillId="0" borderId="0" xfId="1" applyNumberFormat="1" applyFont="1" applyFill="1" applyBorder="1"/>
    <xf numFmtId="164" fontId="6" fillId="0" borderId="0" xfId="0" applyNumberFormat="1" applyFont="1"/>
    <xf numFmtId="9" fontId="6" fillId="0" borderId="0" xfId="0" applyNumberFormat="1" applyFont="1"/>
    <xf numFmtId="0" fontId="7" fillId="0" borderId="0" xfId="0" applyFont="1"/>
    <xf numFmtId="0" fontId="7" fillId="0" borderId="0" xfId="4" applyFont="1"/>
    <xf numFmtId="1" fontId="6" fillId="0" borderId="0" xfId="4" applyNumberFormat="1" applyFont="1"/>
    <xf numFmtId="164" fontId="7" fillId="0" borderId="0" xfId="1" applyNumberFormat="1" applyFont="1" applyFill="1" applyBorder="1"/>
    <xf numFmtId="1" fontId="6" fillId="0" borderId="0" xfId="0" applyNumberFormat="1" applyFont="1"/>
    <xf numFmtId="166" fontId="6" fillId="0" borderId="0" xfId="0" applyNumberFormat="1" applyFont="1"/>
    <xf numFmtId="0" fontId="2" fillId="0" borderId="0" xfId="5"/>
    <xf numFmtId="0" fontId="7" fillId="2" borderId="0" xfId="0" applyFont="1" applyFill="1"/>
    <xf numFmtId="0" fontId="7" fillId="2" borderId="0" xfId="4" applyFont="1" applyFill="1"/>
    <xf numFmtId="0" fontId="6" fillId="2" borderId="0" xfId="4" applyFont="1" applyFill="1"/>
    <xf numFmtId="0" fontId="6" fillId="2" borderId="0" xfId="0" applyFont="1" applyFill="1"/>
    <xf numFmtId="165" fontId="6" fillId="3" borderId="1" xfId="4" applyNumberFormat="1" applyFont="1" applyFill="1" applyBorder="1"/>
    <xf numFmtId="0" fontId="6" fillId="3" borderId="1" xfId="4" applyFont="1" applyFill="1" applyBorder="1"/>
    <xf numFmtId="3" fontId="6" fillId="3" borderId="1" xfId="4" applyNumberFormat="1" applyFont="1" applyFill="1" applyBorder="1"/>
    <xf numFmtId="3" fontId="7" fillId="3" borderId="1" xfId="4" applyNumberFormat="1" applyFont="1" applyFill="1" applyBorder="1"/>
    <xf numFmtId="164" fontId="6" fillId="3" borderId="1" xfId="2" applyNumberFormat="1" applyFont="1" applyFill="1" applyBorder="1"/>
    <xf numFmtId="164" fontId="8" fillId="3" borderId="1" xfId="1" applyNumberFormat="1" applyFont="1" applyFill="1" applyBorder="1"/>
    <xf numFmtId="164" fontId="9" fillId="3" borderId="1" xfId="1" applyNumberFormat="1" applyFont="1" applyFill="1" applyBorder="1"/>
    <xf numFmtId="164" fontId="6" fillId="2" borderId="0" xfId="1" applyNumberFormat="1" applyFont="1" applyFill="1" applyBorder="1"/>
    <xf numFmtId="164" fontId="8" fillId="2" borderId="0" xfId="1" applyNumberFormat="1" applyFont="1" applyFill="1" applyBorder="1"/>
    <xf numFmtId="164" fontId="9" fillId="2" borderId="0" xfId="1" applyNumberFormat="1" applyFont="1" applyFill="1" applyBorder="1"/>
    <xf numFmtId="164" fontId="6" fillId="4" borderId="0" xfId="1" applyNumberFormat="1" applyFont="1" applyFill="1" applyBorder="1"/>
    <xf numFmtId="164" fontId="8" fillId="4" borderId="0" xfId="1" applyNumberFormat="1" applyFont="1" applyFill="1" applyBorder="1"/>
    <xf numFmtId="164" fontId="9" fillId="4" borderId="0" xfId="1" applyNumberFormat="1" applyFont="1" applyFill="1" applyBorder="1"/>
    <xf numFmtId="0" fontId="10" fillId="0" borderId="0" xfId="5" applyFont="1"/>
    <xf numFmtId="0" fontId="10" fillId="5" borderId="0" xfId="0" applyFont="1" applyFill="1"/>
    <xf numFmtId="167" fontId="10" fillId="5" borderId="0" xfId="0" applyNumberFormat="1" applyFont="1" applyFill="1"/>
    <xf numFmtId="0" fontId="10" fillId="5" borderId="0" xfId="5" applyFont="1" applyFill="1"/>
    <xf numFmtId="0" fontId="10" fillId="5" borderId="2" xfId="5" applyFont="1" applyFill="1" applyBorder="1"/>
    <xf numFmtId="0" fontId="10" fillId="5" borderId="2" xfId="0" applyFont="1" applyFill="1" applyBorder="1"/>
    <xf numFmtId="0" fontId="4" fillId="0" borderId="0" xfId="0" applyFont="1"/>
    <xf numFmtId="1" fontId="11" fillId="5" borderId="0" xfId="5" applyNumberFormat="1" applyFont="1" applyFill="1"/>
    <xf numFmtId="0" fontId="11" fillId="5" borderId="0" xfId="5" applyFont="1" applyFill="1"/>
    <xf numFmtId="167" fontId="11" fillId="5" borderId="0" xfId="0" applyNumberFormat="1" applyFont="1" applyFill="1"/>
    <xf numFmtId="167" fontId="0" fillId="5" borderId="0" xfId="0" applyNumberFormat="1" applyFill="1"/>
    <xf numFmtId="1" fontId="11" fillId="5" borderId="2" xfId="5" applyNumberFormat="1" applyFont="1" applyFill="1" applyBorder="1"/>
    <xf numFmtId="0" fontId="11" fillId="5" borderId="2" xfId="5" applyFont="1" applyFill="1" applyBorder="1"/>
    <xf numFmtId="167" fontId="0" fillId="5" borderId="2" xfId="0" applyNumberFormat="1" applyFill="1" applyBorder="1"/>
    <xf numFmtId="167" fontId="10" fillId="5" borderId="2" xfId="0" applyNumberFormat="1" applyFont="1" applyFill="1" applyBorder="1"/>
    <xf numFmtId="167" fontId="10" fillId="0" borderId="0" xfId="0" applyNumberFormat="1" applyFont="1"/>
    <xf numFmtId="0" fontId="10" fillId="0" borderId="2" xfId="5" applyFont="1" applyBorder="1"/>
    <xf numFmtId="0" fontId="0" fillId="0" borderId="0" xfId="3" applyNumberFormat="1" applyFont="1"/>
    <xf numFmtId="0" fontId="10" fillId="0" borderId="0" xfId="0" applyFont="1"/>
    <xf numFmtId="167" fontId="10" fillId="0" borderId="2" xfId="0" applyNumberFormat="1" applyFont="1" applyBorder="1"/>
    <xf numFmtId="0" fontId="10" fillId="0" borderId="2" xfId="0" applyFont="1" applyBorder="1"/>
    <xf numFmtId="167" fontId="11" fillId="5" borderId="2" xfId="0" applyNumberFormat="1" applyFont="1" applyFill="1" applyBorder="1"/>
    <xf numFmtId="0" fontId="13" fillId="0" borderId="0" xfId="0" applyFont="1"/>
    <xf numFmtId="0" fontId="14" fillId="0" borderId="0" xfId="0" applyFont="1"/>
    <xf numFmtId="0" fontId="14" fillId="0" borderId="0" xfId="5" applyFont="1"/>
    <xf numFmtId="164" fontId="14" fillId="3" borderId="1" xfId="1" applyNumberFormat="1" applyFont="1" applyFill="1" applyBorder="1"/>
    <xf numFmtId="164" fontId="14" fillId="0" borderId="0" xfId="1" applyNumberFormat="1" applyFont="1" applyFill="1" applyBorder="1"/>
    <xf numFmtId="0" fontId="4" fillId="0" borderId="2" xfId="0" applyFont="1" applyBorder="1"/>
    <xf numFmtId="0" fontId="13" fillId="0" borderId="2" xfId="0" applyFont="1" applyBorder="1"/>
    <xf numFmtId="0" fontId="13" fillId="5" borderId="2" xfId="0" applyFont="1" applyFill="1" applyBorder="1"/>
    <xf numFmtId="0" fontId="13" fillId="6" borderId="2" xfId="0" applyFont="1" applyFill="1" applyBorder="1"/>
    <xf numFmtId="0" fontId="13" fillId="7" borderId="2" xfId="0" applyFont="1" applyFill="1" applyBorder="1"/>
    <xf numFmtId="0" fontId="15" fillId="0" borderId="2" xfId="5" applyFont="1" applyBorder="1"/>
    <xf numFmtId="0" fontId="6" fillId="0" borderId="2" xfId="0" applyFont="1" applyBorder="1"/>
    <xf numFmtId="0" fontId="7" fillId="5" borderId="2" xfId="0" applyFont="1" applyFill="1" applyBorder="1"/>
    <xf numFmtId="164" fontId="14" fillId="3" borderId="3" xfId="1" applyNumberFormat="1" applyFont="1" applyFill="1" applyBorder="1"/>
    <xf numFmtId="0" fontId="14" fillId="3" borderId="4" xfId="0" applyFont="1" applyFill="1" applyBorder="1"/>
    <xf numFmtId="0" fontId="0" fillId="2" borderId="2" xfId="5" applyFont="1" applyFill="1" applyBorder="1"/>
    <xf numFmtId="0" fontId="0" fillId="2" borderId="0" xfId="5" applyFont="1" applyFill="1"/>
    <xf numFmtId="0" fontId="7" fillId="2" borderId="2" xfId="0" applyFont="1" applyFill="1" applyBorder="1"/>
    <xf numFmtId="0" fontId="14" fillId="2" borderId="0" xfId="0" applyFont="1" applyFill="1"/>
    <xf numFmtId="0" fontId="10" fillId="4" borderId="0" xfId="5" applyFont="1" applyFill="1"/>
    <xf numFmtId="0" fontId="4" fillId="2" borderId="0" xfId="0" applyFont="1" applyFill="1"/>
    <xf numFmtId="0" fontId="0" fillId="8" borderId="2" xfId="0" applyFill="1" applyBorder="1"/>
    <xf numFmtId="0" fontId="0" fillId="8" borderId="0" xfId="0" applyFill="1"/>
    <xf numFmtId="0" fontId="1" fillId="4" borderId="0" xfId="5" applyFont="1" applyFill="1"/>
    <xf numFmtId="168" fontId="1" fillId="4" borderId="0" xfId="5" applyNumberFormat="1" applyFont="1" applyFill="1"/>
    <xf numFmtId="0" fontId="4" fillId="0" borderId="0" xfId="5" applyFont="1"/>
    <xf numFmtId="0" fontId="4" fillId="5" borderId="2" xfId="0" applyFont="1" applyFill="1" applyBorder="1"/>
    <xf numFmtId="164" fontId="14" fillId="3" borderId="0" xfId="1" applyNumberFormat="1" applyFont="1" applyFill="1" applyBorder="1"/>
    <xf numFmtId="0" fontId="7" fillId="7" borderId="2" xfId="0" applyFont="1" applyFill="1" applyBorder="1"/>
    <xf numFmtId="0" fontId="0" fillId="8" borderId="0" xfId="0" applyFill="1" applyAlignment="1">
      <alignment horizontal="left"/>
    </xf>
    <xf numFmtId="3" fontId="4" fillId="0" borderId="0" xfId="0" applyNumberFormat="1" applyFont="1"/>
  </cellXfs>
  <cellStyles count="13">
    <cellStyle name="Comma" xfId="1" builtinId="3"/>
    <cellStyle name="Comma 2" xfId="2" xr:uid="{00000000-0005-0000-0000-000001000000}"/>
    <cellStyle name="Comma 3" xfId="3" xr:uid="{00000000-0005-0000-0000-000002000000}"/>
    <cellStyle name="Followed Hyperlink" xfId="10" builtinId="9" hidden="1"/>
    <cellStyle name="Followed Hyperlink" xfId="12" builtinId="9" hidden="1"/>
    <cellStyle name="Hyperlink" xfId="9" builtinId="8" hidden="1"/>
    <cellStyle name="Hyperlink" xfId="11" builtinId="8" hidden="1"/>
    <cellStyle name="Normal" xfId="0" builtinId="0"/>
    <cellStyle name="Normal 2" xfId="4" xr:uid="{00000000-0005-0000-0000-000008000000}"/>
    <cellStyle name="Normal 3" xfId="5" xr:uid="{00000000-0005-0000-0000-000009000000}"/>
    <cellStyle name="Normal 4" xfId="6" xr:uid="{00000000-0005-0000-0000-00000A000000}"/>
    <cellStyle name="Percent 2" xfId="7" xr:uid="{00000000-0005-0000-0000-00000B000000}"/>
    <cellStyle name="Percent 3" xfId="8" xr:uid="{00000000-0005-0000-0000-00000C000000}"/>
  </cellStyles>
  <dxfs count="0"/>
  <tableStyles count="0" defaultTableStyle="TableStyleMedium9" defaultPivotStyle="PivotStyleMedium7"/>
  <colors>
    <indexedColors>
      <rgbColor rgb="00000000"/>
      <rgbColor rgb="00FFFFFF"/>
      <rgbColor rgb="00DD0806"/>
      <rgbColor rgb="001FB714"/>
      <rgbColor rgb="000000D4"/>
      <rgbColor rgb="00FCF305"/>
      <rgbColor rgb="00F20884"/>
      <rgbColor rgb="0000ABEA"/>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E3E3E3"/>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623"/>
  <sheetViews>
    <sheetView zoomScale="130" zoomScaleNormal="130" workbookViewId="0">
      <selection activeCell="E12" sqref="E12"/>
    </sheetView>
  </sheetViews>
  <sheetFormatPr defaultColWidth="20" defaultRowHeight="12.75"/>
  <cols>
    <col min="1" max="9" width="14.42578125" style="1" customWidth="1"/>
    <col min="10" max="10" width="13" style="1" customWidth="1"/>
    <col min="11" max="16384" width="20" style="1"/>
  </cols>
  <sheetData>
    <row r="1" spans="1:9">
      <c r="A1" s="57" t="s">
        <v>117</v>
      </c>
      <c r="B1" s="57" t="s">
        <v>116</v>
      </c>
      <c r="C1" s="57" t="s">
        <v>115</v>
      </c>
      <c r="D1" s="57" t="s">
        <v>114</v>
      </c>
      <c r="E1" s="57" t="s">
        <v>113</v>
      </c>
      <c r="F1" s="57" t="s">
        <v>119</v>
      </c>
      <c r="G1" s="57" t="s">
        <v>118</v>
      </c>
      <c r="H1" s="57" t="s">
        <v>131</v>
      </c>
      <c r="I1" s="57" t="s">
        <v>132</v>
      </c>
    </row>
    <row r="2" spans="1:9">
      <c r="A2">
        <v>25.55813112904994</v>
      </c>
      <c r="B2">
        <v>30.939807532071448</v>
      </c>
      <c r="C2">
        <v>4654779.9682617188</v>
      </c>
      <c r="D2" s="47">
        <v>0</v>
      </c>
      <c r="E2" s="47">
        <f>C2</f>
        <v>4654779.9682617188</v>
      </c>
      <c r="F2" s="47">
        <v>1</v>
      </c>
      <c r="G2" s="47">
        <v>1</v>
      </c>
      <c r="H2" s="1">
        <v>1</v>
      </c>
      <c r="I2" s="1">
        <v>1</v>
      </c>
    </row>
    <row r="3" spans="1:9">
      <c r="A3">
        <v>31.0317859108942</v>
      </c>
      <c r="B3">
        <v>27.871442707681311</v>
      </c>
      <c r="C3">
        <v>1432830.0476074219</v>
      </c>
      <c r="D3" s="47">
        <v>0</v>
      </c>
      <c r="E3" s="47">
        <f t="shared" ref="E3:E66" si="0">C3</f>
        <v>1432830.0476074219</v>
      </c>
      <c r="F3" s="47">
        <v>1</v>
      </c>
      <c r="G3" s="47">
        <v>1</v>
      </c>
      <c r="H3" s="1">
        <v>1</v>
      </c>
      <c r="I3" s="1">
        <v>2</v>
      </c>
    </row>
    <row r="4" spans="1:9">
      <c r="A4">
        <v>28.953942447208352</v>
      </c>
      <c r="B4">
        <v>33.47950574727416</v>
      </c>
      <c r="C4">
        <v>18912299.8046875</v>
      </c>
      <c r="D4" s="47">
        <v>0</v>
      </c>
      <c r="E4" s="47">
        <f t="shared" si="0"/>
        <v>18912299.8046875</v>
      </c>
      <c r="F4" s="47">
        <v>1</v>
      </c>
      <c r="G4" s="47">
        <v>1</v>
      </c>
      <c r="H4" s="1">
        <v>1</v>
      </c>
      <c r="I4" s="1">
        <v>3</v>
      </c>
    </row>
    <row r="5" spans="1:9">
      <c r="A5">
        <v>27.68725559987185</v>
      </c>
      <c r="B5">
        <v>26.511001591745991</v>
      </c>
      <c r="C5">
        <v>10690999.755859379</v>
      </c>
      <c r="D5" s="47">
        <v>0</v>
      </c>
      <c r="E5" s="47">
        <f t="shared" si="0"/>
        <v>10690999.755859379</v>
      </c>
      <c r="F5" s="47">
        <v>1</v>
      </c>
      <c r="G5" s="47">
        <v>1</v>
      </c>
      <c r="H5" s="1">
        <v>1</v>
      </c>
      <c r="I5" s="1">
        <v>4</v>
      </c>
    </row>
    <row r="6" spans="1:9">
      <c r="A6">
        <v>23.482177084203151</v>
      </c>
      <c r="B6">
        <v>28.6712908943692</v>
      </c>
      <c r="C6">
        <v>1345140.075683594</v>
      </c>
      <c r="D6" s="47">
        <v>0</v>
      </c>
      <c r="E6" s="47">
        <f t="shared" si="0"/>
        <v>1345140.075683594</v>
      </c>
      <c r="F6" s="47">
        <v>1</v>
      </c>
      <c r="G6" s="47">
        <v>1</v>
      </c>
      <c r="H6" s="1">
        <v>1</v>
      </c>
      <c r="I6" s="1">
        <v>5</v>
      </c>
    </row>
    <row r="7" spans="1:9">
      <c r="A7">
        <v>23.48194794319393</v>
      </c>
      <c r="B7">
        <v>26.249039053242029</v>
      </c>
      <c r="C7">
        <v>13580600.5859375</v>
      </c>
      <c r="D7" s="47">
        <v>0</v>
      </c>
      <c r="E7" s="47">
        <f t="shared" si="0"/>
        <v>13580600.5859375</v>
      </c>
      <c r="F7" s="47">
        <v>1</v>
      </c>
      <c r="G7" s="47">
        <v>1</v>
      </c>
      <c r="H7" s="1">
        <v>1</v>
      </c>
      <c r="I7" s="1">
        <v>6</v>
      </c>
    </row>
    <row r="8" spans="1:9">
      <c r="A8">
        <v>22.551794315597899</v>
      </c>
      <c r="B8">
        <v>29.048321339852251</v>
      </c>
      <c r="C8">
        <v>4348129.8828125</v>
      </c>
      <c r="D8" s="47">
        <v>0</v>
      </c>
      <c r="E8" s="47">
        <f t="shared" si="0"/>
        <v>4348129.8828125</v>
      </c>
      <c r="F8" s="47">
        <v>1</v>
      </c>
      <c r="G8" s="47">
        <v>1</v>
      </c>
      <c r="H8" s="1">
        <v>1</v>
      </c>
      <c r="I8" s="1">
        <v>7</v>
      </c>
    </row>
    <row r="9" spans="1:9">
      <c r="A9">
        <v>30.228673384861889</v>
      </c>
      <c r="B9">
        <v>25.396613049742701</v>
      </c>
      <c r="C9">
        <v>1741340.026855469</v>
      </c>
      <c r="D9" s="47">
        <v>0</v>
      </c>
      <c r="E9" s="47">
        <f t="shared" si="0"/>
        <v>1741340.026855469</v>
      </c>
      <c r="F9" s="47">
        <v>1</v>
      </c>
      <c r="G9" s="47">
        <v>1</v>
      </c>
      <c r="H9" s="1">
        <v>1</v>
      </c>
      <c r="I9" s="1">
        <v>8</v>
      </c>
    </row>
    <row r="10" spans="1:9">
      <c r="A10">
        <v>27.710592611560479</v>
      </c>
      <c r="B10">
        <v>27.72549395061645</v>
      </c>
      <c r="C10">
        <v>4777189.94140625</v>
      </c>
      <c r="D10" s="47">
        <v>0</v>
      </c>
      <c r="E10" s="47">
        <f t="shared" si="0"/>
        <v>4777189.94140625</v>
      </c>
      <c r="F10" s="47">
        <v>1</v>
      </c>
      <c r="G10" s="47">
        <v>1</v>
      </c>
      <c r="H10" s="1">
        <v>1</v>
      </c>
      <c r="I10" s="1">
        <v>9</v>
      </c>
    </row>
    <row r="11" spans="1:9">
      <c r="A11">
        <v>28.72668948906243</v>
      </c>
      <c r="B11">
        <v>29.00735255113684</v>
      </c>
      <c r="C11">
        <v>37102299.8046875</v>
      </c>
      <c r="D11" s="47">
        <v>0</v>
      </c>
      <c r="E11" s="47">
        <f t="shared" si="0"/>
        <v>37102299.8046875</v>
      </c>
      <c r="F11" s="47">
        <v>1</v>
      </c>
      <c r="G11" s="47">
        <v>1</v>
      </c>
      <c r="H11" s="1">
        <v>1</v>
      </c>
      <c r="I11" s="1">
        <v>10</v>
      </c>
    </row>
    <row r="12" spans="1:9">
      <c r="A12">
        <v>22.195552695810122</v>
      </c>
      <c r="B12">
        <v>29.781653632766911</v>
      </c>
      <c r="C12">
        <v>9267930.2978515625</v>
      </c>
      <c r="D12" s="47">
        <v>0</v>
      </c>
      <c r="E12" s="47">
        <f t="shared" si="0"/>
        <v>9267930.2978515625</v>
      </c>
      <c r="F12" s="47">
        <v>1</v>
      </c>
      <c r="G12" s="47">
        <v>1</v>
      </c>
      <c r="H12" s="1">
        <v>1</v>
      </c>
      <c r="I12" s="1">
        <v>11</v>
      </c>
    </row>
    <row r="13" spans="1:9">
      <c r="A13">
        <v>31.21414359553895</v>
      </c>
      <c r="B13">
        <v>30.436963584751421</v>
      </c>
      <c r="C13">
        <v>608417.01507568359</v>
      </c>
      <c r="D13" s="47">
        <v>0</v>
      </c>
      <c r="E13" s="47">
        <f t="shared" si="0"/>
        <v>608417.01507568359</v>
      </c>
      <c r="F13" s="47">
        <v>1</v>
      </c>
      <c r="G13" s="47">
        <v>1</v>
      </c>
      <c r="H13" s="1">
        <v>1</v>
      </c>
      <c r="I13" s="1">
        <v>12</v>
      </c>
    </row>
    <row r="14" spans="1:9">
      <c r="A14">
        <v>29.90820508760401</v>
      </c>
      <c r="B14">
        <v>27.749911297899189</v>
      </c>
      <c r="C14">
        <v>3325249.9389648438</v>
      </c>
      <c r="D14" s="47">
        <v>0</v>
      </c>
      <c r="E14" s="47">
        <f t="shared" si="0"/>
        <v>3325249.9389648438</v>
      </c>
      <c r="F14" s="47">
        <v>1</v>
      </c>
      <c r="G14" s="47">
        <v>1</v>
      </c>
      <c r="H14" s="1">
        <v>1</v>
      </c>
      <c r="I14" s="1">
        <v>13</v>
      </c>
    </row>
    <row r="15" spans="1:9">
      <c r="A15">
        <v>24.017221551443619</v>
      </c>
      <c r="B15">
        <v>30.230413346148719</v>
      </c>
      <c r="C15">
        <v>3529370.1171875</v>
      </c>
      <c r="D15" s="47">
        <v>0</v>
      </c>
      <c r="E15" s="47">
        <f t="shared" si="0"/>
        <v>3529370.1171875</v>
      </c>
      <c r="F15" s="47">
        <v>1</v>
      </c>
      <c r="G15" s="47">
        <v>1</v>
      </c>
      <c r="H15" s="1">
        <v>1</v>
      </c>
      <c r="I15" s="1">
        <v>14</v>
      </c>
    </row>
    <row r="16" spans="1:9">
      <c r="A16">
        <v>23.727337188467459</v>
      </c>
      <c r="B16">
        <v>30.0900462156206</v>
      </c>
      <c r="C16">
        <v>13913900.146484379</v>
      </c>
      <c r="D16" s="47">
        <v>0</v>
      </c>
      <c r="E16" s="47">
        <f t="shared" si="0"/>
        <v>13913900.146484379</v>
      </c>
      <c r="F16" s="47">
        <v>1</v>
      </c>
      <c r="G16" s="47">
        <v>1</v>
      </c>
      <c r="H16" s="1">
        <v>1</v>
      </c>
      <c r="I16" s="1">
        <v>15</v>
      </c>
    </row>
    <row r="17" spans="1:9">
      <c r="A17">
        <v>23.74234284360762</v>
      </c>
      <c r="B17">
        <v>28.161780508762089</v>
      </c>
      <c r="C17">
        <v>5158259.8876953125</v>
      </c>
      <c r="D17" s="47">
        <v>0</v>
      </c>
      <c r="E17" s="47">
        <f t="shared" si="0"/>
        <v>5158259.8876953125</v>
      </c>
      <c r="F17" s="47">
        <v>1</v>
      </c>
      <c r="G17" s="47">
        <v>1</v>
      </c>
      <c r="H17" s="1">
        <v>1</v>
      </c>
      <c r="I17" s="1">
        <v>16</v>
      </c>
    </row>
    <row r="18" spans="1:9">
      <c r="A18">
        <v>24.89030130811561</v>
      </c>
      <c r="B18">
        <v>33.302003306564792</v>
      </c>
      <c r="C18">
        <v>911222.99194335938</v>
      </c>
      <c r="D18" s="47">
        <v>0</v>
      </c>
      <c r="E18" s="47">
        <f t="shared" si="0"/>
        <v>911222.99194335938</v>
      </c>
      <c r="F18" s="47">
        <v>1</v>
      </c>
      <c r="G18" s="47">
        <v>1</v>
      </c>
      <c r="H18" s="1">
        <v>1</v>
      </c>
      <c r="I18" s="1">
        <v>17</v>
      </c>
    </row>
    <row r="19" spans="1:9">
      <c r="A19">
        <v>26.985186100506262</v>
      </c>
      <c r="B19">
        <v>30.45641126593565</v>
      </c>
      <c r="C19">
        <v>34423601.07421875</v>
      </c>
      <c r="D19" s="47">
        <v>0</v>
      </c>
      <c r="E19" s="47">
        <f t="shared" si="0"/>
        <v>34423601.07421875</v>
      </c>
      <c r="F19" s="47">
        <v>1</v>
      </c>
      <c r="G19" s="47">
        <v>1</v>
      </c>
      <c r="H19" s="1">
        <v>1</v>
      </c>
      <c r="I19" s="1">
        <v>18</v>
      </c>
    </row>
    <row r="20" spans="1:9">
      <c r="A20">
        <v>26.103477677100098</v>
      </c>
      <c r="B20">
        <v>28.322697187465451</v>
      </c>
      <c r="C20">
        <v>2332019.9584960942</v>
      </c>
      <c r="D20" s="47">
        <v>0</v>
      </c>
      <c r="E20" s="47">
        <f t="shared" si="0"/>
        <v>2332019.9584960942</v>
      </c>
      <c r="F20" s="47">
        <v>1</v>
      </c>
      <c r="G20" s="47">
        <v>1</v>
      </c>
      <c r="H20" s="1">
        <v>1</v>
      </c>
      <c r="I20" s="1">
        <v>19</v>
      </c>
    </row>
    <row r="21" spans="1:9">
      <c r="A21">
        <v>24.766676831881401</v>
      </c>
      <c r="B21">
        <v>34.473385120807762</v>
      </c>
      <c r="C21">
        <v>2033110.046386719</v>
      </c>
      <c r="D21" s="47">
        <v>0</v>
      </c>
      <c r="E21" s="47">
        <f t="shared" si="0"/>
        <v>2033110.046386719</v>
      </c>
      <c r="F21" s="47">
        <v>1</v>
      </c>
      <c r="G21" s="47">
        <v>1</v>
      </c>
      <c r="H21" s="1">
        <v>1</v>
      </c>
      <c r="I21" s="1">
        <v>20</v>
      </c>
    </row>
    <row r="22" spans="1:9">
      <c r="A22">
        <v>27.81260249986261</v>
      </c>
      <c r="B22">
        <v>33.451124130711612</v>
      </c>
      <c r="C22">
        <v>1078030.0140380859</v>
      </c>
      <c r="D22" s="47">
        <v>0</v>
      </c>
      <c r="E22" s="47">
        <f t="shared" si="0"/>
        <v>1078030.0140380859</v>
      </c>
      <c r="F22" s="47">
        <v>1</v>
      </c>
      <c r="G22" s="47">
        <v>1</v>
      </c>
      <c r="H22" s="1">
        <v>1</v>
      </c>
      <c r="I22" s="1">
        <v>21</v>
      </c>
    </row>
    <row r="23" spans="1:9">
      <c r="A23">
        <v>23.3251916761944</v>
      </c>
      <c r="B23">
        <v>34.825878115518009</v>
      </c>
      <c r="C23">
        <v>1710119.934082031</v>
      </c>
      <c r="D23" s="47">
        <v>0</v>
      </c>
      <c r="E23" s="47">
        <f t="shared" si="0"/>
        <v>1710119.934082031</v>
      </c>
      <c r="F23" s="47">
        <v>1</v>
      </c>
      <c r="G23" s="47">
        <v>1</v>
      </c>
      <c r="H23" s="1">
        <v>1</v>
      </c>
      <c r="I23" s="1">
        <v>22</v>
      </c>
    </row>
    <row r="24" spans="1:9">
      <c r="A24">
        <v>24.775374161084571</v>
      </c>
      <c r="B24">
        <v>31.922338746454209</v>
      </c>
      <c r="C24">
        <v>710941.00952148438</v>
      </c>
      <c r="D24" s="47">
        <v>0</v>
      </c>
      <c r="E24" s="47">
        <f t="shared" si="0"/>
        <v>710941.00952148438</v>
      </c>
      <c r="F24" s="47">
        <v>1</v>
      </c>
      <c r="G24" s="47">
        <v>1</v>
      </c>
      <c r="H24" s="1">
        <v>1</v>
      </c>
      <c r="I24" s="1">
        <v>23</v>
      </c>
    </row>
    <row r="25" spans="1:9">
      <c r="A25">
        <v>25.48043751129007</v>
      </c>
      <c r="B25">
        <v>28.782229055060469</v>
      </c>
      <c r="C25">
        <v>6414409.7900390625</v>
      </c>
      <c r="D25" s="47">
        <v>0</v>
      </c>
      <c r="E25" s="47">
        <f t="shared" si="0"/>
        <v>6414409.7900390625</v>
      </c>
      <c r="F25" s="47">
        <v>1</v>
      </c>
      <c r="G25" s="47">
        <v>1</v>
      </c>
      <c r="H25" s="1">
        <v>1</v>
      </c>
      <c r="I25" s="1">
        <v>24</v>
      </c>
    </row>
    <row r="26" spans="1:9">
      <c r="A26">
        <v>26.332664850061839</v>
      </c>
      <c r="B26">
        <v>27.808606666790119</v>
      </c>
      <c r="C26">
        <v>5071289.9780273438</v>
      </c>
      <c r="D26" s="47">
        <v>0</v>
      </c>
      <c r="E26" s="47">
        <f t="shared" si="0"/>
        <v>5071289.9780273438</v>
      </c>
      <c r="F26" s="47">
        <v>1</v>
      </c>
      <c r="G26" s="47">
        <v>1</v>
      </c>
      <c r="H26" s="1">
        <v>1</v>
      </c>
      <c r="I26" s="1">
        <v>25</v>
      </c>
    </row>
    <row r="27" spans="1:9">
      <c r="A27">
        <v>29.45917163323363</v>
      </c>
      <c r="B27">
        <v>31.63317843674481</v>
      </c>
      <c r="C27">
        <v>6827420.0439453125</v>
      </c>
      <c r="D27" s="47">
        <v>0</v>
      </c>
      <c r="E27" s="47">
        <f t="shared" si="0"/>
        <v>6827420.0439453125</v>
      </c>
      <c r="F27" s="47">
        <v>1</v>
      </c>
      <c r="G27" s="47">
        <v>1</v>
      </c>
      <c r="H27" s="1">
        <v>1</v>
      </c>
      <c r="I27" s="1">
        <v>26</v>
      </c>
    </row>
    <row r="28" spans="1:9">
      <c r="A28">
        <v>23.896900930504419</v>
      </c>
      <c r="B28">
        <v>34.808165824953043</v>
      </c>
      <c r="C28">
        <v>11408299.560546879</v>
      </c>
      <c r="D28" s="47">
        <v>0</v>
      </c>
      <c r="E28" s="47">
        <f t="shared" si="0"/>
        <v>11408299.560546879</v>
      </c>
      <c r="F28" s="47">
        <v>1</v>
      </c>
      <c r="G28" s="47">
        <v>1</v>
      </c>
      <c r="H28" s="1">
        <v>1</v>
      </c>
      <c r="I28" s="1">
        <v>27</v>
      </c>
    </row>
    <row r="29" spans="1:9">
      <c r="A29">
        <v>26.885227164929312</v>
      </c>
      <c r="B29">
        <v>31.26715080103849</v>
      </c>
      <c r="C29">
        <v>1295729.98046875</v>
      </c>
      <c r="D29" s="47">
        <v>0</v>
      </c>
      <c r="E29" s="47">
        <f t="shared" si="0"/>
        <v>1295729.98046875</v>
      </c>
      <c r="F29" s="47">
        <v>1</v>
      </c>
      <c r="G29" s="47">
        <v>1</v>
      </c>
      <c r="H29" s="1">
        <v>1</v>
      </c>
      <c r="I29" s="1">
        <v>28</v>
      </c>
    </row>
    <row r="30" spans="1:9">
      <c r="A30">
        <v>27.627938404189401</v>
      </c>
      <c r="B30">
        <v>33.816149409898379</v>
      </c>
      <c r="C30">
        <v>5157199.70703125</v>
      </c>
      <c r="D30" s="47">
        <v>0</v>
      </c>
      <c r="E30" s="47">
        <f t="shared" si="0"/>
        <v>5157199.70703125</v>
      </c>
      <c r="F30" s="47">
        <v>1</v>
      </c>
      <c r="G30" s="47">
        <v>1</v>
      </c>
      <c r="H30" s="1">
        <v>1</v>
      </c>
      <c r="I30" s="1">
        <v>29</v>
      </c>
    </row>
    <row r="31" spans="1:9">
      <c r="A31">
        <v>22.441278920839981</v>
      </c>
      <c r="B31">
        <v>28.291034310477681</v>
      </c>
      <c r="C31">
        <v>6289160.15625</v>
      </c>
      <c r="D31" s="47">
        <v>0</v>
      </c>
      <c r="E31" s="47">
        <f t="shared" si="0"/>
        <v>6289160.15625</v>
      </c>
      <c r="F31" s="47">
        <v>1</v>
      </c>
      <c r="G31" s="47">
        <v>1</v>
      </c>
      <c r="H31" s="1">
        <v>1</v>
      </c>
      <c r="I31" s="1">
        <v>30</v>
      </c>
    </row>
    <row r="32" spans="1:9">
      <c r="A32">
        <v>27.771676093063661</v>
      </c>
      <c r="B32">
        <v>29.069537824742561</v>
      </c>
      <c r="C32">
        <v>22357399.90234375</v>
      </c>
      <c r="D32" s="47">
        <v>0</v>
      </c>
      <c r="E32" s="47">
        <f t="shared" si="0"/>
        <v>22357399.90234375</v>
      </c>
      <c r="F32" s="47">
        <v>1</v>
      </c>
      <c r="G32" s="47">
        <v>1</v>
      </c>
      <c r="H32" s="1">
        <v>1</v>
      </c>
      <c r="I32" s="1">
        <v>31</v>
      </c>
    </row>
    <row r="33" spans="1:9">
      <c r="A33">
        <v>23.619979175029268</v>
      </c>
      <c r="B33">
        <v>34.062752395893533</v>
      </c>
      <c r="C33">
        <v>9559500.1220703125</v>
      </c>
      <c r="D33" s="47">
        <v>0</v>
      </c>
      <c r="E33" s="47">
        <f t="shared" si="0"/>
        <v>9559500.1220703125</v>
      </c>
      <c r="F33" s="47">
        <v>1</v>
      </c>
      <c r="G33" s="47">
        <v>1</v>
      </c>
      <c r="H33" s="1">
        <v>1</v>
      </c>
      <c r="I33" s="1">
        <v>32</v>
      </c>
    </row>
    <row r="34" spans="1:9">
      <c r="A34">
        <v>22.617990133360159</v>
      </c>
      <c r="B34">
        <v>32.568667019578193</v>
      </c>
      <c r="C34">
        <v>4378510.1318359384</v>
      </c>
      <c r="D34" s="47">
        <v>0</v>
      </c>
      <c r="E34" s="47">
        <f t="shared" si="0"/>
        <v>4378510.1318359384</v>
      </c>
      <c r="F34" s="47">
        <v>1</v>
      </c>
      <c r="G34" s="47">
        <v>1</v>
      </c>
      <c r="H34" s="1">
        <v>1</v>
      </c>
      <c r="I34" s="1">
        <v>33</v>
      </c>
    </row>
    <row r="35" spans="1:9">
      <c r="A35">
        <v>31.01441260390666</v>
      </c>
      <c r="B35">
        <v>34.814103203679053</v>
      </c>
      <c r="C35">
        <v>1208700.0274658201</v>
      </c>
      <c r="D35" s="47">
        <v>0</v>
      </c>
      <c r="E35" s="47">
        <f t="shared" si="0"/>
        <v>1208700.0274658201</v>
      </c>
      <c r="F35" s="47">
        <v>1</v>
      </c>
      <c r="G35" s="47">
        <v>1</v>
      </c>
      <c r="H35" s="1">
        <v>1</v>
      </c>
      <c r="I35" s="1">
        <v>34</v>
      </c>
    </row>
    <row r="36" spans="1:9">
      <c r="A36">
        <v>31.173504314208319</v>
      </c>
      <c r="B36">
        <v>32.747642097322419</v>
      </c>
      <c r="C36">
        <v>8309559.9365234375</v>
      </c>
      <c r="D36" s="47">
        <v>0</v>
      </c>
      <c r="E36" s="47">
        <f t="shared" si="0"/>
        <v>8309559.9365234375</v>
      </c>
      <c r="F36" s="47">
        <v>1</v>
      </c>
      <c r="G36" s="47">
        <v>1</v>
      </c>
      <c r="H36" s="1">
        <v>1</v>
      </c>
      <c r="I36" s="1">
        <v>35</v>
      </c>
    </row>
    <row r="37" spans="1:9">
      <c r="A37">
        <v>29.67977480710638</v>
      </c>
      <c r="B37">
        <v>29.485157072182322</v>
      </c>
      <c r="C37">
        <v>4205350.0366210938</v>
      </c>
      <c r="D37" s="47">
        <v>0</v>
      </c>
      <c r="E37" s="47">
        <f t="shared" si="0"/>
        <v>4205350.0366210938</v>
      </c>
      <c r="F37" s="47">
        <v>1</v>
      </c>
      <c r="G37" s="47">
        <v>1</v>
      </c>
      <c r="H37" s="1">
        <v>1</v>
      </c>
      <c r="I37" s="1">
        <v>36</v>
      </c>
    </row>
    <row r="38" spans="1:9">
      <c r="A38">
        <v>24.893830807147019</v>
      </c>
      <c r="B38">
        <v>30.310680198223629</v>
      </c>
      <c r="C38">
        <v>11023199.462890621</v>
      </c>
      <c r="D38" s="47">
        <v>0</v>
      </c>
      <c r="E38" s="47">
        <f t="shared" si="0"/>
        <v>11023199.462890621</v>
      </c>
      <c r="F38" s="47">
        <v>1</v>
      </c>
      <c r="G38" s="47">
        <v>1</v>
      </c>
      <c r="H38" s="1">
        <v>1</v>
      </c>
      <c r="I38" s="1">
        <v>37</v>
      </c>
    </row>
    <row r="39" spans="1:9">
      <c r="A39">
        <v>22.927885083060652</v>
      </c>
      <c r="B39">
        <v>34.00515492463137</v>
      </c>
      <c r="C39">
        <v>1137559.9670410161</v>
      </c>
      <c r="D39" s="47">
        <v>0</v>
      </c>
      <c r="E39" s="47">
        <f t="shared" si="0"/>
        <v>1137559.9670410161</v>
      </c>
      <c r="F39" s="47">
        <v>1</v>
      </c>
      <c r="G39" s="47">
        <v>1</v>
      </c>
      <c r="H39" s="1">
        <v>1</v>
      </c>
      <c r="I39" s="1">
        <v>38</v>
      </c>
    </row>
    <row r="40" spans="1:9">
      <c r="A40">
        <v>28.500213751865491</v>
      </c>
      <c r="B40">
        <v>30.516467360980482</v>
      </c>
      <c r="C40">
        <v>5807100.2197265625</v>
      </c>
      <c r="D40" s="47">
        <v>0</v>
      </c>
      <c r="E40" s="47">
        <f t="shared" si="0"/>
        <v>5807100.2197265625</v>
      </c>
      <c r="F40" s="47">
        <v>1</v>
      </c>
      <c r="G40" s="47">
        <v>1</v>
      </c>
      <c r="H40" s="1">
        <v>1</v>
      </c>
      <c r="I40" s="1">
        <v>39</v>
      </c>
    </row>
    <row r="41" spans="1:9">
      <c r="A41">
        <v>26.18144869052621</v>
      </c>
      <c r="B41">
        <v>27.553973741644452</v>
      </c>
      <c r="C41">
        <v>11945400.390625</v>
      </c>
      <c r="D41" s="47">
        <v>0</v>
      </c>
      <c r="E41" s="47">
        <f t="shared" si="0"/>
        <v>11945400.390625</v>
      </c>
      <c r="F41" s="47">
        <v>1</v>
      </c>
      <c r="G41" s="47">
        <v>1</v>
      </c>
      <c r="H41" s="1">
        <v>1</v>
      </c>
      <c r="I41" s="1">
        <v>40</v>
      </c>
    </row>
    <row r="42" spans="1:9">
      <c r="A42">
        <v>23.159363231025399</v>
      </c>
      <c r="B42">
        <v>29.356198127699489</v>
      </c>
      <c r="C42">
        <v>22467099.609375</v>
      </c>
      <c r="D42" s="47">
        <v>0</v>
      </c>
      <c r="E42" s="47">
        <f t="shared" si="0"/>
        <v>22467099.609375</v>
      </c>
      <c r="F42" s="47">
        <v>1</v>
      </c>
      <c r="G42" s="47">
        <v>1</v>
      </c>
      <c r="H42" s="1">
        <v>1</v>
      </c>
      <c r="I42" s="1">
        <v>41</v>
      </c>
    </row>
    <row r="43" spans="1:9">
      <c r="A43">
        <v>26.704180646057068</v>
      </c>
      <c r="B43">
        <v>30.16315988849118</v>
      </c>
      <c r="C43">
        <v>18094100.341796879</v>
      </c>
      <c r="D43" s="47">
        <v>0</v>
      </c>
      <c r="E43" s="47">
        <f t="shared" si="0"/>
        <v>18094100.341796879</v>
      </c>
      <c r="F43" s="47">
        <v>1</v>
      </c>
      <c r="G43" s="47">
        <v>1</v>
      </c>
      <c r="H43" s="1">
        <v>1</v>
      </c>
      <c r="I43" s="1">
        <v>42</v>
      </c>
    </row>
    <row r="44" spans="1:9">
      <c r="A44">
        <v>22.326690950594571</v>
      </c>
      <c r="B44">
        <v>25.967198335511291</v>
      </c>
      <c r="C44">
        <v>4074890.13671875</v>
      </c>
      <c r="D44" s="47">
        <v>0</v>
      </c>
      <c r="E44" s="47">
        <f t="shared" si="0"/>
        <v>4074890.13671875</v>
      </c>
      <c r="F44" s="47">
        <v>1</v>
      </c>
      <c r="G44" s="47">
        <v>1</v>
      </c>
      <c r="H44" s="1">
        <v>1</v>
      </c>
      <c r="I44" s="1">
        <v>43</v>
      </c>
    </row>
    <row r="45" spans="1:9">
      <c r="A45">
        <v>30.638543819748431</v>
      </c>
      <c r="B45">
        <v>32.437626742528913</v>
      </c>
      <c r="C45">
        <v>45584702.1484375</v>
      </c>
      <c r="D45" s="47">
        <v>0</v>
      </c>
      <c r="E45" s="47">
        <f t="shared" si="0"/>
        <v>45584702.1484375</v>
      </c>
      <c r="F45" s="47">
        <v>1</v>
      </c>
      <c r="G45" s="47">
        <v>1</v>
      </c>
      <c r="H45" s="1">
        <v>1</v>
      </c>
      <c r="I45" s="1">
        <v>44</v>
      </c>
    </row>
    <row r="46" spans="1:9">
      <c r="A46">
        <v>24.45840982520016</v>
      </c>
      <c r="B46">
        <v>26.093539333549732</v>
      </c>
      <c r="C46">
        <v>6579370.1171875</v>
      </c>
      <c r="D46" s="47">
        <v>0</v>
      </c>
      <c r="E46" s="47">
        <f t="shared" si="0"/>
        <v>6579370.1171875</v>
      </c>
      <c r="F46" s="47">
        <v>1</v>
      </c>
      <c r="G46" s="47">
        <v>1</v>
      </c>
      <c r="H46" s="1">
        <v>1</v>
      </c>
      <c r="I46" s="1">
        <v>45</v>
      </c>
    </row>
    <row r="47" spans="1:9">
      <c r="A47">
        <v>28.293961701362829</v>
      </c>
      <c r="B47">
        <v>29.049177133688051</v>
      </c>
      <c r="C47">
        <v>7401849.9755859375</v>
      </c>
      <c r="D47" s="47">
        <v>0</v>
      </c>
      <c r="E47" s="47">
        <f t="shared" si="0"/>
        <v>7401849.9755859375</v>
      </c>
      <c r="F47" s="47">
        <v>1</v>
      </c>
      <c r="G47" s="47">
        <v>1</v>
      </c>
      <c r="H47" s="1">
        <v>1</v>
      </c>
      <c r="I47" s="1">
        <v>46</v>
      </c>
    </row>
    <row r="48" spans="1:9">
      <c r="A48">
        <v>24.961255222849399</v>
      </c>
      <c r="B48">
        <v>33.046224415404048</v>
      </c>
      <c r="C48">
        <v>7176680.2978515625</v>
      </c>
      <c r="D48" s="47">
        <v>0</v>
      </c>
      <c r="E48" s="47">
        <f t="shared" si="0"/>
        <v>7176680.2978515625</v>
      </c>
      <c r="F48" s="47">
        <v>1</v>
      </c>
      <c r="G48" s="47">
        <v>1</v>
      </c>
      <c r="H48" s="1">
        <v>1</v>
      </c>
      <c r="I48" s="1">
        <v>47</v>
      </c>
    </row>
    <row r="49" spans="1:9">
      <c r="A49">
        <v>26.9406462011892</v>
      </c>
      <c r="B49">
        <v>29.675703616132971</v>
      </c>
      <c r="C49">
        <v>6653109.7412109375</v>
      </c>
      <c r="D49" s="47">
        <v>0</v>
      </c>
      <c r="E49" s="47">
        <f t="shared" si="0"/>
        <v>6653109.7412109375</v>
      </c>
      <c r="F49" s="47">
        <v>1</v>
      </c>
      <c r="G49" s="47">
        <v>1</v>
      </c>
      <c r="H49" s="1">
        <v>1</v>
      </c>
      <c r="I49" s="1">
        <v>48</v>
      </c>
    </row>
    <row r="50" spans="1:9">
      <c r="A50">
        <v>27.193747653761161</v>
      </c>
      <c r="B50">
        <v>33.420155197185082</v>
      </c>
      <c r="C50">
        <v>77472299.8046875</v>
      </c>
      <c r="D50" s="47">
        <v>0</v>
      </c>
      <c r="E50" s="47">
        <f t="shared" si="0"/>
        <v>77472299.8046875</v>
      </c>
      <c r="F50" s="47">
        <v>1</v>
      </c>
      <c r="G50" s="47">
        <v>1</v>
      </c>
      <c r="H50" s="1">
        <v>1</v>
      </c>
      <c r="I50" s="1">
        <v>49</v>
      </c>
    </row>
    <row r="51" spans="1:9">
      <c r="A51">
        <v>23.756117327492511</v>
      </c>
      <c r="B51">
        <v>28.418813220561152</v>
      </c>
      <c r="C51">
        <v>19827099.609375</v>
      </c>
      <c r="D51" s="47">
        <v>0</v>
      </c>
      <c r="E51" s="47">
        <f t="shared" si="0"/>
        <v>19827099.609375</v>
      </c>
      <c r="F51" s="47">
        <v>1</v>
      </c>
      <c r="G51" s="47">
        <v>1</v>
      </c>
      <c r="H51" s="1">
        <v>1</v>
      </c>
      <c r="I51" s="1">
        <v>50</v>
      </c>
    </row>
    <row r="52" spans="1:9">
      <c r="A52">
        <v>31.211053963763309</v>
      </c>
      <c r="B52">
        <v>34.576362939984357</v>
      </c>
      <c r="C52">
        <v>14726300.048828121</v>
      </c>
      <c r="D52" s="47">
        <v>0</v>
      </c>
      <c r="E52" s="47">
        <f t="shared" si="0"/>
        <v>14726300.048828121</v>
      </c>
      <c r="F52" s="47">
        <v>1</v>
      </c>
      <c r="G52" s="47">
        <v>1</v>
      </c>
      <c r="H52" s="1">
        <v>1</v>
      </c>
      <c r="I52" s="1">
        <v>51</v>
      </c>
    </row>
    <row r="53" spans="1:9">
      <c r="A53">
        <v>29.363761821930591</v>
      </c>
      <c r="B53">
        <v>27.094684318052359</v>
      </c>
      <c r="C53">
        <v>3256419.9829101563</v>
      </c>
      <c r="D53" s="47">
        <v>0</v>
      </c>
      <c r="E53" s="47">
        <f t="shared" si="0"/>
        <v>3256419.9829101563</v>
      </c>
      <c r="F53" s="47">
        <v>1</v>
      </c>
      <c r="G53" s="47">
        <v>1</v>
      </c>
      <c r="H53" s="1">
        <v>1</v>
      </c>
      <c r="I53" s="1">
        <v>52</v>
      </c>
    </row>
    <row r="54" spans="1:9">
      <c r="A54">
        <v>30.925239944859801</v>
      </c>
      <c r="B54">
        <v>25.382641449893011</v>
      </c>
      <c r="C54">
        <v>3443609.9243164063</v>
      </c>
      <c r="D54" s="47">
        <v>0</v>
      </c>
      <c r="E54" s="47">
        <f t="shared" si="0"/>
        <v>3443609.9243164063</v>
      </c>
      <c r="F54" s="47">
        <v>1</v>
      </c>
      <c r="G54" s="47">
        <v>1</v>
      </c>
      <c r="H54" s="1">
        <v>1</v>
      </c>
      <c r="I54" s="1">
        <v>53</v>
      </c>
    </row>
    <row r="55" spans="1:9">
      <c r="A55">
        <v>30.500859829062659</v>
      </c>
      <c r="B55">
        <v>33.724265429904193</v>
      </c>
      <c r="C55">
        <v>503903.00750732422</v>
      </c>
      <c r="D55" s="47">
        <v>0</v>
      </c>
      <c r="E55" s="47">
        <f t="shared" si="0"/>
        <v>503903.00750732422</v>
      </c>
      <c r="F55" s="47">
        <v>1</v>
      </c>
      <c r="G55" s="47">
        <v>1</v>
      </c>
      <c r="H55" s="1">
        <v>1</v>
      </c>
      <c r="I55" s="1">
        <v>54</v>
      </c>
    </row>
    <row r="56" spans="1:9">
      <c r="A56">
        <v>27.680049798705308</v>
      </c>
      <c r="B56">
        <v>32.522027159504077</v>
      </c>
      <c r="C56">
        <v>25325100.09765625</v>
      </c>
      <c r="D56" s="47">
        <v>0</v>
      </c>
      <c r="E56" s="47">
        <f t="shared" si="0"/>
        <v>25325100.09765625</v>
      </c>
      <c r="F56" s="47">
        <v>1</v>
      </c>
      <c r="G56" s="47">
        <v>1</v>
      </c>
      <c r="H56" s="1">
        <v>1</v>
      </c>
      <c r="I56" s="1">
        <v>55</v>
      </c>
    </row>
    <row r="57" spans="1:9">
      <c r="A57">
        <v>30.757805232719608</v>
      </c>
      <c r="B57">
        <v>27.319838370673729</v>
      </c>
      <c r="C57">
        <v>32982800.29296875</v>
      </c>
      <c r="D57" s="47">
        <v>0</v>
      </c>
      <c r="E57" s="47">
        <f t="shared" si="0"/>
        <v>32982800.29296875</v>
      </c>
      <c r="F57" s="47">
        <v>1</v>
      </c>
      <c r="G57" s="47">
        <v>1</v>
      </c>
      <c r="H57" s="1">
        <v>1</v>
      </c>
      <c r="I57" s="1">
        <v>56</v>
      </c>
    </row>
    <row r="58" spans="1:9">
      <c r="A58">
        <v>22.840678769493231</v>
      </c>
      <c r="B58">
        <v>34.847416071366737</v>
      </c>
      <c r="C58">
        <v>28805400.390625</v>
      </c>
      <c r="D58" s="47">
        <v>0</v>
      </c>
      <c r="E58" s="47">
        <f t="shared" si="0"/>
        <v>28805400.390625</v>
      </c>
      <c r="F58" s="47">
        <v>1</v>
      </c>
      <c r="G58" s="47">
        <v>1</v>
      </c>
      <c r="H58" s="1">
        <v>1</v>
      </c>
      <c r="I58" s="1">
        <v>57</v>
      </c>
    </row>
    <row r="59" spans="1:9">
      <c r="A59">
        <v>23.861837192981881</v>
      </c>
      <c r="B59">
        <v>30.02280129268528</v>
      </c>
      <c r="C59">
        <v>6324569.7021484375</v>
      </c>
      <c r="D59" s="47">
        <v>0</v>
      </c>
      <c r="E59" s="47">
        <f t="shared" si="0"/>
        <v>6324569.7021484375</v>
      </c>
      <c r="F59" s="47">
        <v>1</v>
      </c>
      <c r="G59" s="47">
        <v>1</v>
      </c>
      <c r="H59" s="1">
        <v>1</v>
      </c>
      <c r="I59" s="1">
        <v>58</v>
      </c>
    </row>
    <row r="60" spans="1:9">
      <c r="A60">
        <v>22.429659244650111</v>
      </c>
      <c r="B60">
        <v>34.510654401441627</v>
      </c>
      <c r="C60">
        <v>14467700.1953125</v>
      </c>
      <c r="D60" s="47">
        <v>0</v>
      </c>
      <c r="E60" s="47">
        <f t="shared" si="0"/>
        <v>14467700.1953125</v>
      </c>
      <c r="F60" s="47">
        <v>1</v>
      </c>
      <c r="G60" s="47">
        <v>1</v>
      </c>
      <c r="H60" s="1">
        <v>1</v>
      </c>
      <c r="I60" s="1">
        <v>59</v>
      </c>
    </row>
    <row r="61" spans="1:9">
      <c r="A61">
        <v>25.090638142251009</v>
      </c>
      <c r="B61">
        <v>30.050287713869992</v>
      </c>
      <c r="C61">
        <v>3915530.0903320313</v>
      </c>
      <c r="D61" s="47">
        <v>0</v>
      </c>
      <c r="E61" s="47">
        <f t="shared" si="0"/>
        <v>3915530.0903320313</v>
      </c>
      <c r="F61" s="47">
        <v>1</v>
      </c>
      <c r="G61" s="47">
        <v>1</v>
      </c>
      <c r="H61" s="1">
        <v>1</v>
      </c>
      <c r="I61" s="1">
        <v>60</v>
      </c>
    </row>
    <row r="62" spans="1:9">
      <c r="A62">
        <v>25.692434252050081</v>
      </c>
      <c r="B62">
        <v>29.718745867712911</v>
      </c>
      <c r="C62">
        <v>16771800.537109379</v>
      </c>
      <c r="D62" s="47">
        <v>0</v>
      </c>
      <c r="E62" s="47">
        <f t="shared" si="0"/>
        <v>16771800.537109379</v>
      </c>
      <c r="F62" s="47">
        <v>1</v>
      </c>
      <c r="G62" s="47">
        <v>1</v>
      </c>
      <c r="H62" s="1">
        <v>1</v>
      </c>
      <c r="I62" s="1">
        <v>61</v>
      </c>
    </row>
    <row r="63" spans="1:9">
      <c r="A63">
        <v>24.577815801852012</v>
      </c>
      <c r="B63">
        <v>29.49138537144465</v>
      </c>
      <c r="C63">
        <v>22970600.5859375</v>
      </c>
      <c r="D63" s="47">
        <v>0</v>
      </c>
      <c r="E63" s="47">
        <f t="shared" si="0"/>
        <v>22970600.5859375</v>
      </c>
      <c r="F63" s="47">
        <v>1</v>
      </c>
      <c r="G63" s="47">
        <v>1</v>
      </c>
      <c r="H63" s="1">
        <v>1</v>
      </c>
      <c r="I63" s="1">
        <v>62</v>
      </c>
    </row>
    <row r="64" spans="1:9">
      <c r="A64">
        <v>29.87300633694333</v>
      </c>
      <c r="B64">
        <v>28.3487527613295</v>
      </c>
      <c r="C64">
        <v>8413449.70703125</v>
      </c>
      <c r="D64" s="47">
        <v>0</v>
      </c>
      <c r="E64" s="47">
        <f t="shared" si="0"/>
        <v>8413449.70703125</v>
      </c>
      <c r="F64" s="47">
        <v>1</v>
      </c>
      <c r="G64" s="47">
        <v>1</v>
      </c>
      <c r="H64" s="1">
        <v>1</v>
      </c>
      <c r="I64" s="1">
        <v>63</v>
      </c>
    </row>
    <row r="65" spans="1:9">
      <c r="A65">
        <v>25.3891566035891</v>
      </c>
      <c r="B65">
        <v>30.33701497176552</v>
      </c>
      <c r="C65">
        <v>9324349.9755859375</v>
      </c>
      <c r="D65" s="47">
        <v>0</v>
      </c>
      <c r="E65" s="47">
        <f t="shared" si="0"/>
        <v>9324349.9755859375</v>
      </c>
      <c r="F65" s="47">
        <v>1</v>
      </c>
      <c r="G65" s="47">
        <v>1</v>
      </c>
      <c r="H65" s="1">
        <v>1</v>
      </c>
      <c r="I65" s="1">
        <v>64</v>
      </c>
    </row>
    <row r="66" spans="1:9">
      <c r="A66">
        <v>24.66887784203012</v>
      </c>
      <c r="B66">
        <v>29.525546619485681</v>
      </c>
      <c r="C66">
        <v>654394.98901367188</v>
      </c>
      <c r="D66" s="47">
        <v>0</v>
      </c>
      <c r="E66" s="47">
        <f t="shared" si="0"/>
        <v>654394.98901367188</v>
      </c>
      <c r="F66" s="47">
        <v>1</v>
      </c>
      <c r="G66" s="47">
        <v>1</v>
      </c>
      <c r="H66" s="1">
        <v>1</v>
      </c>
      <c r="I66" s="1">
        <v>65</v>
      </c>
    </row>
    <row r="67" spans="1:9">
      <c r="A67">
        <v>27.15561279000336</v>
      </c>
      <c r="B67">
        <v>25.36746876623554</v>
      </c>
      <c r="C67">
        <v>6069299.9267578125</v>
      </c>
      <c r="D67" s="47">
        <v>0</v>
      </c>
      <c r="E67" s="47">
        <f t="shared" ref="E67:E130" si="1">C67</f>
        <v>6069299.9267578125</v>
      </c>
      <c r="F67" s="47">
        <v>1</v>
      </c>
      <c r="G67" s="47">
        <v>1</v>
      </c>
      <c r="H67" s="1">
        <v>1</v>
      </c>
      <c r="I67" s="1">
        <v>66</v>
      </c>
    </row>
    <row r="68" spans="1:9">
      <c r="A68">
        <v>23.33878013726024</v>
      </c>
      <c r="B68">
        <v>27.604352334235021</v>
      </c>
      <c r="C68">
        <v>73361801.7578125</v>
      </c>
      <c r="D68" s="47">
        <v>0</v>
      </c>
      <c r="E68" s="47">
        <f t="shared" si="1"/>
        <v>73361801.7578125</v>
      </c>
      <c r="F68" s="47">
        <v>1</v>
      </c>
      <c r="G68" s="47">
        <v>1</v>
      </c>
      <c r="H68" s="1">
        <v>1</v>
      </c>
      <c r="I68" s="1">
        <v>67</v>
      </c>
    </row>
    <row r="69" spans="1:9">
      <c r="A69">
        <v>29.620871317163381</v>
      </c>
      <c r="B69">
        <v>27.131228001055579</v>
      </c>
      <c r="C69">
        <v>9125040.283203125</v>
      </c>
      <c r="D69" s="47">
        <v>0</v>
      </c>
      <c r="E69" s="47">
        <f t="shared" si="1"/>
        <v>9125040.283203125</v>
      </c>
      <c r="F69" s="47">
        <v>1</v>
      </c>
      <c r="G69" s="47">
        <v>1</v>
      </c>
      <c r="H69" s="1">
        <v>1</v>
      </c>
      <c r="I69" s="1">
        <v>68</v>
      </c>
    </row>
    <row r="70" spans="1:9">
      <c r="A70">
        <v>22.708231114957819</v>
      </c>
      <c r="B70">
        <v>33.674356023210663</v>
      </c>
      <c r="C70">
        <v>5429719.8486328125</v>
      </c>
      <c r="D70" s="47">
        <v>0</v>
      </c>
      <c r="E70" s="47">
        <f t="shared" si="1"/>
        <v>5429719.8486328125</v>
      </c>
      <c r="F70" s="47">
        <v>1</v>
      </c>
      <c r="G70" s="47">
        <v>1</v>
      </c>
      <c r="H70" s="1">
        <v>1</v>
      </c>
      <c r="I70" s="1">
        <v>69</v>
      </c>
    </row>
    <row r="71" spans="1:9">
      <c r="A71">
        <v>31.375425897704911</v>
      </c>
      <c r="B71">
        <v>30.988699772268411</v>
      </c>
      <c r="C71">
        <v>925619.96459960938</v>
      </c>
      <c r="D71" s="47">
        <v>0</v>
      </c>
      <c r="E71" s="47">
        <f t="shared" si="1"/>
        <v>925619.96459960938</v>
      </c>
      <c r="F71" s="47">
        <v>1</v>
      </c>
      <c r="G71" s="47">
        <v>1</v>
      </c>
      <c r="H71" s="1">
        <v>1</v>
      </c>
      <c r="I71" s="1">
        <v>70</v>
      </c>
    </row>
    <row r="72" spans="1:9">
      <c r="A72">
        <v>29.336325308318241</v>
      </c>
      <c r="B72">
        <v>32.636831004497267</v>
      </c>
      <c r="C72">
        <v>5572210.0830078125</v>
      </c>
      <c r="D72" s="47">
        <v>0</v>
      </c>
      <c r="E72" s="47">
        <f t="shared" si="1"/>
        <v>5572210.0830078125</v>
      </c>
      <c r="F72" s="47">
        <v>1</v>
      </c>
      <c r="G72" s="47">
        <v>1</v>
      </c>
      <c r="H72" s="1">
        <v>1</v>
      </c>
      <c r="I72" s="1">
        <v>71</v>
      </c>
    </row>
    <row r="73" spans="1:9">
      <c r="A73">
        <v>23.88779897457464</v>
      </c>
      <c r="B73">
        <v>34.568260377492813</v>
      </c>
      <c r="C73">
        <v>3930220.0317382813</v>
      </c>
      <c r="D73" s="47">
        <v>0</v>
      </c>
      <c r="E73" s="47">
        <f t="shared" si="1"/>
        <v>3930220.0317382813</v>
      </c>
      <c r="F73" s="47">
        <v>1</v>
      </c>
      <c r="G73" s="47">
        <v>1</v>
      </c>
      <c r="H73" s="1">
        <v>1</v>
      </c>
      <c r="I73" s="1">
        <v>72</v>
      </c>
    </row>
    <row r="74" spans="1:9">
      <c r="A74">
        <v>22.052460112674218</v>
      </c>
      <c r="B74">
        <v>31.4403927252641</v>
      </c>
      <c r="C74">
        <v>23562299.8046875</v>
      </c>
      <c r="D74" s="47">
        <v>0</v>
      </c>
      <c r="E74" s="47">
        <f t="shared" si="1"/>
        <v>23562299.8046875</v>
      </c>
      <c r="F74" s="47">
        <v>1</v>
      </c>
      <c r="G74" s="47">
        <v>1</v>
      </c>
      <c r="H74" s="1">
        <v>1</v>
      </c>
      <c r="I74" s="1">
        <v>73</v>
      </c>
    </row>
    <row r="75" spans="1:9">
      <c r="A75">
        <v>29.746883570320929</v>
      </c>
      <c r="B75">
        <v>34.826099914047447</v>
      </c>
      <c r="C75">
        <v>12247900.390625</v>
      </c>
      <c r="D75" s="47">
        <v>0</v>
      </c>
      <c r="E75" s="47">
        <f t="shared" si="1"/>
        <v>12247900.390625</v>
      </c>
      <c r="F75" s="47">
        <v>1</v>
      </c>
      <c r="G75" s="47">
        <v>1</v>
      </c>
      <c r="H75" s="1">
        <v>1</v>
      </c>
      <c r="I75" s="1">
        <v>74</v>
      </c>
    </row>
    <row r="76" spans="1:9">
      <c r="A76">
        <v>28.71514476655236</v>
      </c>
      <c r="B76">
        <v>28.117640516521291</v>
      </c>
      <c r="C76">
        <v>5979459.8388671875</v>
      </c>
      <c r="D76" s="47">
        <v>0</v>
      </c>
      <c r="E76" s="47">
        <f t="shared" si="1"/>
        <v>5979459.8388671875</v>
      </c>
      <c r="F76" s="47">
        <v>1</v>
      </c>
      <c r="G76" s="47">
        <v>1</v>
      </c>
      <c r="H76" s="1">
        <v>1</v>
      </c>
      <c r="I76" s="1">
        <v>75</v>
      </c>
    </row>
    <row r="77" spans="1:9">
      <c r="A77">
        <v>28.92556809638938</v>
      </c>
      <c r="B77">
        <v>26.862671823128942</v>
      </c>
      <c r="C77">
        <v>575872.99346923828</v>
      </c>
      <c r="D77" s="47">
        <v>0</v>
      </c>
      <c r="E77" s="47">
        <f t="shared" si="1"/>
        <v>575872.99346923828</v>
      </c>
      <c r="F77" s="47">
        <v>1</v>
      </c>
      <c r="G77" s="47">
        <v>1</v>
      </c>
      <c r="H77" s="1">
        <v>1</v>
      </c>
      <c r="I77" s="1">
        <v>76</v>
      </c>
    </row>
    <row r="78" spans="1:9">
      <c r="A78">
        <v>29.327068293516479</v>
      </c>
      <c r="B78">
        <v>29.03309887992911</v>
      </c>
      <c r="C78">
        <v>1372810.05859375</v>
      </c>
      <c r="D78" s="47">
        <v>0</v>
      </c>
      <c r="E78" s="47">
        <f t="shared" si="1"/>
        <v>1372810.05859375</v>
      </c>
      <c r="F78" s="47">
        <v>1</v>
      </c>
      <c r="G78" s="47">
        <v>1</v>
      </c>
      <c r="H78" s="1">
        <v>1</v>
      </c>
      <c r="I78" s="1">
        <v>77</v>
      </c>
    </row>
    <row r="79" spans="1:9">
      <c r="A79">
        <v>22.703424191473861</v>
      </c>
      <c r="B79">
        <v>29.707994149358079</v>
      </c>
      <c r="C79">
        <v>3895679.931640625</v>
      </c>
      <c r="D79" s="47">
        <v>0</v>
      </c>
      <c r="E79" s="47">
        <f t="shared" si="1"/>
        <v>3895679.931640625</v>
      </c>
      <c r="F79" s="47">
        <v>1</v>
      </c>
      <c r="G79" s="47">
        <v>1</v>
      </c>
      <c r="H79" s="1">
        <v>1</v>
      </c>
      <c r="I79" s="1">
        <v>78</v>
      </c>
    </row>
    <row r="80" spans="1:9">
      <c r="A80">
        <v>25.40542442117059</v>
      </c>
      <c r="B80">
        <v>33.95361542852585</v>
      </c>
      <c r="C80">
        <v>13873399.658203121</v>
      </c>
      <c r="D80" s="47">
        <v>0</v>
      </c>
      <c r="E80" s="47">
        <f t="shared" si="1"/>
        <v>13873399.658203121</v>
      </c>
      <c r="F80" s="47">
        <v>1</v>
      </c>
      <c r="G80" s="47">
        <v>1</v>
      </c>
      <c r="H80" s="1">
        <v>1</v>
      </c>
      <c r="I80" s="1">
        <v>79</v>
      </c>
    </row>
    <row r="81" spans="1:9">
      <c r="A81">
        <v>23.100756065488731</v>
      </c>
      <c r="B81">
        <v>30.599404390366761</v>
      </c>
      <c r="C81">
        <v>2567869.873046875</v>
      </c>
      <c r="D81" s="47">
        <v>0</v>
      </c>
      <c r="E81" s="47">
        <f t="shared" si="1"/>
        <v>2567869.873046875</v>
      </c>
      <c r="F81" s="47">
        <v>1</v>
      </c>
      <c r="G81" s="47">
        <v>1</v>
      </c>
      <c r="H81" s="1">
        <v>1</v>
      </c>
      <c r="I81" s="1">
        <v>80</v>
      </c>
    </row>
    <row r="82" spans="1:9">
      <c r="A82">
        <v>30.199482545818139</v>
      </c>
      <c r="B82">
        <v>27.921809994180169</v>
      </c>
      <c r="C82">
        <v>10338299.560546879</v>
      </c>
      <c r="D82" s="47">
        <v>0</v>
      </c>
      <c r="E82" s="47">
        <f t="shared" si="1"/>
        <v>10338299.560546879</v>
      </c>
      <c r="F82" s="47">
        <v>1</v>
      </c>
      <c r="G82" s="47">
        <v>1</v>
      </c>
      <c r="H82" s="1">
        <v>1</v>
      </c>
      <c r="I82" s="1">
        <v>81</v>
      </c>
    </row>
    <row r="83" spans="1:9">
      <c r="A83">
        <v>27.921332204861798</v>
      </c>
      <c r="B83">
        <v>32.42634282867521</v>
      </c>
      <c r="C83">
        <v>605614.013671875</v>
      </c>
      <c r="D83" s="47">
        <v>0</v>
      </c>
      <c r="E83" s="47">
        <f t="shared" si="1"/>
        <v>605614.013671875</v>
      </c>
      <c r="F83" s="47">
        <v>1</v>
      </c>
      <c r="G83" s="47">
        <v>1</v>
      </c>
      <c r="H83" s="1">
        <v>1</v>
      </c>
      <c r="I83" s="1">
        <v>82</v>
      </c>
    </row>
    <row r="84" spans="1:9">
      <c r="A84">
        <v>25.14353123610017</v>
      </c>
      <c r="B84">
        <v>30.058319371390709</v>
      </c>
      <c r="C84">
        <v>1189169.9981689451</v>
      </c>
      <c r="D84" s="47">
        <v>0</v>
      </c>
      <c r="E84" s="47">
        <f t="shared" si="1"/>
        <v>1189169.9981689451</v>
      </c>
      <c r="F84" s="47">
        <v>1</v>
      </c>
      <c r="G84" s="47">
        <v>1</v>
      </c>
      <c r="H84" s="1">
        <v>1</v>
      </c>
      <c r="I84" s="1">
        <v>83</v>
      </c>
    </row>
    <row r="85" spans="1:9">
      <c r="A85">
        <v>22.603804327717221</v>
      </c>
      <c r="B85">
        <v>26.621319452751699</v>
      </c>
      <c r="C85">
        <v>28452199.70703125</v>
      </c>
      <c r="D85" s="47">
        <v>0</v>
      </c>
      <c r="E85" s="47">
        <f t="shared" si="1"/>
        <v>28452199.70703125</v>
      </c>
      <c r="F85" s="47">
        <v>1</v>
      </c>
      <c r="G85" s="47">
        <v>1</v>
      </c>
      <c r="H85" s="1">
        <v>1</v>
      </c>
      <c r="I85" s="1">
        <v>84</v>
      </c>
    </row>
    <row r="86" spans="1:9">
      <c r="A86">
        <v>24.954332056298789</v>
      </c>
      <c r="B86">
        <v>30.76819787591252</v>
      </c>
      <c r="C86">
        <v>1585709.9914550781</v>
      </c>
      <c r="D86" s="47">
        <v>0</v>
      </c>
      <c r="E86" s="47">
        <f t="shared" si="1"/>
        <v>1585709.9914550781</v>
      </c>
      <c r="F86" s="47">
        <v>1</v>
      </c>
      <c r="G86" s="47">
        <v>1</v>
      </c>
      <c r="H86" s="1">
        <v>1</v>
      </c>
      <c r="I86" s="1">
        <v>85</v>
      </c>
    </row>
    <row r="87" spans="1:9">
      <c r="A87">
        <v>25.089241559254098</v>
      </c>
      <c r="B87">
        <v>34.113945368072841</v>
      </c>
      <c r="C87">
        <v>3088640.13671875</v>
      </c>
      <c r="D87" s="47">
        <v>0</v>
      </c>
      <c r="E87" s="47">
        <f t="shared" si="1"/>
        <v>3088640.13671875</v>
      </c>
      <c r="F87" s="47">
        <v>1</v>
      </c>
      <c r="G87" s="47">
        <v>1</v>
      </c>
      <c r="H87" s="1">
        <v>1</v>
      </c>
      <c r="I87" s="1">
        <v>86</v>
      </c>
    </row>
    <row r="88" spans="1:9">
      <c r="A88">
        <v>28.931258694211611</v>
      </c>
      <c r="B88">
        <v>33.426226174758199</v>
      </c>
      <c r="C88">
        <v>1230270.0042724609</v>
      </c>
      <c r="D88" s="47">
        <v>0</v>
      </c>
      <c r="E88" s="47">
        <f t="shared" si="1"/>
        <v>1230270.0042724609</v>
      </c>
      <c r="F88" s="47">
        <v>1</v>
      </c>
      <c r="G88" s="47">
        <v>1</v>
      </c>
      <c r="H88" s="1">
        <v>1</v>
      </c>
      <c r="I88" s="1">
        <v>87</v>
      </c>
    </row>
    <row r="89" spans="1:9">
      <c r="A89">
        <v>28.056795977874529</v>
      </c>
      <c r="B89">
        <v>30.868099726353311</v>
      </c>
      <c r="C89">
        <v>6299479.98046875</v>
      </c>
      <c r="D89" s="47">
        <v>0</v>
      </c>
      <c r="E89" s="47">
        <f t="shared" si="1"/>
        <v>6299479.98046875</v>
      </c>
      <c r="F89" s="47">
        <v>1</v>
      </c>
      <c r="G89" s="47">
        <v>1</v>
      </c>
      <c r="H89" s="1">
        <v>1</v>
      </c>
      <c r="I89" s="1">
        <v>88</v>
      </c>
    </row>
    <row r="90" spans="1:9">
      <c r="A90">
        <v>30.428521054475102</v>
      </c>
      <c r="B90">
        <v>28.770831738849878</v>
      </c>
      <c r="C90">
        <v>14544499.51171875</v>
      </c>
      <c r="D90" s="47">
        <v>0</v>
      </c>
      <c r="E90" s="47">
        <f t="shared" si="1"/>
        <v>14544499.51171875</v>
      </c>
      <c r="F90" s="47">
        <v>1</v>
      </c>
      <c r="G90" s="47">
        <v>1</v>
      </c>
      <c r="H90" s="1">
        <v>1</v>
      </c>
      <c r="I90" s="1">
        <v>89</v>
      </c>
    </row>
    <row r="91" spans="1:9">
      <c r="A91">
        <v>26.48604178903852</v>
      </c>
      <c r="B91">
        <v>25.869787510642109</v>
      </c>
      <c r="C91">
        <v>12083599.853515621</v>
      </c>
      <c r="D91" s="47">
        <v>0</v>
      </c>
      <c r="E91" s="47">
        <f t="shared" si="1"/>
        <v>12083599.853515621</v>
      </c>
      <c r="F91" s="47">
        <v>1</v>
      </c>
      <c r="G91" s="47">
        <v>1</v>
      </c>
      <c r="H91" s="1">
        <v>1</v>
      </c>
      <c r="I91" s="1">
        <v>90</v>
      </c>
    </row>
    <row r="92" spans="1:9">
      <c r="A92">
        <v>23.136145336413861</v>
      </c>
      <c r="B92">
        <v>29.696489233316239</v>
      </c>
      <c r="C92">
        <v>666703.03344726563</v>
      </c>
      <c r="D92" s="47">
        <v>0</v>
      </c>
      <c r="E92" s="47">
        <f t="shared" si="1"/>
        <v>666703.03344726563</v>
      </c>
      <c r="F92" s="47">
        <v>1</v>
      </c>
      <c r="G92" s="47">
        <v>1</v>
      </c>
      <c r="H92" s="1">
        <v>1</v>
      </c>
      <c r="I92" s="1">
        <v>91</v>
      </c>
    </row>
    <row r="93" spans="1:9">
      <c r="A93">
        <v>28.775825478618451</v>
      </c>
      <c r="B93">
        <v>32.520794375295793</v>
      </c>
      <c r="C93">
        <v>5789229.736328125</v>
      </c>
      <c r="D93" s="47">
        <v>0</v>
      </c>
      <c r="E93" s="47">
        <f t="shared" si="1"/>
        <v>5789229.736328125</v>
      </c>
      <c r="F93" s="47">
        <v>1</v>
      </c>
      <c r="G93" s="47">
        <v>1</v>
      </c>
      <c r="H93" s="1">
        <v>1</v>
      </c>
      <c r="I93" s="1">
        <v>92</v>
      </c>
    </row>
    <row r="94" spans="1:9">
      <c r="A94">
        <v>29.22745796186053</v>
      </c>
      <c r="B94">
        <v>28.602737197330111</v>
      </c>
      <c r="C94">
        <v>10017100.219726561</v>
      </c>
      <c r="D94" s="47">
        <v>0</v>
      </c>
      <c r="E94" s="47">
        <f t="shared" si="1"/>
        <v>10017100.219726561</v>
      </c>
      <c r="F94" s="47">
        <v>1</v>
      </c>
      <c r="G94" s="47">
        <v>1</v>
      </c>
      <c r="H94" s="1">
        <v>1</v>
      </c>
      <c r="I94" s="1">
        <v>93</v>
      </c>
    </row>
    <row r="95" spans="1:9">
      <c r="A95">
        <v>27.33213337691021</v>
      </c>
      <c r="B95">
        <v>27.35446825551664</v>
      </c>
      <c r="C95">
        <v>37171599.12109375</v>
      </c>
      <c r="D95" s="47">
        <v>0</v>
      </c>
      <c r="E95" s="47">
        <f t="shared" si="1"/>
        <v>37171599.12109375</v>
      </c>
      <c r="F95" s="47">
        <v>1</v>
      </c>
      <c r="G95" s="47">
        <v>1</v>
      </c>
      <c r="H95" s="1">
        <v>1</v>
      </c>
      <c r="I95" s="1">
        <v>94</v>
      </c>
    </row>
    <row r="96" spans="1:9">
      <c r="A96">
        <v>29.32418820956833</v>
      </c>
      <c r="B96">
        <v>34.313797192709544</v>
      </c>
      <c r="C96">
        <v>14163699.951171879</v>
      </c>
      <c r="D96" s="47">
        <v>0</v>
      </c>
      <c r="E96" s="47">
        <f t="shared" si="1"/>
        <v>14163699.951171879</v>
      </c>
      <c r="F96" s="47">
        <v>1</v>
      </c>
      <c r="G96" s="47">
        <v>1</v>
      </c>
      <c r="H96" s="1">
        <v>1</v>
      </c>
      <c r="I96" s="1">
        <v>95</v>
      </c>
    </row>
    <row r="97" spans="1:9">
      <c r="A97">
        <v>26.691058165461708</v>
      </c>
      <c r="B97">
        <v>33.215557004579921</v>
      </c>
      <c r="C97">
        <v>3703009.9487304688</v>
      </c>
      <c r="D97" s="47">
        <v>0</v>
      </c>
      <c r="E97" s="47">
        <f t="shared" si="1"/>
        <v>3703009.9487304688</v>
      </c>
      <c r="F97" s="47">
        <v>1</v>
      </c>
      <c r="G97" s="47">
        <v>1</v>
      </c>
      <c r="H97" s="1">
        <v>1</v>
      </c>
      <c r="I97" s="1">
        <v>96</v>
      </c>
    </row>
    <row r="98" spans="1:9">
      <c r="A98">
        <v>26.96596187912894</v>
      </c>
      <c r="B98">
        <v>31.382756194201448</v>
      </c>
      <c r="C98">
        <v>1120390.014648438</v>
      </c>
      <c r="D98" s="47">
        <v>0</v>
      </c>
      <c r="E98" s="47">
        <f t="shared" si="1"/>
        <v>1120390.014648438</v>
      </c>
      <c r="F98" s="47">
        <v>1</v>
      </c>
      <c r="G98" s="47">
        <v>1</v>
      </c>
      <c r="H98" s="1">
        <v>1</v>
      </c>
      <c r="I98" s="1">
        <v>97</v>
      </c>
    </row>
    <row r="99" spans="1:9">
      <c r="A99">
        <v>26.061639674406219</v>
      </c>
      <c r="B99">
        <v>26.367833439205189</v>
      </c>
      <c r="C99">
        <v>1457389.9841308591</v>
      </c>
      <c r="D99" s="47">
        <v>0</v>
      </c>
      <c r="E99" s="47">
        <f t="shared" si="1"/>
        <v>1457389.9841308591</v>
      </c>
      <c r="F99" s="47">
        <v>1</v>
      </c>
      <c r="G99" s="47">
        <v>1</v>
      </c>
      <c r="H99" s="1">
        <v>1</v>
      </c>
      <c r="I99" s="1">
        <v>98</v>
      </c>
    </row>
    <row r="100" spans="1:9">
      <c r="A100">
        <v>22.241481704068899</v>
      </c>
      <c r="B100">
        <v>26.44908840406173</v>
      </c>
      <c r="C100">
        <v>5700720.21484375</v>
      </c>
      <c r="D100" s="47">
        <v>0</v>
      </c>
      <c r="E100" s="47">
        <f t="shared" si="1"/>
        <v>5700720.21484375</v>
      </c>
      <c r="F100" s="47">
        <v>1</v>
      </c>
      <c r="G100" s="47">
        <v>1</v>
      </c>
      <c r="H100" s="1">
        <v>1</v>
      </c>
      <c r="I100" s="1">
        <v>99</v>
      </c>
    </row>
    <row r="101" spans="1:9">
      <c r="A101">
        <v>23.024968556436392</v>
      </c>
      <c r="B101">
        <v>26.032195914557789</v>
      </c>
      <c r="C101">
        <v>13876700.439453121</v>
      </c>
      <c r="D101" s="47">
        <v>0</v>
      </c>
      <c r="E101" s="47">
        <f t="shared" si="1"/>
        <v>13876700.439453121</v>
      </c>
      <c r="F101" s="47">
        <v>1</v>
      </c>
      <c r="G101" s="47">
        <v>1</v>
      </c>
      <c r="H101" s="1">
        <v>1</v>
      </c>
      <c r="I101" s="1">
        <v>100</v>
      </c>
    </row>
    <row r="102" spans="1:9">
      <c r="A102">
        <v>22.298577264023979</v>
      </c>
      <c r="B102">
        <v>31.162966668927432</v>
      </c>
      <c r="C102">
        <v>6031279.9072265625</v>
      </c>
      <c r="D102" s="47">
        <v>0</v>
      </c>
      <c r="E102" s="47">
        <f t="shared" si="1"/>
        <v>6031279.9072265625</v>
      </c>
      <c r="F102" s="47">
        <v>1</v>
      </c>
      <c r="G102" s="47">
        <v>1</v>
      </c>
      <c r="H102" s="1">
        <v>1</v>
      </c>
      <c r="I102" s="1">
        <v>101</v>
      </c>
    </row>
    <row r="103" spans="1:9">
      <c r="A103">
        <v>28.04589890700591</v>
      </c>
      <c r="B103">
        <v>26.155627964733359</v>
      </c>
      <c r="C103">
        <v>9498200.0732421875</v>
      </c>
      <c r="D103" s="47">
        <v>0</v>
      </c>
      <c r="E103" s="47">
        <f t="shared" si="1"/>
        <v>9498200.0732421875</v>
      </c>
      <c r="F103" s="47">
        <v>1</v>
      </c>
      <c r="G103" s="47">
        <v>1</v>
      </c>
      <c r="H103" s="1">
        <v>1</v>
      </c>
      <c r="I103" s="1">
        <v>102</v>
      </c>
    </row>
    <row r="104" spans="1:9">
      <c r="A104">
        <v>24.986381820225109</v>
      </c>
      <c r="B104">
        <v>33.426271988626333</v>
      </c>
      <c r="C104">
        <v>7797340.087890625</v>
      </c>
      <c r="D104" s="47">
        <v>0</v>
      </c>
      <c r="E104" s="47">
        <f t="shared" si="1"/>
        <v>7797340.087890625</v>
      </c>
      <c r="F104" s="47">
        <v>1</v>
      </c>
      <c r="G104" s="47">
        <v>1</v>
      </c>
      <c r="H104" s="1">
        <v>1</v>
      </c>
      <c r="I104" s="1">
        <v>103</v>
      </c>
    </row>
    <row r="105" spans="1:9">
      <c r="A105">
        <v>26.83142156606468</v>
      </c>
      <c r="B105">
        <v>34.929650018193222</v>
      </c>
      <c r="C105">
        <v>13866400.146484379</v>
      </c>
      <c r="D105" s="47">
        <v>0</v>
      </c>
      <c r="E105" s="47">
        <f t="shared" si="1"/>
        <v>13866400.146484379</v>
      </c>
      <c r="F105" s="47">
        <v>1</v>
      </c>
      <c r="G105" s="47">
        <v>1</v>
      </c>
      <c r="H105" s="1">
        <v>1</v>
      </c>
      <c r="I105" s="1">
        <v>104</v>
      </c>
    </row>
    <row r="106" spans="1:9">
      <c r="A106">
        <v>30.621881502297882</v>
      </c>
      <c r="B106">
        <v>28.663481847086651</v>
      </c>
      <c r="C106">
        <v>15773900.146484379</v>
      </c>
      <c r="D106" s="47">
        <v>0</v>
      </c>
      <c r="E106" s="47">
        <f t="shared" si="1"/>
        <v>15773900.146484379</v>
      </c>
      <c r="F106" s="47">
        <v>1</v>
      </c>
      <c r="G106" s="47">
        <v>1</v>
      </c>
      <c r="H106" s="1">
        <v>1</v>
      </c>
      <c r="I106" s="1">
        <v>105</v>
      </c>
    </row>
    <row r="107" spans="1:9">
      <c r="A107">
        <v>24.368276176914311</v>
      </c>
      <c r="B107">
        <v>29.53669846967097</v>
      </c>
      <c r="C107">
        <v>617234.99298095703</v>
      </c>
      <c r="D107" s="47">
        <v>0</v>
      </c>
      <c r="E107" s="47">
        <f t="shared" si="1"/>
        <v>617234.99298095703</v>
      </c>
      <c r="F107" s="47">
        <v>1</v>
      </c>
      <c r="G107" s="47">
        <v>1</v>
      </c>
      <c r="H107" s="1">
        <v>1</v>
      </c>
      <c r="I107" s="1">
        <v>106</v>
      </c>
    </row>
    <row r="108" spans="1:9">
      <c r="A108">
        <v>25.89863776883848</v>
      </c>
      <c r="B108">
        <v>32.116671769856787</v>
      </c>
      <c r="C108">
        <v>4514190.0634765616</v>
      </c>
      <c r="D108" s="47">
        <v>0</v>
      </c>
      <c r="E108" s="47">
        <f t="shared" si="1"/>
        <v>4514190.0634765616</v>
      </c>
      <c r="F108" s="47">
        <v>1</v>
      </c>
      <c r="G108" s="47">
        <v>1</v>
      </c>
      <c r="H108" s="1">
        <v>1</v>
      </c>
      <c r="I108" s="1">
        <v>107</v>
      </c>
    </row>
    <row r="109" spans="1:9">
      <c r="A109">
        <v>29.177735816158961</v>
      </c>
      <c r="B109">
        <v>34.371530063257659</v>
      </c>
      <c r="C109">
        <v>2052810.05859375</v>
      </c>
      <c r="D109" s="47">
        <v>0</v>
      </c>
      <c r="E109" s="47">
        <f t="shared" si="1"/>
        <v>2052810.05859375</v>
      </c>
      <c r="F109" s="47">
        <v>1</v>
      </c>
      <c r="G109" s="47">
        <v>1</v>
      </c>
      <c r="H109" s="1">
        <v>1</v>
      </c>
      <c r="I109" s="1">
        <v>108</v>
      </c>
    </row>
    <row r="110" spans="1:9">
      <c r="A110">
        <v>24.17358257217041</v>
      </c>
      <c r="B110">
        <v>33.94093773556385</v>
      </c>
      <c r="C110">
        <v>541114.00604248047</v>
      </c>
      <c r="D110" s="47">
        <v>0</v>
      </c>
      <c r="E110" s="47">
        <f t="shared" si="1"/>
        <v>541114.00604248047</v>
      </c>
      <c r="F110" s="47">
        <v>1</v>
      </c>
      <c r="G110" s="47">
        <v>1</v>
      </c>
      <c r="H110" s="1">
        <v>1</v>
      </c>
      <c r="I110" s="1">
        <v>109</v>
      </c>
    </row>
    <row r="111" spans="1:9">
      <c r="A111">
        <v>22.731309143373529</v>
      </c>
      <c r="B111">
        <v>25.575918287498489</v>
      </c>
      <c r="C111">
        <v>4950849.9145507813</v>
      </c>
      <c r="D111" s="47">
        <v>0</v>
      </c>
      <c r="E111" s="47">
        <f t="shared" si="1"/>
        <v>4950849.9145507813</v>
      </c>
      <c r="F111" s="47">
        <v>1</v>
      </c>
      <c r="G111" s="47">
        <v>1</v>
      </c>
      <c r="H111" s="1">
        <v>1</v>
      </c>
      <c r="I111" s="1">
        <v>110</v>
      </c>
    </row>
    <row r="112" spans="1:9">
      <c r="A112">
        <v>24.752638802680799</v>
      </c>
      <c r="B112">
        <v>26.690718025567651</v>
      </c>
      <c r="C112">
        <v>20037900.390625</v>
      </c>
      <c r="D112" s="47">
        <v>0</v>
      </c>
      <c r="E112" s="47">
        <f t="shared" si="1"/>
        <v>20037900.390625</v>
      </c>
      <c r="F112" s="47">
        <v>1</v>
      </c>
      <c r="G112" s="47">
        <v>1</v>
      </c>
      <c r="H112" s="1">
        <v>1</v>
      </c>
      <c r="I112" s="1">
        <v>111</v>
      </c>
    </row>
    <row r="113" spans="1:9">
      <c r="A113">
        <v>23.531602228913041</v>
      </c>
      <c r="B113">
        <v>32.545971985577921</v>
      </c>
      <c r="C113">
        <v>29913701.171875</v>
      </c>
      <c r="D113" s="47">
        <v>0</v>
      </c>
      <c r="E113" s="47">
        <f t="shared" si="1"/>
        <v>29913701.171875</v>
      </c>
      <c r="F113" s="47">
        <v>1</v>
      </c>
      <c r="G113" s="47">
        <v>1</v>
      </c>
      <c r="H113" s="1">
        <v>1</v>
      </c>
      <c r="I113" s="1">
        <v>112</v>
      </c>
    </row>
    <row r="114" spans="1:9">
      <c r="A114">
        <v>30.832127697254439</v>
      </c>
      <c r="B114">
        <v>31.888931080324468</v>
      </c>
      <c r="C114">
        <v>38520700.68359375</v>
      </c>
      <c r="D114" s="47">
        <v>0</v>
      </c>
      <c r="E114" s="47">
        <f t="shared" si="1"/>
        <v>38520700.68359375</v>
      </c>
      <c r="F114" s="47">
        <v>1</v>
      </c>
      <c r="G114" s="47">
        <v>1</v>
      </c>
      <c r="H114" s="1">
        <v>1</v>
      </c>
      <c r="I114" s="1">
        <v>113</v>
      </c>
    </row>
    <row r="115" spans="1:9">
      <c r="A115">
        <v>29.677143605861961</v>
      </c>
      <c r="B115">
        <v>26.332185940401232</v>
      </c>
      <c r="C115">
        <v>46307099.609375</v>
      </c>
      <c r="D115" s="47">
        <v>0</v>
      </c>
      <c r="E115" s="47">
        <f t="shared" si="1"/>
        <v>46307099.609375</v>
      </c>
      <c r="F115" s="47">
        <v>1</v>
      </c>
      <c r="G115" s="47">
        <v>1</v>
      </c>
      <c r="H115" s="1">
        <v>1</v>
      </c>
      <c r="I115" s="1">
        <v>114</v>
      </c>
    </row>
    <row r="116" spans="1:9">
      <c r="A116">
        <v>28.01733568684902</v>
      </c>
      <c r="B116">
        <v>30.02064582001568</v>
      </c>
      <c r="C116">
        <v>13061500.244140621</v>
      </c>
      <c r="D116" s="47">
        <v>0</v>
      </c>
      <c r="E116" s="47">
        <f t="shared" si="1"/>
        <v>13061500.244140621</v>
      </c>
      <c r="F116" s="47">
        <v>1</v>
      </c>
      <c r="G116" s="47">
        <v>1</v>
      </c>
      <c r="H116" s="1">
        <v>1</v>
      </c>
      <c r="I116" s="1">
        <v>115</v>
      </c>
    </row>
    <row r="117" spans="1:9">
      <c r="A117">
        <v>30.27887560678332</v>
      </c>
      <c r="B117">
        <v>32.808146310852948</v>
      </c>
      <c r="C117">
        <v>4033869.9340820313</v>
      </c>
      <c r="D117" s="47">
        <v>0</v>
      </c>
      <c r="E117" s="47">
        <f t="shared" si="1"/>
        <v>4033869.9340820313</v>
      </c>
      <c r="F117" s="47">
        <v>1</v>
      </c>
      <c r="G117" s="47">
        <v>1</v>
      </c>
      <c r="H117" s="1">
        <v>1</v>
      </c>
      <c r="I117" s="1">
        <v>116</v>
      </c>
    </row>
    <row r="118" spans="1:9">
      <c r="A118">
        <v>29.634884730541589</v>
      </c>
      <c r="B118">
        <v>27.187806822626939</v>
      </c>
      <c r="C118">
        <v>12733000.48828125</v>
      </c>
      <c r="D118" s="47">
        <v>0</v>
      </c>
      <c r="E118" s="47">
        <f t="shared" si="1"/>
        <v>12733000.48828125</v>
      </c>
      <c r="F118" s="47">
        <v>1</v>
      </c>
      <c r="G118" s="47">
        <v>1</v>
      </c>
      <c r="H118" s="1">
        <v>1</v>
      </c>
      <c r="I118" s="1">
        <v>117</v>
      </c>
    </row>
    <row r="119" spans="1:9">
      <c r="A119">
        <v>23.77241555941734</v>
      </c>
      <c r="B119">
        <v>33.712876357346659</v>
      </c>
      <c r="C119">
        <v>9750590.2099609375</v>
      </c>
      <c r="D119" s="47">
        <v>0</v>
      </c>
      <c r="E119" s="47">
        <f t="shared" si="1"/>
        <v>9750590.2099609375</v>
      </c>
      <c r="F119" s="47">
        <v>1</v>
      </c>
      <c r="G119" s="47">
        <v>1</v>
      </c>
      <c r="H119" s="1">
        <v>1</v>
      </c>
      <c r="I119" s="1">
        <v>118</v>
      </c>
    </row>
    <row r="120" spans="1:9">
      <c r="A120">
        <v>30.479310485654789</v>
      </c>
      <c r="B120">
        <v>25.52971774820368</v>
      </c>
      <c r="C120">
        <v>6232830.2001953125</v>
      </c>
      <c r="D120" s="47">
        <v>0</v>
      </c>
      <c r="E120" s="47">
        <f t="shared" si="1"/>
        <v>6232830.2001953125</v>
      </c>
      <c r="F120" s="47">
        <v>1</v>
      </c>
      <c r="G120" s="47">
        <v>1</v>
      </c>
      <c r="H120" s="1">
        <v>1</v>
      </c>
      <c r="I120" s="1">
        <v>119</v>
      </c>
    </row>
    <row r="121" spans="1:9">
      <c r="A121">
        <v>27.12375129819868</v>
      </c>
      <c r="B121">
        <v>32.821950850680743</v>
      </c>
      <c r="C121">
        <v>1504499.9694824219</v>
      </c>
      <c r="D121" s="47">
        <v>0</v>
      </c>
      <c r="E121" s="47">
        <f t="shared" si="1"/>
        <v>1504499.9694824219</v>
      </c>
      <c r="F121" s="47">
        <v>1</v>
      </c>
      <c r="G121" s="47">
        <v>1</v>
      </c>
      <c r="H121" s="1">
        <v>1</v>
      </c>
      <c r="I121" s="1">
        <v>120</v>
      </c>
    </row>
    <row r="122" spans="1:9">
      <c r="A122">
        <v>29.67068147405859</v>
      </c>
      <c r="B122">
        <v>31.158188997898701</v>
      </c>
      <c r="C122">
        <v>440298.00415039063</v>
      </c>
      <c r="D122" s="47">
        <v>0</v>
      </c>
      <c r="E122" s="47">
        <f t="shared" si="1"/>
        <v>440298.00415039063</v>
      </c>
      <c r="F122" s="47">
        <v>1</v>
      </c>
      <c r="G122" s="47">
        <v>1</v>
      </c>
      <c r="H122" s="1">
        <v>1</v>
      </c>
      <c r="I122" s="1">
        <v>121</v>
      </c>
    </row>
    <row r="123" spans="1:9">
      <c r="A123">
        <v>30.51286734927319</v>
      </c>
      <c r="B123">
        <v>28.151993466543491</v>
      </c>
      <c r="C123">
        <v>982006.98852539063</v>
      </c>
      <c r="D123" s="47">
        <v>0</v>
      </c>
      <c r="E123" s="47">
        <f t="shared" si="1"/>
        <v>982006.98852539063</v>
      </c>
      <c r="F123" s="47">
        <v>1</v>
      </c>
      <c r="G123" s="47">
        <v>1</v>
      </c>
      <c r="H123" s="1">
        <v>1</v>
      </c>
      <c r="I123" s="1">
        <v>122</v>
      </c>
    </row>
    <row r="124" spans="1:9">
      <c r="A124">
        <v>25.02103301223271</v>
      </c>
      <c r="B124">
        <v>32.209325483419107</v>
      </c>
      <c r="C124">
        <v>363642.00592041021</v>
      </c>
      <c r="D124" s="47">
        <v>0</v>
      </c>
      <c r="E124" s="47">
        <f t="shared" si="1"/>
        <v>363642.00592041021</v>
      </c>
      <c r="F124" s="47">
        <v>1</v>
      </c>
      <c r="G124" s="47">
        <v>1</v>
      </c>
      <c r="H124" s="1">
        <v>1</v>
      </c>
      <c r="I124" s="1">
        <v>123</v>
      </c>
    </row>
    <row r="125" spans="1:9">
      <c r="A125">
        <v>23.045493283012931</v>
      </c>
      <c r="B125">
        <v>32.823657951511599</v>
      </c>
      <c r="C125">
        <v>10141799.926757811</v>
      </c>
      <c r="D125" s="47">
        <v>0</v>
      </c>
      <c r="E125" s="47">
        <f t="shared" si="1"/>
        <v>10141799.926757811</v>
      </c>
      <c r="F125" s="47">
        <v>1</v>
      </c>
      <c r="G125" s="47">
        <v>1</v>
      </c>
      <c r="H125" s="1">
        <v>1</v>
      </c>
      <c r="I125" s="1">
        <v>124</v>
      </c>
    </row>
    <row r="126" spans="1:9">
      <c r="A126">
        <v>24.16538404414845</v>
      </c>
      <c r="B126">
        <v>34.338989713039688</v>
      </c>
      <c r="C126">
        <v>18488599.853515621</v>
      </c>
      <c r="D126" s="47">
        <v>0</v>
      </c>
      <c r="E126" s="47">
        <f t="shared" si="1"/>
        <v>18488599.853515621</v>
      </c>
      <c r="F126" s="47">
        <v>1</v>
      </c>
      <c r="G126" s="47">
        <v>1</v>
      </c>
      <c r="H126" s="1">
        <v>1</v>
      </c>
      <c r="I126" s="1">
        <v>125</v>
      </c>
    </row>
    <row r="127" spans="1:9">
      <c r="A127">
        <v>26.057523991949431</v>
      </c>
      <c r="B127">
        <v>28.67774672154264</v>
      </c>
      <c r="C127">
        <v>16337399.90234375</v>
      </c>
      <c r="D127" s="47">
        <v>0</v>
      </c>
      <c r="E127" s="47">
        <f t="shared" si="1"/>
        <v>16337399.90234375</v>
      </c>
      <c r="F127" s="47">
        <v>1</v>
      </c>
      <c r="G127" s="47">
        <v>1</v>
      </c>
      <c r="H127" s="1">
        <v>1</v>
      </c>
      <c r="I127" s="1">
        <v>126</v>
      </c>
    </row>
    <row r="128" spans="1:9">
      <c r="A128">
        <v>29.77114027626369</v>
      </c>
      <c r="B128">
        <v>31.860167359799551</v>
      </c>
      <c r="C128">
        <v>7307130.126953125</v>
      </c>
      <c r="D128" s="47">
        <v>0</v>
      </c>
      <c r="E128" s="47">
        <f t="shared" si="1"/>
        <v>7307130.126953125</v>
      </c>
      <c r="F128" s="47">
        <v>1</v>
      </c>
      <c r="G128" s="47">
        <v>1</v>
      </c>
      <c r="H128" s="1">
        <v>1</v>
      </c>
      <c r="I128" s="1">
        <v>127</v>
      </c>
    </row>
    <row r="129" spans="1:9">
      <c r="A129">
        <v>30.176940540935259</v>
      </c>
      <c r="B129">
        <v>31.026162769346911</v>
      </c>
      <c r="C129">
        <v>1663800.048828125</v>
      </c>
      <c r="D129" s="47">
        <v>0</v>
      </c>
      <c r="E129" s="47">
        <f t="shared" si="1"/>
        <v>1663800.048828125</v>
      </c>
      <c r="F129" s="47">
        <v>1</v>
      </c>
      <c r="G129" s="47">
        <v>1</v>
      </c>
      <c r="H129" s="1">
        <v>1</v>
      </c>
      <c r="I129" s="1">
        <v>128</v>
      </c>
    </row>
    <row r="130" spans="1:9">
      <c r="A130">
        <v>22.066045240046311</v>
      </c>
      <c r="B130">
        <v>30.25206069457089</v>
      </c>
      <c r="C130">
        <v>3027000.122070312</v>
      </c>
      <c r="D130" s="47">
        <v>0</v>
      </c>
      <c r="E130" s="47">
        <f t="shared" si="1"/>
        <v>3027000.122070312</v>
      </c>
      <c r="F130" s="47">
        <v>1</v>
      </c>
      <c r="G130" s="47">
        <v>1</v>
      </c>
      <c r="H130" s="1">
        <v>1</v>
      </c>
      <c r="I130" s="1">
        <v>129</v>
      </c>
    </row>
    <row r="131" spans="1:9">
      <c r="A131">
        <v>26.85209937448688</v>
      </c>
      <c r="B131">
        <v>33.904164741550368</v>
      </c>
      <c r="C131">
        <v>138875000</v>
      </c>
      <c r="D131" s="47">
        <v>0</v>
      </c>
      <c r="E131" s="47">
        <f t="shared" ref="E131:E194" si="2">C131</f>
        <v>138875000</v>
      </c>
      <c r="F131" s="47">
        <v>1</v>
      </c>
      <c r="G131" s="47">
        <v>1</v>
      </c>
      <c r="H131" s="1">
        <v>1</v>
      </c>
      <c r="I131" s="1">
        <v>130</v>
      </c>
    </row>
    <row r="132" spans="1:9">
      <c r="A132">
        <v>25.9654045299134</v>
      </c>
      <c r="B132">
        <v>25.031673141384001</v>
      </c>
      <c r="C132">
        <v>18565600.5859375</v>
      </c>
      <c r="D132" s="47">
        <v>0</v>
      </c>
      <c r="E132" s="47">
        <f t="shared" si="2"/>
        <v>18565600.5859375</v>
      </c>
      <c r="F132" s="47">
        <v>1</v>
      </c>
      <c r="G132" s="47">
        <v>1</v>
      </c>
      <c r="H132" s="1">
        <v>1</v>
      </c>
      <c r="I132" s="1">
        <v>131</v>
      </c>
    </row>
    <row r="133" spans="1:9">
      <c r="A133">
        <v>24.11002419947194</v>
      </c>
      <c r="B133">
        <v>27.82111606103598</v>
      </c>
      <c r="C133">
        <v>8398250.1220703125</v>
      </c>
      <c r="D133" s="47">
        <v>0</v>
      </c>
      <c r="E133" s="47">
        <f t="shared" si="2"/>
        <v>8398250.1220703125</v>
      </c>
      <c r="F133" s="47">
        <v>1</v>
      </c>
      <c r="G133" s="47">
        <v>1</v>
      </c>
      <c r="H133" s="1">
        <v>1</v>
      </c>
      <c r="I133" s="1">
        <v>132</v>
      </c>
    </row>
    <row r="134" spans="1:9">
      <c r="A134">
        <v>23.138720989669991</v>
      </c>
      <c r="B134">
        <v>30.382772395448299</v>
      </c>
      <c r="C134">
        <v>6708519.8974609375</v>
      </c>
      <c r="D134" s="47">
        <v>0</v>
      </c>
      <c r="E134" s="47">
        <f t="shared" si="2"/>
        <v>6708519.8974609375</v>
      </c>
      <c r="F134" s="47">
        <v>1</v>
      </c>
      <c r="G134" s="47">
        <v>1</v>
      </c>
      <c r="H134" s="1">
        <v>1</v>
      </c>
      <c r="I134" s="1">
        <v>133</v>
      </c>
    </row>
    <row r="135" spans="1:9">
      <c r="A135">
        <v>25.207344128334469</v>
      </c>
      <c r="B135">
        <v>26.782932616365521</v>
      </c>
      <c r="C135">
        <v>4284410.0952148438</v>
      </c>
      <c r="D135" s="47">
        <v>0</v>
      </c>
      <c r="E135" s="47">
        <f t="shared" si="2"/>
        <v>4284410.0952148438</v>
      </c>
      <c r="F135" s="47">
        <v>1</v>
      </c>
      <c r="G135" s="47">
        <v>1</v>
      </c>
      <c r="H135" s="1">
        <v>1</v>
      </c>
      <c r="I135" s="1">
        <v>134</v>
      </c>
    </row>
    <row r="136" spans="1:9">
      <c r="A136">
        <v>30.957642187168929</v>
      </c>
      <c r="B136">
        <v>34.078665337327578</v>
      </c>
      <c r="C136">
        <v>1132129.9743652339</v>
      </c>
      <c r="D136" s="47">
        <v>0</v>
      </c>
      <c r="E136" s="47">
        <f t="shared" si="2"/>
        <v>1132129.9743652339</v>
      </c>
      <c r="F136" s="47">
        <v>1</v>
      </c>
      <c r="G136" s="47">
        <v>1</v>
      </c>
      <c r="H136" s="1">
        <v>1</v>
      </c>
      <c r="I136" s="1">
        <v>135</v>
      </c>
    </row>
    <row r="137" spans="1:9">
      <c r="A137">
        <v>25.07042785419717</v>
      </c>
      <c r="B137">
        <v>31.475951176130149</v>
      </c>
      <c r="C137">
        <v>1809429.931640625</v>
      </c>
      <c r="D137" s="47">
        <v>0</v>
      </c>
      <c r="E137" s="47">
        <f t="shared" si="2"/>
        <v>1809429.931640625</v>
      </c>
      <c r="F137" s="47">
        <v>1</v>
      </c>
      <c r="G137" s="47">
        <v>1</v>
      </c>
      <c r="H137" s="1">
        <v>1</v>
      </c>
      <c r="I137" s="1">
        <v>136</v>
      </c>
    </row>
    <row r="138" spans="1:9">
      <c r="A138">
        <v>26.928510906561979</v>
      </c>
      <c r="B138">
        <v>29.778829946319899</v>
      </c>
      <c r="C138">
        <v>19005799.560546879</v>
      </c>
      <c r="D138" s="47">
        <v>0</v>
      </c>
      <c r="E138" s="47">
        <f t="shared" si="2"/>
        <v>19005799.560546879</v>
      </c>
      <c r="F138" s="47">
        <v>1</v>
      </c>
      <c r="G138" s="47">
        <v>1</v>
      </c>
      <c r="H138" s="1">
        <v>1</v>
      </c>
      <c r="I138" s="1">
        <v>137</v>
      </c>
    </row>
    <row r="139" spans="1:9">
      <c r="A139">
        <v>28.678680109504189</v>
      </c>
      <c r="B139">
        <v>33.147017590666543</v>
      </c>
      <c r="C139">
        <v>1131949.996948242</v>
      </c>
      <c r="D139" s="47">
        <v>0</v>
      </c>
      <c r="E139" s="47">
        <f t="shared" si="2"/>
        <v>1131949.996948242</v>
      </c>
      <c r="F139" s="47">
        <v>1</v>
      </c>
      <c r="G139" s="47">
        <v>1</v>
      </c>
      <c r="H139" s="1">
        <v>1</v>
      </c>
      <c r="I139" s="1">
        <v>138</v>
      </c>
    </row>
    <row r="140" spans="1:9">
      <c r="A140">
        <v>25.454481222603292</v>
      </c>
      <c r="B140">
        <v>29.508861914651039</v>
      </c>
      <c r="C140">
        <v>2261750.0305175781</v>
      </c>
      <c r="D140" s="47">
        <v>0</v>
      </c>
      <c r="E140" s="47">
        <f t="shared" si="2"/>
        <v>2261750.0305175781</v>
      </c>
      <c r="F140" s="47">
        <v>1</v>
      </c>
      <c r="G140" s="47">
        <v>1</v>
      </c>
      <c r="H140" s="1">
        <v>1</v>
      </c>
      <c r="I140" s="1">
        <v>139</v>
      </c>
    </row>
    <row r="141" spans="1:9">
      <c r="A141">
        <v>31.231929785849129</v>
      </c>
      <c r="B141">
        <v>30.58653011930009</v>
      </c>
      <c r="C141">
        <v>2443249.9694824219</v>
      </c>
      <c r="D141" s="47">
        <v>0</v>
      </c>
      <c r="E141" s="47">
        <f t="shared" si="2"/>
        <v>2443249.9694824219</v>
      </c>
      <c r="F141" s="47">
        <v>1</v>
      </c>
      <c r="G141" s="47">
        <v>1</v>
      </c>
      <c r="H141" s="1">
        <v>1</v>
      </c>
      <c r="I141" s="1">
        <v>140</v>
      </c>
    </row>
    <row r="142" spans="1:9">
      <c r="A142">
        <v>31.14324930195006</v>
      </c>
      <c r="B142">
        <v>25.027509955539209</v>
      </c>
      <c r="C142">
        <v>6957839.9658203125</v>
      </c>
      <c r="D142" s="47">
        <v>0</v>
      </c>
      <c r="E142" s="47">
        <f t="shared" si="2"/>
        <v>6957839.9658203125</v>
      </c>
      <c r="F142" s="47">
        <v>1</v>
      </c>
      <c r="G142" s="47">
        <v>1</v>
      </c>
      <c r="H142" s="1">
        <v>1</v>
      </c>
      <c r="I142" s="1">
        <v>141</v>
      </c>
    </row>
    <row r="143" spans="1:9">
      <c r="A143">
        <v>24.39193181034096</v>
      </c>
      <c r="B143">
        <v>28.65700530195074</v>
      </c>
      <c r="C143">
        <v>104630000</v>
      </c>
      <c r="D143" s="47">
        <v>0</v>
      </c>
      <c r="E143" s="47">
        <f t="shared" si="2"/>
        <v>104630000</v>
      </c>
      <c r="F143" s="47">
        <v>1</v>
      </c>
      <c r="G143" s="47">
        <v>1</v>
      </c>
      <c r="H143" s="1">
        <v>1</v>
      </c>
      <c r="I143" s="1">
        <v>142</v>
      </c>
    </row>
    <row r="144" spans="1:9">
      <c r="A144">
        <v>26.723860805977662</v>
      </c>
      <c r="B144">
        <v>26.387904723509699</v>
      </c>
      <c r="C144">
        <v>273834003.90625</v>
      </c>
      <c r="D144" s="47">
        <v>0</v>
      </c>
      <c r="E144" s="47">
        <f t="shared" si="2"/>
        <v>273834003.90625</v>
      </c>
      <c r="F144" s="47">
        <v>1</v>
      </c>
      <c r="G144" s="47">
        <v>1</v>
      </c>
      <c r="H144" s="1">
        <v>1</v>
      </c>
      <c r="I144" s="1">
        <v>143</v>
      </c>
    </row>
    <row r="145" spans="1:9">
      <c r="A145">
        <v>24.85834394325931</v>
      </c>
      <c r="B145">
        <v>31.896886806622909</v>
      </c>
      <c r="C145">
        <v>393888.01574707031</v>
      </c>
      <c r="D145" s="47">
        <v>0</v>
      </c>
      <c r="E145" s="47">
        <f t="shared" si="2"/>
        <v>393888.01574707031</v>
      </c>
      <c r="F145" s="47">
        <v>1</v>
      </c>
      <c r="G145" s="47">
        <v>1</v>
      </c>
      <c r="H145" s="1">
        <v>1</v>
      </c>
      <c r="I145" s="1">
        <v>144</v>
      </c>
    </row>
    <row r="146" spans="1:9">
      <c r="A146">
        <v>24.70598469658594</v>
      </c>
      <c r="B146">
        <v>29.79026958975734</v>
      </c>
      <c r="C146">
        <v>230988.0065917969</v>
      </c>
      <c r="D146" s="47">
        <v>0</v>
      </c>
      <c r="E146" s="47">
        <f t="shared" si="2"/>
        <v>230988.0065917969</v>
      </c>
      <c r="F146" s="47">
        <v>1</v>
      </c>
      <c r="G146" s="47">
        <v>1</v>
      </c>
      <c r="H146" s="1">
        <v>1</v>
      </c>
      <c r="I146" s="1">
        <v>145</v>
      </c>
    </row>
    <row r="147" spans="1:9">
      <c r="A147">
        <v>22.350425999868062</v>
      </c>
      <c r="B147">
        <v>28.017575572502309</v>
      </c>
      <c r="C147">
        <v>1195569.9920654299</v>
      </c>
      <c r="D147" s="47">
        <v>0</v>
      </c>
      <c r="E147" s="47">
        <f t="shared" si="2"/>
        <v>1195569.9920654299</v>
      </c>
      <c r="F147" s="47">
        <v>1</v>
      </c>
      <c r="G147" s="47">
        <v>1</v>
      </c>
      <c r="H147" s="1">
        <v>1</v>
      </c>
      <c r="I147" s="1">
        <v>146</v>
      </c>
    </row>
    <row r="148" spans="1:9">
      <c r="A148">
        <v>27.79086117280902</v>
      </c>
      <c r="B148">
        <v>29.67832339371742</v>
      </c>
      <c r="C148">
        <v>18400600.5859375</v>
      </c>
      <c r="D148" s="47">
        <v>0</v>
      </c>
      <c r="E148" s="47">
        <f t="shared" si="2"/>
        <v>18400600.5859375</v>
      </c>
      <c r="F148" s="47">
        <v>1</v>
      </c>
      <c r="G148" s="47">
        <v>1</v>
      </c>
      <c r="H148" s="1">
        <v>1</v>
      </c>
      <c r="I148" s="1">
        <v>147</v>
      </c>
    </row>
    <row r="149" spans="1:9">
      <c r="A149">
        <v>26.77545072067419</v>
      </c>
      <c r="B149">
        <v>27.096298879513459</v>
      </c>
      <c r="C149">
        <v>5870869.7509765625</v>
      </c>
      <c r="D149" s="47">
        <v>0</v>
      </c>
      <c r="E149" s="47">
        <f t="shared" si="2"/>
        <v>5870869.7509765625</v>
      </c>
      <c r="F149" s="47">
        <v>1</v>
      </c>
      <c r="G149" s="47">
        <v>1</v>
      </c>
      <c r="H149" s="1">
        <v>1</v>
      </c>
      <c r="I149" s="1">
        <v>148</v>
      </c>
    </row>
    <row r="150" spans="1:9">
      <c r="A150">
        <v>22.489048136874899</v>
      </c>
      <c r="B150">
        <v>34.250866324861413</v>
      </c>
      <c r="C150">
        <v>12689599.609375</v>
      </c>
      <c r="D150" s="47">
        <v>0</v>
      </c>
      <c r="E150" s="47">
        <f t="shared" si="2"/>
        <v>12689599.609375</v>
      </c>
      <c r="F150" s="47">
        <v>1</v>
      </c>
      <c r="G150" s="47">
        <v>1</v>
      </c>
      <c r="H150" s="1">
        <v>1</v>
      </c>
      <c r="I150" s="1">
        <v>149</v>
      </c>
    </row>
    <row r="151" spans="1:9">
      <c r="A151">
        <v>24.647141410247809</v>
      </c>
      <c r="B151">
        <v>25.539726325509129</v>
      </c>
      <c r="C151">
        <v>11821899.4140625</v>
      </c>
      <c r="D151" s="47">
        <v>0</v>
      </c>
      <c r="E151" s="47">
        <f t="shared" si="2"/>
        <v>11821899.4140625</v>
      </c>
      <c r="F151" s="47">
        <v>1</v>
      </c>
      <c r="G151" s="47">
        <v>1</v>
      </c>
      <c r="H151" s="1">
        <v>1</v>
      </c>
      <c r="I151" s="1">
        <v>150</v>
      </c>
    </row>
    <row r="152" spans="1:9">
      <c r="A152">
        <v>30.628525916683209</v>
      </c>
      <c r="B152">
        <v>33.654170352961202</v>
      </c>
      <c r="C152">
        <v>25060600.5859375</v>
      </c>
      <c r="D152" s="47">
        <v>0</v>
      </c>
      <c r="E152" s="47">
        <f t="shared" si="2"/>
        <v>25060600.5859375</v>
      </c>
      <c r="F152" s="47">
        <v>1</v>
      </c>
      <c r="G152" s="47">
        <v>1</v>
      </c>
      <c r="H152" s="1">
        <v>1</v>
      </c>
      <c r="I152" s="1">
        <v>151</v>
      </c>
    </row>
    <row r="153" spans="1:9">
      <c r="A153">
        <v>24.27583796133624</v>
      </c>
      <c r="B153">
        <v>30.113587887333509</v>
      </c>
      <c r="C153">
        <v>5293129.8828125</v>
      </c>
      <c r="D153" s="47">
        <v>0</v>
      </c>
      <c r="E153" s="47">
        <f t="shared" si="2"/>
        <v>5293129.8828125</v>
      </c>
      <c r="F153" s="47">
        <v>1</v>
      </c>
      <c r="G153" s="47">
        <v>1</v>
      </c>
      <c r="H153" s="1">
        <v>1</v>
      </c>
      <c r="I153" s="1">
        <v>152</v>
      </c>
    </row>
    <row r="154" spans="1:9">
      <c r="A154">
        <v>23.37650128486662</v>
      </c>
      <c r="B154">
        <v>31.189464961388168</v>
      </c>
      <c r="C154">
        <v>1908860.0158691409</v>
      </c>
      <c r="D154" s="47">
        <v>0</v>
      </c>
      <c r="E154" s="47">
        <f t="shared" si="2"/>
        <v>1908860.0158691409</v>
      </c>
      <c r="F154" s="47">
        <v>1</v>
      </c>
      <c r="G154" s="47">
        <v>1</v>
      </c>
      <c r="H154" s="1">
        <v>1</v>
      </c>
      <c r="I154" s="1">
        <v>153</v>
      </c>
    </row>
    <row r="155" spans="1:9">
      <c r="A155">
        <v>26.649801222636849</v>
      </c>
      <c r="B155">
        <v>28.026056209087042</v>
      </c>
      <c r="C155">
        <v>10844499.51171875</v>
      </c>
      <c r="D155" s="47">
        <v>0</v>
      </c>
      <c r="E155" s="47">
        <f t="shared" si="2"/>
        <v>10844499.51171875</v>
      </c>
      <c r="F155" s="47">
        <v>1</v>
      </c>
      <c r="G155" s="47">
        <v>1</v>
      </c>
      <c r="H155" s="1">
        <v>1</v>
      </c>
      <c r="I155" s="1">
        <v>154</v>
      </c>
    </row>
    <row r="156" spans="1:9">
      <c r="A156">
        <v>31.36367931405071</v>
      </c>
      <c r="B156">
        <v>34.666976167943211</v>
      </c>
      <c r="C156">
        <v>9327349.853515625</v>
      </c>
      <c r="D156" s="47">
        <v>0</v>
      </c>
      <c r="E156" s="47">
        <f t="shared" si="2"/>
        <v>9327349.853515625</v>
      </c>
      <c r="F156" s="47">
        <v>1</v>
      </c>
      <c r="G156" s="47">
        <v>1</v>
      </c>
      <c r="H156" s="1">
        <v>1</v>
      </c>
      <c r="I156" s="1">
        <v>155</v>
      </c>
    </row>
    <row r="157" spans="1:9">
      <c r="A157">
        <v>24.299525079359249</v>
      </c>
      <c r="B157">
        <v>27.818509585194899</v>
      </c>
      <c r="C157">
        <v>1051989.9749755859</v>
      </c>
      <c r="D157" s="47">
        <v>0</v>
      </c>
      <c r="E157" s="47">
        <f t="shared" si="2"/>
        <v>1051989.9749755859</v>
      </c>
      <c r="F157" s="47">
        <v>1</v>
      </c>
      <c r="G157" s="47">
        <v>1</v>
      </c>
      <c r="H157" s="1">
        <v>1</v>
      </c>
      <c r="I157" s="1">
        <v>156</v>
      </c>
    </row>
    <row r="158" spans="1:9">
      <c r="A158">
        <v>28.38528770035585</v>
      </c>
      <c r="B158">
        <v>30.888779971403039</v>
      </c>
      <c r="C158">
        <v>1268160.018920898</v>
      </c>
      <c r="D158" s="47">
        <v>0</v>
      </c>
      <c r="E158" s="47">
        <f t="shared" si="2"/>
        <v>1268160.018920898</v>
      </c>
      <c r="F158" s="47">
        <v>1</v>
      </c>
      <c r="G158" s="47">
        <v>1</v>
      </c>
      <c r="H158" s="1">
        <v>1</v>
      </c>
      <c r="I158" s="1">
        <v>157</v>
      </c>
    </row>
    <row r="159" spans="1:9">
      <c r="A159">
        <v>29.235386345622821</v>
      </c>
      <c r="B159">
        <v>34.934167051071277</v>
      </c>
      <c r="C159">
        <v>7927329.7119140625</v>
      </c>
      <c r="D159" s="47">
        <v>0</v>
      </c>
      <c r="E159" s="47">
        <f t="shared" si="2"/>
        <v>7927329.7119140625</v>
      </c>
      <c r="F159" s="47">
        <v>1</v>
      </c>
      <c r="G159" s="47">
        <v>1</v>
      </c>
      <c r="H159" s="1">
        <v>1</v>
      </c>
      <c r="I159" s="1">
        <v>158</v>
      </c>
    </row>
    <row r="160" spans="1:9">
      <c r="A160">
        <v>24.257556667927801</v>
      </c>
      <c r="B160">
        <v>33.810943963834461</v>
      </c>
      <c r="C160">
        <v>10472800.29296875</v>
      </c>
      <c r="D160" s="47">
        <v>0</v>
      </c>
      <c r="E160" s="47">
        <f t="shared" si="2"/>
        <v>10472800.29296875</v>
      </c>
      <c r="F160" s="47">
        <v>1</v>
      </c>
      <c r="G160" s="47">
        <v>1</v>
      </c>
      <c r="H160" s="1">
        <v>1</v>
      </c>
      <c r="I160" s="1">
        <v>159</v>
      </c>
    </row>
    <row r="161" spans="1:9">
      <c r="A161">
        <v>28.918055311812669</v>
      </c>
      <c r="B161">
        <v>30.36329825286106</v>
      </c>
      <c r="C161">
        <v>21197700.1953125</v>
      </c>
      <c r="D161" s="47">
        <v>0</v>
      </c>
      <c r="E161" s="47">
        <f t="shared" si="2"/>
        <v>21197700.1953125</v>
      </c>
      <c r="F161" s="47">
        <v>1</v>
      </c>
      <c r="G161" s="47">
        <v>1</v>
      </c>
      <c r="H161" s="1">
        <v>1</v>
      </c>
      <c r="I161" s="1">
        <v>160</v>
      </c>
    </row>
    <row r="162" spans="1:9">
      <c r="A162">
        <v>25.493939760832909</v>
      </c>
      <c r="B162">
        <v>34.903745229672118</v>
      </c>
      <c r="C162">
        <v>51220498.046875</v>
      </c>
      <c r="D162" s="47">
        <v>0</v>
      </c>
      <c r="E162" s="47">
        <f t="shared" si="2"/>
        <v>51220498.046875</v>
      </c>
      <c r="F162" s="47">
        <v>1</v>
      </c>
      <c r="G162" s="47">
        <v>1</v>
      </c>
      <c r="H162" s="1">
        <v>1</v>
      </c>
      <c r="I162" s="1">
        <v>161</v>
      </c>
    </row>
    <row r="163" spans="1:9">
      <c r="A163">
        <v>28.006905390639009</v>
      </c>
      <c r="B163">
        <v>32.013698617326149</v>
      </c>
      <c r="C163">
        <v>82001904.296875</v>
      </c>
      <c r="D163" s="47">
        <v>0</v>
      </c>
      <c r="E163" s="47">
        <f t="shared" si="2"/>
        <v>82001904.296875</v>
      </c>
      <c r="F163" s="47">
        <v>1</v>
      </c>
      <c r="G163" s="47">
        <v>1</v>
      </c>
      <c r="H163" s="1">
        <v>1</v>
      </c>
      <c r="I163" s="1">
        <v>162</v>
      </c>
    </row>
    <row r="164" spans="1:9">
      <c r="A164">
        <v>28.0185322522285</v>
      </c>
      <c r="B164">
        <v>27.08700416141809</v>
      </c>
      <c r="C164">
        <v>25133300.78125</v>
      </c>
      <c r="D164" s="47">
        <v>0</v>
      </c>
      <c r="E164" s="47">
        <f t="shared" si="2"/>
        <v>25133300.78125</v>
      </c>
      <c r="F164" s="47">
        <v>1</v>
      </c>
      <c r="G164" s="47">
        <v>1</v>
      </c>
      <c r="H164" s="1">
        <v>1</v>
      </c>
      <c r="I164" s="1">
        <v>163</v>
      </c>
    </row>
    <row r="165" spans="1:9">
      <c r="A165">
        <v>27.089859498710201</v>
      </c>
      <c r="B165">
        <v>29.05596210435807</v>
      </c>
      <c r="C165">
        <v>25768898.92578125</v>
      </c>
      <c r="D165" s="47">
        <v>0</v>
      </c>
      <c r="E165" s="47">
        <f t="shared" si="2"/>
        <v>25768898.92578125</v>
      </c>
      <c r="F165" s="47">
        <v>1</v>
      </c>
      <c r="G165" s="47">
        <v>1</v>
      </c>
      <c r="H165" s="1">
        <v>1</v>
      </c>
      <c r="I165" s="1">
        <v>164</v>
      </c>
    </row>
    <row r="166" spans="1:9">
      <c r="A166">
        <v>22.857752815516879</v>
      </c>
      <c r="B166">
        <v>28.34493334011551</v>
      </c>
      <c r="C166">
        <v>32674499.51171875</v>
      </c>
      <c r="D166" s="47">
        <v>0</v>
      </c>
      <c r="E166" s="47">
        <f t="shared" si="2"/>
        <v>32674499.51171875</v>
      </c>
      <c r="F166" s="47">
        <v>1</v>
      </c>
      <c r="G166" s="47">
        <v>1</v>
      </c>
      <c r="H166" s="1">
        <v>1</v>
      </c>
      <c r="I166" s="1">
        <v>165</v>
      </c>
    </row>
    <row r="167" spans="1:9">
      <c r="A167">
        <v>29.93537370809776</v>
      </c>
      <c r="B167">
        <v>28.440137082711889</v>
      </c>
      <c r="C167">
        <v>17859100.341796879</v>
      </c>
      <c r="D167" s="47">
        <v>0</v>
      </c>
      <c r="E167" s="47">
        <f t="shared" si="2"/>
        <v>17859100.341796879</v>
      </c>
      <c r="F167" s="47">
        <v>1</v>
      </c>
      <c r="G167" s="47">
        <v>1</v>
      </c>
      <c r="H167" s="1">
        <v>1</v>
      </c>
      <c r="I167" s="1">
        <v>166</v>
      </c>
    </row>
    <row r="168" spans="1:9">
      <c r="A168">
        <v>25.047410617231488</v>
      </c>
      <c r="B168">
        <v>32.604564393598658</v>
      </c>
      <c r="C168">
        <v>8614639.892578125</v>
      </c>
      <c r="D168" s="47">
        <v>0</v>
      </c>
      <c r="E168" s="47">
        <f t="shared" si="2"/>
        <v>8614639.892578125</v>
      </c>
      <c r="F168" s="47">
        <v>1</v>
      </c>
      <c r="G168" s="47">
        <v>1</v>
      </c>
      <c r="H168" s="1">
        <v>1</v>
      </c>
      <c r="I168" s="1">
        <v>167</v>
      </c>
    </row>
    <row r="169" spans="1:9">
      <c r="A169">
        <v>23.77192584879862</v>
      </c>
      <c r="B169">
        <v>30.84262927272794</v>
      </c>
      <c r="C169">
        <v>1317669.982910156</v>
      </c>
      <c r="D169" s="47">
        <v>0</v>
      </c>
      <c r="E169" s="47">
        <f t="shared" si="2"/>
        <v>1317669.982910156</v>
      </c>
      <c r="F169" s="47">
        <v>1</v>
      </c>
      <c r="G169" s="47">
        <v>1</v>
      </c>
      <c r="H169" s="1">
        <v>1</v>
      </c>
      <c r="I169" s="1">
        <v>168</v>
      </c>
    </row>
    <row r="170" spans="1:9">
      <c r="A170">
        <v>22.38736384477026</v>
      </c>
      <c r="B170">
        <v>25.38092711589529</v>
      </c>
      <c r="C170">
        <v>2625899.9633789063</v>
      </c>
      <c r="D170" s="47">
        <v>0</v>
      </c>
      <c r="E170" s="47">
        <f t="shared" si="2"/>
        <v>2625899.9633789063</v>
      </c>
      <c r="F170" s="47">
        <v>1</v>
      </c>
      <c r="G170" s="47">
        <v>1</v>
      </c>
      <c r="H170" s="1">
        <v>1</v>
      </c>
      <c r="I170" s="1">
        <v>169</v>
      </c>
    </row>
    <row r="171" spans="1:9">
      <c r="A171">
        <v>27.613482960288302</v>
      </c>
      <c r="B171">
        <v>33.774484836509757</v>
      </c>
      <c r="C171">
        <v>7336069.9462890625</v>
      </c>
      <c r="D171" s="47">
        <v>0</v>
      </c>
      <c r="E171" s="47">
        <f t="shared" si="2"/>
        <v>7336069.9462890625</v>
      </c>
      <c r="F171" s="47">
        <v>1</v>
      </c>
      <c r="G171" s="47">
        <v>1</v>
      </c>
      <c r="H171" s="1">
        <v>1</v>
      </c>
      <c r="I171" s="1">
        <v>170</v>
      </c>
    </row>
    <row r="172" spans="1:9">
      <c r="A172">
        <v>28.43686143750168</v>
      </c>
      <c r="B172">
        <v>27.967961404801649</v>
      </c>
      <c r="C172">
        <v>2828559.8754882813</v>
      </c>
      <c r="D172" s="47">
        <v>0</v>
      </c>
      <c r="E172" s="47">
        <f t="shared" si="2"/>
        <v>2828559.8754882813</v>
      </c>
      <c r="F172" s="47">
        <v>1</v>
      </c>
      <c r="G172" s="47">
        <v>1</v>
      </c>
      <c r="H172" s="1">
        <v>1</v>
      </c>
      <c r="I172" s="1">
        <v>171</v>
      </c>
    </row>
    <row r="173" spans="1:9">
      <c r="A173">
        <v>22.157584374814629</v>
      </c>
      <c r="B173">
        <v>34.970748769131433</v>
      </c>
      <c r="C173">
        <v>5463790.283203125</v>
      </c>
      <c r="D173" s="47">
        <v>0</v>
      </c>
      <c r="E173" s="47">
        <f t="shared" si="2"/>
        <v>5463790.283203125</v>
      </c>
      <c r="F173" s="47">
        <v>1</v>
      </c>
      <c r="G173" s="47">
        <v>1</v>
      </c>
      <c r="H173" s="1">
        <v>1</v>
      </c>
      <c r="I173" s="1">
        <v>172</v>
      </c>
    </row>
    <row r="174" spans="1:9">
      <c r="A174">
        <v>26.86488405384317</v>
      </c>
      <c r="B174">
        <v>34.541907303347863</v>
      </c>
      <c r="C174">
        <v>11777500</v>
      </c>
      <c r="D174" s="47">
        <v>0</v>
      </c>
      <c r="E174" s="47">
        <f t="shared" si="2"/>
        <v>11777500</v>
      </c>
      <c r="F174" s="47">
        <v>1</v>
      </c>
      <c r="G174" s="47">
        <v>1</v>
      </c>
      <c r="H174" s="1">
        <v>1</v>
      </c>
      <c r="I174" s="1">
        <v>173</v>
      </c>
    </row>
    <row r="175" spans="1:9">
      <c r="A175">
        <v>24.151709864380411</v>
      </c>
      <c r="B175">
        <v>34.405307166819647</v>
      </c>
      <c r="C175">
        <v>2775599.975585938</v>
      </c>
      <c r="D175" s="47">
        <v>0</v>
      </c>
      <c r="E175" s="47">
        <f t="shared" si="2"/>
        <v>2775599.975585938</v>
      </c>
      <c r="F175" s="47">
        <v>1</v>
      </c>
      <c r="G175" s="47">
        <v>1</v>
      </c>
      <c r="H175" s="1">
        <v>1</v>
      </c>
      <c r="I175" s="1">
        <v>174</v>
      </c>
    </row>
    <row r="176" spans="1:9">
      <c r="A176">
        <v>28.12914150888977</v>
      </c>
      <c r="B176">
        <v>33.111276040639737</v>
      </c>
      <c r="C176">
        <v>38298000.48828125</v>
      </c>
      <c r="D176" s="47">
        <v>0</v>
      </c>
      <c r="E176" s="47">
        <f t="shared" si="2"/>
        <v>38298000.48828125</v>
      </c>
      <c r="F176" s="47">
        <v>1</v>
      </c>
      <c r="G176" s="47">
        <v>1</v>
      </c>
      <c r="H176" s="1">
        <v>1</v>
      </c>
      <c r="I176" s="1">
        <v>175</v>
      </c>
    </row>
    <row r="177" spans="1:9">
      <c r="A177">
        <v>23.656481075547418</v>
      </c>
      <c r="B177">
        <v>27.20613331683543</v>
      </c>
      <c r="C177">
        <v>9666030.2734375</v>
      </c>
      <c r="D177" s="47">
        <v>0</v>
      </c>
      <c r="E177" s="47">
        <f t="shared" si="2"/>
        <v>9666030.2734375</v>
      </c>
      <c r="F177" s="47">
        <v>1</v>
      </c>
      <c r="G177" s="47">
        <v>1</v>
      </c>
      <c r="H177" s="1">
        <v>1</v>
      </c>
      <c r="I177" s="1">
        <v>176</v>
      </c>
    </row>
    <row r="178" spans="1:9">
      <c r="A178">
        <v>28.56390851197343</v>
      </c>
      <c r="B178">
        <v>30.32632744028782</v>
      </c>
      <c r="C178">
        <v>3501510.009765625</v>
      </c>
      <c r="D178" s="47">
        <v>0</v>
      </c>
      <c r="E178" s="47">
        <f t="shared" si="2"/>
        <v>3501510.009765625</v>
      </c>
      <c r="F178" s="47">
        <v>1</v>
      </c>
      <c r="G178" s="47">
        <v>1</v>
      </c>
      <c r="H178" s="1">
        <v>1</v>
      </c>
      <c r="I178" s="1">
        <v>177</v>
      </c>
    </row>
    <row r="179" spans="1:9">
      <c r="A179">
        <v>25.673985789855109</v>
      </c>
      <c r="B179">
        <v>27.24302626824975</v>
      </c>
      <c r="C179">
        <v>9875750.1220703125</v>
      </c>
      <c r="D179" s="47">
        <v>0</v>
      </c>
      <c r="E179" s="47">
        <f t="shared" si="2"/>
        <v>9875750.1220703125</v>
      </c>
      <c r="F179" s="47">
        <v>1</v>
      </c>
      <c r="G179" s="47">
        <v>1</v>
      </c>
      <c r="H179" s="1">
        <v>1</v>
      </c>
      <c r="I179" s="1">
        <v>178</v>
      </c>
    </row>
    <row r="180" spans="1:9">
      <c r="A180">
        <v>30.89893489299898</v>
      </c>
      <c r="B180">
        <v>27.59675455588949</v>
      </c>
      <c r="C180">
        <v>2854119.873046875</v>
      </c>
      <c r="D180" s="47">
        <v>0</v>
      </c>
      <c r="E180" s="47">
        <f t="shared" si="2"/>
        <v>2854119.873046875</v>
      </c>
      <c r="F180" s="47">
        <v>1</v>
      </c>
      <c r="G180" s="47">
        <v>1</v>
      </c>
      <c r="H180" s="1">
        <v>1</v>
      </c>
      <c r="I180" s="1">
        <v>179</v>
      </c>
    </row>
    <row r="181" spans="1:9">
      <c r="A181">
        <v>23.306448969386931</v>
      </c>
      <c r="B181">
        <v>31.109517694362768</v>
      </c>
      <c r="C181">
        <v>3064909.9731445313</v>
      </c>
      <c r="D181" s="47">
        <v>0</v>
      </c>
      <c r="E181" s="47">
        <f t="shared" si="2"/>
        <v>3064909.9731445313</v>
      </c>
      <c r="F181" s="47">
        <v>1</v>
      </c>
      <c r="G181" s="47">
        <v>1</v>
      </c>
      <c r="H181" s="1">
        <v>1</v>
      </c>
      <c r="I181" s="1">
        <v>180</v>
      </c>
    </row>
    <row r="182" spans="1:9">
      <c r="A182">
        <v>25.240130334977451</v>
      </c>
      <c r="B182">
        <v>25.408335453530629</v>
      </c>
      <c r="C182">
        <v>8086480.1025390625</v>
      </c>
      <c r="D182" s="47">
        <v>0</v>
      </c>
      <c r="E182" s="47">
        <f t="shared" si="2"/>
        <v>8086480.1025390625</v>
      </c>
      <c r="F182" s="47">
        <v>1</v>
      </c>
      <c r="G182" s="47">
        <v>1</v>
      </c>
      <c r="H182" s="1">
        <v>1</v>
      </c>
      <c r="I182" s="1">
        <v>181</v>
      </c>
    </row>
    <row r="183" spans="1:9">
      <c r="A183">
        <v>23.0779984517856</v>
      </c>
      <c r="B183">
        <v>34.694585668207083</v>
      </c>
      <c r="C183">
        <v>2674150.0854492188</v>
      </c>
      <c r="D183" s="47">
        <v>0</v>
      </c>
      <c r="E183" s="47">
        <f t="shared" si="2"/>
        <v>2674150.0854492188</v>
      </c>
      <c r="F183" s="47">
        <v>1</v>
      </c>
      <c r="G183" s="47">
        <v>1</v>
      </c>
      <c r="H183" s="1">
        <v>1</v>
      </c>
      <c r="I183" s="1">
        <v>182</v>
      </c>
    </row>
    <row r="184" spans="1:9">
      <c r="A184">
        <v>30.784589373646352</v>
      </c>
      <c r="B184">
        <v>34.186731725779637</v>
      </c>
      <c r="C184">
        <v>6687440.185546875</v>
      </c>
      <c r="D184" s="47">
        <v>0</v>
      </c>
      <c r="E184" s="47">
        <f t="shared" si="2"/>
        <v>6687440.185546875</v>
      </c>
      <c r="F184" s="47">
        <v>1</v>
      </c>
      <c r="G184" s="47">
        <v>1</v>
      </c>
      <c r="H184" s="1">
        <v>1</v>
      </c>
      <c r="I184" s="1">
        <v>183</v>
      </c>
    </row>
    <row r="185" spans="1:9">
      <c r="A185">
        <v>30.334723857119322</v>
      </c>
      <c r="B185">
        <v>28.807675721577201</v>
      </c>
      <c r="C185">
        <v>11467299.8046875</v>
      </c>
      <c r="D185" s="47">
        <v>0</v>
      </c>
      <c r="E185" s="47">
        <f t="shared" si="2"/>
        <v>11467299.8046875</v>
      </c>
      <c r="F185" s="47">
        <v>1</v>
      </c>
      <c r="G185" s="47">
        <v>1</v>
      </c>
      <c r="H185" s="1">
        <v>1</v>
      </c>
      <c r="I185" s="1">
        <v>184</v>
      </c>
    </row>
    <row r="186" spans="1:9">
      <c r="A186">
        <v>24.450445463293981</v>
      </c>
      <c r="B186">
        <v>30.154224480069129</v>
      </c>
      <c r="C186">
        <v>10973900.146484379</v>
      </c>
      <c r="D186" s="47">
        <v>0</v>
      </c>
      <c r="E186" s="47">
        <f t="shared" si="2"/>
        <v>10973900.146484379</v>
      </c>
      <c r="F186" s="47">
        <v>1</v>
      </c>
      <c r="G186" s="47">
        <v>1</v>
      </c>
      <c r="H186" s="1">
        <v>1</v>
      </c>
      <c r="I186" s="1">
        <v>185</v>
      </c>
    </row>
    <row r="187" spans="1:9">
      <c r="A187">
        <v>28.269848437324701</v>
      </c>
      <c r="B187">
        <v>29.661194192677591</v>
      </c>
      <c r="C187">
        <v>27302700.1953125</v>
      </c>
      <c r="D187" s="47">
        <v>0</v>
      </c>
      <c r="E187" s="47">
        <f t="shared" si="2"/>
        <v>27302700.1953125</v>
      </c>
      <c r="F187" s="47">
        <v>1</v>
      </c>
      <c r="G187" s="47">
        <v>1</v>
      </c>
      <c r="H187" s="1">
        <v>1</v>
      </c>
      <c r="I187" s="1">
        <v>186</v>
      </c>
    </row>
    <row r="188" spans="1:9">
      <c r="A188">
        <v>29.763610901911552</v>
      </c>
      <c r="B188">
        <v>33.821997786174698</v>
      </c>
      <c r="C188">
        <v>30720100.09765625</v>
      </c>
      <c r="D188" s="47">
        <v>0</v>
      </c>
      <c r="E188" s="47">
        <f t="shared" si="2"/>
        <v>30720100.09765625</v>
      </c>
      <c r="F188" s="47">
        <v>1</v>
      </c>
      <c r="G188" s="47">
        <v>1</v>
      </c>
      <c r="H188" s="1">
        <v>1</v>
      </c>
      <c r="I188" s="1">
        <v>187</v>
      </c>
    </row>
    <row r="189" spans="1:9">
      <c r="A189">
        <v>27.27440771019489</v>
      </c>
      <c r="B189">
        <v>31.886018763161111</v>
      </c>
      <c r="C189">
        <v>13748900.146484379</v>
      </c>
      <c r="D189" s="47">
        <v>0</v>
      </c>
      <c r="E189" s="47">
        <f t="shared" si="2"/>
        <v>13748900.146484379</v>
      </c>
      <c r="F189" s="47">
        <v>1</v>
      </c>
      <c r="G189" s="47">
        <v>1</v>
      </c>
      <c r="H189" s="1">
        <v>1</v>
      </c>
      <c r="I189" s="1">
        <v>188</v>
      </c>
    </row>
    <row r="190" spans="1:9">
      <c r="A190">
        <v>27.031680494382059</v>
      </c>
      <c r="B190">
        <v>27.78111247424356</v>
      </c>
      <c r="C190">
        <v>14787900.390625</v>
      </c>
      <c r="D190" s="47">
        <v>0</v>
      </c>
      <c r="E190" s="47">
        <f t="shared" si="2"/>
        <v>14787900.390625</v>
      </c>
      <c r="F190" s="47">
        <v>1</v>
      </c>
      <c r="G190" s="47">
        <v>1</v>
      </c>
      <c r="H190" s="1">
        <v>1</v>
      </c>
      <c r="I190" s="1">
        <v>189</v>
      </c>
    </row>
    <row r="191" spans="1:9">
      <c r="A191">
        <v>24.297596763554289</v>
      </c>
      <c r="B191">
        <v>29.468412544652971</v>
      </c>
      <c r="C191">
        <v>19405100.09765625</v>
      </c>
      <c r="D191" s="47">
        <v>0</v>
      </c>
      <c r="E191" s="47">
        <f t="shared" si="2"/>
        <v>19405100.09765625</v>
      </c>
      <c r="F191" s="47">
        <v>1</v>
      </c>
      <c r="G191" s="47">
        <v>1</v>
      </c>
      <c r="H191" s="1">
        <v>1</v>
      </c>
      <c r="I191" s="1">
        <v>190</v>
      </c>
    </row>
    <row r="192" spans="1:9">
      <c r="A192">
        <v>22.884476294156041</v>
      </c>
      <c r="B192">
        <v>29.289659756867639</v>
      </c>
      <c r="C192">
        <v>3731539.916992188</v>
      </c>
      <c r="D192" s="47">
        <v>0</v>
      </c>
      <c r="E192" s="47">
        <f t="shared" si="2"/>
        <v>3731539.916992188</v>
      </c>
      <c r="F192" s="47">
        <v>1</v>
      </c>
      <c r="G192" s="47">
        <v>1</v>
      </c>
      <c r="H192" s="1">
        <v>1</v>
      </c>
      <c r="I192" s="1">
        <v>191</v>
      </c>
    </row>
    <row r="193" spans="1:9">
      <c r="A193">
        <v>30.5235497005566</v>
      </c>
      <c r="B193">
        <v>34.593351682839177</v>
      </c>
      <c r="C193">
        <v>5135679.931640625</v>
      </c>
      <c r="D193" s="47">
        <v>0</v>
      </c>
      <c r="E193" s="47">
        <f t="shared" si="2"/>
        <v>5135679.931640625</v>
      </c>
      <c r="F193" s="47">
        <v>1</v>
      </c>
      <c r="G193" s="47">
        <v>1</v>
      </c>
      <c r="H193" s="1">
        <v>1</v>
      </c>
      <c r="I193" s="1">
        <v>192</v>
      </c>
    </row>
    <row r="194" spans="1:9">
      <c r="A194">
        <v>30.553971543051642</v>
      </c>
      <c r="B194">
        <v>26.7531091051464</v>
      </c>
      <c r="C194">
        <v>4857080.078125</v>
      </c>
      <c r="D194" s="47">
        <v>0</v>
      </c>
      <c r="E194" s="47">
        <f t="shared" si="2"/>
        <v>4857080.078125</v>
      </c>
      <c r="F194" s="47">
        <v>1</v>
      </c>
      <c r="G194" s="47">
        <v>1</v>
      </c>
      <c r="H194" s="1">
        <v>1</v>
      </c>
      <c r="I194" s="1">
        <v>193</v>
      </c>
    </row>
    <row r="195" spans="1:9">
      <c r="A195">
        <v>28.014463844096049</v>
      </c>
      <c r="B195">
        <v>25.895763372944291</v>
      </c>
      <c r="C195">
        <v>19551700.439453121</v>
      </c>
      <c r="D195" s="47">
        <v>0</v>
      </c>
      <c r="E195" s="47">
        <f t="shared" ref="E195:E258" si="3">C195</f>
        <v>19551700.439453121</v>
      </c>
      <c r="F195" s="47">
        <v>1</v>
      </c>
      <c r="G195" s="47">
        <v>1</v>
      </c>
      <c r="H195" s="1">
        <v>1</v>
      </c>
      <c r="I195" s="1">
        <v>194</v>
      </c>
    </row>
    <row r="196" spans="1:9">
      <c r="A196">
        <v>25.22078301496266</v>
      </c>
      <c r="B196">
        <v>33.806188321616901</v>
      </c>
      <c r="C196">
        <v>2096710.0524902341</v>
      </c>
      <c r="D196" s="47">
        <v>0</v>
      </c>
      <c r="E196" s="47">
        <f t="shared" si="3"/>
        <v>2096710.0524902341</v>
      </c>
      <c r="F196" s="47">
        <v>1</v>
      </c>
      <c r="G196" s="47">
        <v>1</v>
      </c>
      <c r="H196" s="1">
        <v>1</v>
      </c>
      <c r="I196" s="1">
        <v>195</v>
      </c>
    </row>
    <row r="197" spans="1:9">
      <c r="A197">
        <v>25.317490958820279</v>
      </c>
      <c r="B197">
        <v>33.966859895058711</v>
      </c>
      <c r="C197">
        <v>29410500.48828125</v>
      </c>
      <c r="D197" s="47">
        <v>0</v>
      </c>
      <c r="E197" s="47">
        <f t="shared" si="3"/>
        <v>29410500.48828125</v>
      </c>
      <c r="F197" s="47">
        <v>1</v>
      </c>
      <c r="G197" s="47">
        <v>1</v>
      </c>
      <c r="H197" s="1">
        <v>1</v>
      </c>
      <c r="I197" s="1">
        <v>196</v>
      </c>
    </row>
    <row r="198" spans="1:9">
      <c r="A198">
        <v>28.896578949267269</v>
      </c>
      <c r="B198">
        <v>33.717390879121638</v>
      </c>
      <c r="C198">
        <v>127700996.09375</v>
      </c>
      <c r="D198" s="47">
        <v>0</v>
      </c>
      <c r="E198" s="47">
        <f t="shared" si="3"/>
        <v>127700996.09375</v>
      </c>
      <c r="F198" s="47">
        <v>1</v>
      </c>
      <c r="G198" s="47">
        <v>1</v>
      </c>
      <c r="H198" s="1">
        <v>1</v>
      </c>
      <c r="I198" s="1">
        <v>197</v>
      </c>
    </row>
    <row r="199" spans="1:9">
      <c r="A199">
        <v>30.52254746954948</v>
      </c>
      <c r="B199">
        <v>30.10976915625556</v>
      </c>
      <c r="C199">
        <v>21396699.21875</v>
      </c>
      <c r="D199" s="47">
        <v>0</v>
      </c>
      <c r="E199" s="47">
        <f t="shared" si="3"/>
        <v>21396699.21875</v>
      </c>
      <c r="F199" s="47">
        <v>1</v>
      </c>
      <c r="G199" s="47">
        <v>1</v>
      </c>
      <c r="H199" s="1">
        <v>1</v>
      </c>
      <c r="I199" s="1">
        <v>198</v>
      </c>
    </row>
    <row r="200" spans="1:9">
      <c r="A200">
        <v>30.427321030518609</v>
      </c>
      <c r="B200">
        <v>31.5974442826946</v>
      </c>
      <c r="C200">
        <v>9009869.9951171875</v>
      </c>
      <c r="D200" s="47">
        <v>0</v>
      </c>
      <c r="E200" s="47">
        <f t="shared" si="3"/>
        <v>9009869.9951171875</v>
      </c>
      <c r="F200" s="47">
        <v>1</v>
      </c>
      <c r="G200" s="47">
        <v>1</v>
      </c>
      <c r="H200" s="1">
        <v>1</v>
      </c>
      <c r="I200" s="1">
        <v>199</v>
      </c>
    </row>
    <row r="201" spans="1:9">
      <c r="A201">
        <v>29.408817685647431</v>
      </c>
      <c r="B201">
        <v>30.633630475609841</v>
      </c>
      <c r="C201">
        <v>3525790.1000976563</v>
      </c>
      <c r="D201" s="47">
        <v>0</v>
      </c>
      <c r="E201" s="47">
        <f t="shared" si="3"/>
        <v>3525790.1000976563</v>
      </c>
      <c r="F201" s="47">
        <v>1</v>
      </c>
      <c r="G201" s="47">
        <v>1</v>
      </c>
      <c r="H201" s="1">
        <v>1</v>
      </c>
      <c r="I201" s="1">
        <v>200</v>
      </c>
    </row>
    <row r="202" spans="1:9">
      <c r="A202">
        <v>28.099300638465731</v>
      </c>
      <c r="B202">
        <v>25.69447826054401</v>
      </c>
      <c r="C202">
        <v>7470540.1611328125</v>
      </c>
      <c r="D202" s="47">
        <v>0</v>
      </c>
      <c r="E202" s="47">
        <f t="shared" si="3"/>
        <v>7470540.1611328125</v>
      </c>
      <c r="F202" s="47">
        <v>1</v>
      </c>
      <c r="G202" s="47">
        <v>1</v>
      </c>
      <c r="H202" s="1">
        <v>1</v>
      </c>
      <c r="I202" s="1">
        <v>201</v>
      </c>
    </row>
    <row r="203" spans="1:9">
      <c r="A203">
        <v>22.799329667452959</v>
      </c>
      <c r="B203">
        <v>30.958348969007229</v>
      </c>
      <c r="C203">
        <v>3176950.073242188</v>
      </c>
      <c r="D203" s="47">
        <v>0</v>
      </c>
      <c r="E203" s="47">
        <f t="shared" si="3"/>
        <v>3176950.073242188</v>
      </c>
      <c r="F203" s="47">
        <v>1</v>
      </c>
      <c r="G203" s="47">
        <v>1</v>
      </c>
      <c r="H203" s="1">
        <v>1</v>
      </c>
      <c r="I203" s="1">
        <v>202</v>
      </c>
    </row>
    <row r="204" spans="1:9">
      <c r="A204">
        <v>23.535472783898829</v>
      </c>
      <c r="B204">
        <v>25.136141472561011</v>
      </c>
      <c r="C204">
        <v>6930410.15625</v>
      </c>
      <c r="D204" s="47">
        <v>0</v>
      </c>
      <c r="E204" s="47">
        <f t="shared" si="3"/>
        <v>6930410.15625</v>
      </c>
      <c r="F204" s="47">
        <v>1</v>
      </c>
      <c r="G204" s="47">
        <v>1</v>
      </c>
      <c r="H204" s="1">
        <v>1</v>
      </c>
      <c r="I204" s="1">
        <v>203</v>
      </c>
    </row>
    <row r="205" spans="1:9">
      <c r="A205">
        <v>30.536264791007259</v>
      </c>
      <c r="B205">
        <v>28.24987409557086</v>
      </c>
      <c r="C205">
        <v>2012649.9938964841</v>
      </c>
      <c r="D205" s="47">
        <v>0</v>
      </c>
      <c r="E205" s="47">
        <f t="shared" si="3"/>
        <v>2012649.9938964841</v>
      </c>
      <c r="F205" s="47">
        <v>1</v>
      </c>
      <c r="G205" s="47">
        <v>1</v>
      </c>
      <c r="H205" s="1">
        <v>1</v>
      </c>
      <c r="I205" s="1">
        <v>204</v>
      </c>
    </row>
    <row r="206" spans="1:9">
      <c r="A206">
        <v>27.761076066766101</v>
      </c>
      <c r="B206">
        <v>34.322925758731671</v>
      </c>
      <c r="C206">
        <v>650168.99108886719</v>
      </c>
      <c r="D206" s="47">
        <v>0</v>
      </c>
      <c r="E206" s="47">
        <f t="shared" si="3"/>
        <v>650168.99108886719</v>
      </c>
      <c r="F206" s="47">
        <v>1</v>
      </c>
      <c r="G206" s="47">
        <v>1</v>
      </c>
      <c r="H206" s="1">
        <v>1</v>
      </c>
      <c r="I206" s="1">
        <v>205</v>
      </c>
    </row>
    <row r="207" spans="1:9">
      <c r="A207">
        <v>22.08737199035798</v>
      </c>
      <c r="B207">
        <v>28.040452696358081</v>
      </c>
      <c r="C207">
        <v>6842000.1220703125</v>
      </c>
      <c r="D207" s="47">
        <v>0</v>
      </c>
      <c r="E207" s="47">
        <f t="shared" si="3"/>
        <v>6842000.1220703125</v>
      </c>
      <c r="F207" s="47">
        <v>1</v>
      </c>
      <c r="G207" s="47">
        <v>1</v>
      </c>
      <c r="H207" s="1">
        <v>1</v>
      </c>
      <c r="I207" s="1">
        <v>206</v>
      </c>
    </row>
    <row r="208" spans="1:9">
      <c r="A208">
        <v>22.963979657227309</v>
      </c>
      <c r="B208">
        <v>34.398266426442483</v>
      </c>
      <c r="C208">
        <v>10641500.244140621</v>
      </c>
      <c r="D208" s="47">
        <v>0</v>
      </c>
      <c r="E208" s="47">
        <f t="shared" si="3"/>
        <v>10641500.244140621</v>
      </c>
      <c r="F208" s="47">
        <v>1</v>
      </c>
      <c r="G208" s="47">
        <v>1</v>
      </c>
      <c r="H208" s="1">
        <v>1</v>
      </c>
      <c r="I208" s="1">
        <v>207</v>
      </c>
    </row>
    <row r="209" spans="1:9">
      <c r="A209">
        <v>28.30326680652653</v>
      </c>
      <c r="B209">
        <v>27.501339571492441</v>
      </c>
      <c r="C209">
        <v>11288499.755859379</v>
      </c>
      <c r="D209" s="47">
        <v>0</v>
      </c>
      <c r="E209" s="47">
        <f t="shared" si="3"/>
        <v>11288499.755859379</v>
      </c>
      <c r="F209" s="47">
        <v>1</v>
      </c>
      <c r="G209" s="47">
        <v>1</v>
      </c>
      <c r="H209" s="1">
        <v>1</v>
      </c>
      <c r="I209" s="1">
        <v>208</v>
      </c>
    </row>
    <row r="210" spans="1:9">
      <c r="A210">
        <v>22.048085046539079</v>
      </c>
      <c r="B210">
        <v>28.14562240461532</v>
      </c>
      <c r="C210">
        <v>26759399.4140625</v>
      </c>
      <c r="D210" s="47">
        <v>0</v>
      </c>
      <c r="E210" s="47">
        <f t="shared" si="3"/>
        <v>26759399.4140625</v>
      </c>
      <c r="F210" s="47">
        <v>1</v>
      </c>
      <c r="G210" s="47">
        <v>1</v>
      </c>
      <c r="H210" s="1">
        <v>1</v>
      </c>
      <c r="I210" s="1">
        <v>209</v>
      </c>
    </row>
    <row r="211" spans="1:9">
      <c r="A211">
        <v>23.527676488466241</v>
      </c>
      <c r="B211">
        <v>31.284074964385539</v>
      </c>
      <c r="C211">
        <v>46930200.1953125</v>
      </c>
      <c r="D211" s="47">
        <v>0</v>
      </c>
      <c r="E211" s="47">
        <f t="shared" si="3"/>
        <v>46930200.1953125</v>
      </c>
      <c r="F211" s="47">
        <v>1</v>
      </c>
      <c r="G211" s="47">
        <v>1</v>
      </c>
      <c r="H211" s="1">
        <v>1</v>
      </c>
      <c r="I211" s="1">
        <v>210</v>
      </c>
    </row>
    <row r="212" spans="1:9">
      <c r="A212">
        <v>27.21297099898257</v>
      </c>
      <c r="B212">
        <v>32.616269727892949</v>
      </c>
      <c r="C212">
        <v>2648080.1391601563</v>
      </c>
      <c r="D212" s="47">
        <v>0</v>
      </c>
      <c r="E212" s="47">
        <f t="shared" si="3"/>
        <v>2648080.1391601563</v>
      </c>
      <c r="F212" s="47">
        <v>1</v>
      </c>
      <c r="G212" s="47">
        <v>1</v>
      </c>
      <c r="H212" s="1">
        <v>1</v>
      </c>
      <c r="I212" s="1">
        <v>211</v>
      </c>
    </row>
    <row r="213" spans="1:9">
      <c r="A213">
        <v>28.57300437808059</v>
      </c>
      <c r="B213">
        <v>30.013877680048839</v>
      </c>
      <c r="C213">
        <v>1295359.9548339841</v>
      </c>
      <c r="D213" s="47">
        <v>0</v>
      </c>
      <c r="E213" s="47">
        <f t="shared" si="3"/>
        <v>1295359.9548339841</v>
      </c>
      <c r="F213" s="47">
        <v>1</v>
      </c>
      <c r="G213" s="47">
        <v>1</v>
      </c>
      <c r="H213" s="1">
        <v>1</v>
      </c>
      <c r="I213" s="1">
        <v>212</v>
      </c>
    </row>
    <row r="214" spans="1:9">
      <c r="A214">
        <v>28.193631965274701</v>
      </c>
      <c r="B214">
        <v>33.821156871941547</v>
      </c>
      <c r="C214">
        <v>10377099.609375</v>
      </c>
      <c r="D214" s="47">
        <v>0</v>
      </c>
      <c r="E214" s="47">
        <f t="shared" si="3"/>
        <v>10377099.609375</v>
      </c>
      <c r="F214" s="47">
        <v>1</v>
      </c>
      <c r="G214" s="47">
        <v>1</v>
      </c>
      <c r="H214" s="1">
        <v>1</v>
      </c>
      <c r="I214" s="1">
        <v>213</v>
      </c>
    </row>
    <row r="215" spans="1:9">
      <c r="A215">
        <v>24.130558439875319</v>
      </c>
      <c r="B215">
        <v>25.402404216106191</v>
      </c>
      <c r="C215">
        <v>7536300.048828125</v>
      </c>
      <c r="D215" s="47">
        <v>0</v>
      </c>
      <c r="E215" s="47">
        <f t="shared" si="3"/>
        <v>7536300.048828125</v>
      </c>
      <c r="F215" s="47">
        <v>1</v>
      </c>
      <c r="G215" s="47">
        <v>1</v>
      </c>
      <c r="H215" s="1">
        <v>1</v>
      </c>
      <c r="I215" s="1">
        <v>214</v>
      </c>
    </row>
    <row r="216" spans="1:9">
      <c r="A216">
        <v>28.765702602801589</v>
      </c>
      <c r="B216">
        <v>34.221948386343698</v>
      </c>
      <c r="C216">
        <v>1400359.9548339841</v>
      </c>
      <c r="D216" s="47">
        <v>0</v>
      </c>
      <c r="E216" s="47">
        <f t="shared" si="3"/>
        <v>1400359.9548339841</v>
      </c>
      <c r="F216" s="47">
        <v>1</v>
      </c>
      <c r="G216" s="47">
        <v>1</v>
      </c>
      <c r="H216" s="1">
        <v>1</v>
      </c>
      <c r="I216" s="1">
        <v>215</v>
      </c>
    </row>
    <row r="217" spans="1:9">
      <c r="A217">
        <v>24.253866331219601</v>
      </c>
      <c r="B217">
        <v>26.963077998954081</v>
      </c>
      <c r="C217">
        <v>2423939.9719238281</v>
      </c>
      <c r="D217" s="47">
        <v>0</v>
      </c>
      <c r="E217" s="47">
        <f t="shared" si="3"/>
        <v>2423939.9719238281</v>
      </c>
      <c r="F217" s="47">
        <v>1</v>
      </c>
      <c r="G217" s="47">
        <v>1</v>
      </c>
      <c r="H217" s="1">
        <v>1</v>
      </c>
      <c r="I217" s="1">
        <v>216</v>
      </c>
    </row>
    <row r="218" spans="1:9">
      <c r="A218">
        <v>25.091297132513041</v>
      </c>
      <c r="B218">
        <v>33.842387450846559</v>
      </c>
      <c r="C218">
        <v>2747250.0610351563</v>
      </c>
      <c r="D218" s="47">
        <v>0</v>
      </c>
      <c r="E218" s="47">
        <f t="shared" si="3"/>
        <v>2747250.0610351563</v>
      </c>
      <c r="F218" s="47">
        <v>1</v>
      </c>
      <c r="G218" s="47">
        <v>1</v>
      </c>
      <c r="H218" s="1">
        <v>1</v>
      </c>
      <c r="I218" s="1">
        <v>217</v>
      </c>
    </row>
    <row r="219" spans="1:9">
      <c r="A219">
        <v>29.09166834862123</v>
      </c>
      <c r="B219">
        <v>29.00863179486381</v>
      </c>
      <c r="C219">
        <v>7371279.9072265625</v>
      </c>
      <c r="D219" s="47">
        <v>0</v>
      </c>
      <c r="E219" s="47">
        <f t="shared" si="3"/>
        <v>7371279.9072265625</v>
      </c>
      <c r="F219" s="47">
        <v>1</v>
      </c>
      <c r="G219" s="47">
        <v>1</v>
      </c>
      <c r="H219" s="1">
        <v>1</v>
      </c>
      <c r="I219" s="1">
        <v>218</v>
      </c>
    </row>
    <row r="220" spans="1:9">
      <c r="A220">
        <v>28.171512540948541</v>
      </c>
      <c r="B220">
        <v>33.327570558710377</v>
      </c>
      <c r="C220">
        <v>7012579.9560546875</v>
      </c>
      <c r="D220" s="47">
        <v>0</v>
      </c>
      <c r="E220" s="47">
        <f t="shared" si="3"/>
        <v>7012579.9560546875</v>
      </c>
      <c r="F220" s="47">
        <v>1</v>
      </c>
      <c r="G220" s="47">
        <v>1</v>
      </c>
      <c r="H220" s="1">
        <v>1</v>
      </c>
      <c r="I220" s="1">
        <v>219</v>
      </c>
    </row>
    <row r="221" spans="1:9">
      <c r="A221">
        <v>30.067622399694692</v>
      </c>
      <c r="B221">
        <v>31.71665549803695</v>
      </c>
      <c r="C221">
        <v>1365859.985351562</v>
      </c>
      <c r="D221" s="47">
        <v>0</v>
      </c>
      <c r="E221" s="47">
        <f t="shared" si="3"/>
        <v>1365859.985351562</v>
      </c>
      <c r="F221" s="47">
        <v>1</v>
      </c>
      <c r="G221" s="47">
        <v>1</v>
      </c>
      <c r="H221" s="1">
        <v>1</v>
      </c>
      <c r="I221" s="1">
        <v>220</v>
      </c>
    </row>
    <row r="222" spans="1:9">
      <c r="A222">
        <v>28.24732247685326</v>
      </c>
      <c r="B222">
        <v>26.75941632478262</v>
      </c>
      <c r="C222">
        <v>11843399.658203121</v>
      </c>
      <c r="D222" s="47">
        <v>0</v>
      </c>
      <c r="E222" s="47">
        <f t="shared" si="3"/>
        <v>11843399.658203121</v>
      </c>
      <c r="F222" s="47">
        <v>1</v>
      </c>
      <c r="G222" s="47">
        <v>1</v>
      </c>
      <c r="H222" s="1">
        <v>1</v>
      </c>
      <c r="I222" s="1">
        <v>221</v>
      </c>
    </row>
    <row r="223" spans="1:9">
      <c r="A223">
        <v>27.398931731686979</v>
      </c>
      <c r="B223">
        <v>34.180475698814483</v>
      </c>
      <c r="C223">
        <v>16258000.48828125</v>
      </c>
      <c r="D223" s="47">
        <v>0</v>
      </c>
      <c r="E223" s="47">
        <f t="shared" si="3"/>
        <v>16258000.48828125</v>
      </c>
      <c r="F223" s="47">
        <v>1</v>
      </c>
      <c r="G223" s="47">
        <v>1</v>
      </c>
      <c r="H223" s="1">
        <v>1</v>
      </c>
      <c r="I223" s="1">
        <v>222</v>
      </c>
    </row>
    <row r="224" spans="1:9">
      <c r="A224">
        <v>22.889910294366882</v>
      </c>
      <c r="B224">
        <v>27.4551739048846</v>
      </c>
      <c r="C224">
        <v>3820069.8852539063</v>
      </c>
      <c r="D224" s="47">
        <v>0</v>
      </c>
      <c r="E224" s="47">
        <f t="shared" si="3"/>
        <v>3820069.8852539063</v>
      </c>
      <c r="F224" s="47">
        <v>1</v>
      </c>
      <c r="G224" s="47">
        <v>1</v>
      </c>
      <c r="H224" s="1">
        <v>1</v>
      </c>
      <c r="I224" s="1">
        <v>223</v>
      </c>
    </row>
    <row r="225" spans="1:9">
      <c r="A225">
        <v>25.493300129064622</v>
      </c>
      <c r="B225">
        <v>27.441401186949989</v>
      </c>
      <c r="C225">
        <v>7852109.9853515625</v>
      </c>
      <c r="D225" s="47">
        <v>0</v>
      </c>
      <c r="E225" s="47">
        <f t="shared" si="3"/>
        <v>7852109.9853515625</v>
      </c>
      <c r="F225" s="47">
        <v>1</v>
      </c>
      <c r="G225" s="47">
        <v>1</v>
      </c>
      <c r="H225" s="1">
        <v>1</v>
      </c>
      <c r="I225" s="1">
        <v>224</v>
      </c>
    </row>
    <row r="226" spans="1:9">
      <c r="A226">
        <v>24.519422492976389</v>
      </c>
      <c r="B226">
        <v>33.141788966373809</v>
      </c>
      <c r="C226">
        <v>2623349.9145507813</v>
      </c>
      <c r="D226" s="47">
        <v>0</v>
      </c>
      <c r="E226" s="47">
        <f t="shared" si="3"/>
        <v>2623349.9145507813</v>
      </c>
      <c r="F226" s="47">
        <v>1</v>
      </c>
      <c r="G226" s="47">
        <v>1</v>
      </c>
      <c r="H226" s="1">
        <v>1</v>
      </c>
      <c r="I226" s="1">
        <v>225</v>
      </c>
    </row>
    <row r="227" spans="1:9">
      <c r="A227">
        <v>24.317901612101291</v>
      </c>
      <c r="B227">
        <v>26.058732555725211</v>
      </c>
      <c r="C227">
        <v>356306.99157714838</v>
      </c>
      <c r="D227" s="47">
        <v>0</v>
      </c>
      <c r="E227" s="47">
        <f t="shared" si="3"/>
        <v>356306.99157714838</v>
      </c>
      <c r="F227" s="47">
        <v>1</v>
      </c>
      <c r="G227" s="47">
        <v>1</v>
      </c>
      <c r="H227" s="1">
        <v>1</v>
      </c>
      <c r="I227" s="1">
        <v>226</v>
      </c>
    </row>
    <row r="228" spans="1:9">
      <c r="A228">
        <v>31.243600270148239</v>
      </c>
      <c r="B228">
        <v>27.220359063704599</v>
      </c>
      <c r="C228">
        <v>3857080.078125</v>
      </c>
      <c r="D228" s="47">
        <v>0</v>
      </c>
      <c r="E228" s="47">
        <f t="shared" si="3"/>
        <v>3857080.078125</v>
      </c>
      <c r="F228" s="47">
        <v>1</v>
      </c>
      <c r="G228" s="47">
        <v>1</v>
      </c>
      <c r="H228" s="1">
        <v>1</v>
      </c>
      <c r="I228" s="1">
        <v>227</v>
      </c>
    </row>
    <row r="229" spans="1:9">
      <c r="A229">
        <v>25.734428384334219</v>
      </c>
      <c r="B229">
        <v>30.036775734210622</v>
      </c>
      <c r="C229">
        <v>7349270.01953125</v>
      </c>
      <c r="D229" s="47">
        <v>0</v>
      </c>
      <c r="E229" s="47">
        <f t="shared" si="3"/>
        <v>7349270.01953125</v>
      </c>
      <c r="F229" s="47">
        <v>1</v>
      </c>
      <c r="G229" s="47">
        <v>1</v>
      </c>
      <c r="H229" s="1">
        <v>1</v>
      </c>
      <c r="I229" s="1">
        <v>228</v>
      </c>
    </row>
    <row r="230" spans="1:9">
      <c r="A230">
        <v>30.474442274182579</v>
      </c>
      <c r="B230">
        <v>33.304770286866237</v>
      </c>
      <c r="C230">
        <v>29703500.9765625</v>
      </c>
      <c r="D230" s="47">
        <v>0</v>
      </c>
      <c r="E230" s="47">
        <f t="shared" si="3"/>
        <v>29703500.9765625</v>
      </c>
      <c r="F230" s="47">
        <v>1</v>
      </c>
      <c r="G230" s="47">
        <v>1</v>
      </c>
      <c r="H230" s="1">
        <v>1</v>
      </c>
      <c r="I230" s="1">
        <v>229</v>
      </c>
    </row>
    <row r="231" spans="1:9">
      <c r="A231">
        <v>27.995816946973999</v>
      </c>
      <c r="B231">
        <v>26.47483974737267</v>
      </c>
      <c r="C231">
        <v>7533179.931640625</v>
      </c>
      <c r="D231" s="47">
        <v>0</v>
      </c>
      <c r="E231" s="47">
        <f t="shared" si="3"/>
        <v>7533179.931640625</v>
      </c>
      <c r="F231" s="47">
        <v>1</v>
      </c>
      <c r="G231" s="47">
        <v>1</v>
      </c>
      <c r="H231" s="1">
        <v>1</v>
      </c>
      <c r="I231" s="1">
        <v>230</v>
      </c>
    </row>
    <row r="232" spans="1:9">
      <c r="A232">
        <v>29.550707383645658</v>
      </c>
      <c r="B232">
        <v>30.476682345123461</v>
      </c>
      <c r="C232">
        <v>349823.98986816412</v>
      </c>
      <c r="D232" s="47">
        <v>0</v>
      </c>
      <c r="E232" s="47">
        <f t="shared" si="3"/>
        <v>349823.98986816412</v>
      </c>
      <c r="F232" s="47">
        <v>1</v>
      </c>
      <c r="G232" s="47">
        <v>1</v>
      </c>
      <c r="H232" s="1">
        <v>1</v>
      </c>
      <c r="I232" s="1">
        <v>231</v>
      </c>
    </row>
    <row r="233" spans="1:9">
      <c r="A233">
        <v>26.775052384499329</v>
      </c>
      <c r="B233">
        <v>32.112405918029403</v>
      </c>
      <c r="C233">
        <v>2339210.0524902339</v>
      </c>
      <c r="D233" s="47">
        <v>0</v>
      </c>
      <c r="E233" s="47">
        <f t="shared" si="3"/>
        <v>2339210.0524902339</v>
      </c>
      <c r="F233" s="47">
        <v>1</v>
      </c>
      <c r="G233" s="47">
        <v>1</v>
      </c>
      <c r="H233" s="1">
        <v>1</v>
      </c>
      <c r="I233" s="1">
        <v>232</v>
      </c>
    </row>
    <row r="234" spans="1:9">
      <c r="A234">
        <v>27.48058690395041</v>
      </c>
      <c r="B234">
        <v>33.605952247159507</v>
      </c>
      <c r="C234">
        <v>4215029.9072265616</v>
      </c>
      <c r="D234" s="47">
        <v>0</v>
      </c>
      <c r="E234" s="47">
        <f t="shared" si="3"/>
        <v>4215029.9072265616</v>
      </c>
      <c r="F234" s="47">
        <v>1</v>
      </c>
      <c r="G234" s="47">
        <v>1</v>
      </c>
      <c r="H234" s="1">
        <v>1</v>
      </c>
      <c r="I234" s="1">
        <v>233</v>
      </c>
    </row>
    <row r="235" spans="1:9">
      <c r="A235">
        <v>26.678918091279211</v>
      </c>
      <c r="B235">
        <v>34.355655602022203</v>
      </c>
      <c r="C235">
        <v>8743530.2734375</v>
      </c>
      <c r="D235" s="47">
        <v>0</v>
      </c>
      <c r="E235" s="47">
        <f t="shared" si="3"/>
        <v>8743530.2734375</v>
      </c>
      <c r="F235" s="47">
        <v>1</v>
      </c>
      <c r="G235" s="47">
        <v>1</v>
      </c>
      <c r="H235" s="1">
        <v>1</v>
      </c>
      <c r="I235" s="1">
        <v>234</v>
      </c>
    </row>
    <row r="236" spans="1:9">
      <c r="A236">
        <v>23.854808384081419</v>
      </c>
      <c r="B236">
        <v>32.846399144689322</v>
      </c>
      <c r="C236">
        <v>4628999.9389648438</v>
      </c>
      <c r="D236" s="47">
        <v>0</v>
      </c>
      <c r="E236" s="47">
        <f t="shared" si="3"/>
        <v>4628999.9389648438</v>
      </c>
      <c r="F236" s="47">
        <v>1</v>
      </c>
      <c r="G236" s="47">
        <v>1</v>
      </c>
      <c r="H236" s="1">
        <v>1</v>
      </c>
      <c r="I236" s="1">
        <v>235</v>
      </c>
    </row>
    <row r="237" spans="1:9">
      <c r="A237">
        <v>28.863295094984299</v>
      </c>
      <c r="B237">
        <v>31.528283982220021</v>
      </c>
      <c r="C237">
        <v>964104.99572753906</v>
      </c>
      <c r="D237" s="47">
        <v>0</v>
      </c>
      <c r="E237" s="47">
        <f t="shared" si="3"/>
        <v>964104.99572753906</v>
      </c>
      <c r="F237" s="47">
        <v>1</v>
      </c>
      <c r="G237" s="47">
        <v>1</v>
      </c>
      <c r="H237" s="1">
        <v>1</v>
      </c>
      <c r="I237" s="1">
        <v>236</v>
      </c>
    </row>
    <row r="238" spans="1:9">
      <c r="A238">
        <v>24.667337443188131</v>
      </c>
      <c r="B238">
        <v>29.336200853127661</v>
      </c>
      <c r="C238">
        <v>1521600.036621094</v>
      </c>
      <c r="D238" s="47">
        <v>0</v>
      </c>
      <c r="E238" s="47">
        <f t="shared" si="3"/>
        <v>1521600.036621094</v>
      </c>
      <c r="F238" s="47">
        <v>1</v>
      </c>
      <c r="G238" s="47">
        <v>1</v>
      </c>
      <c r="H238" s="1">
        <v>1</v>
      </c>
      <c r="I238" s="1">
        <v>237</v>
      </c>
    </row>
    <row r="239" spans="1:9">
      <c r="A239">
        <v>22.23100168109881</v>
      </c>
      <c r="B239">
        <v>26.121101541884201</v>
      </c>
      <c r="C239">
        <v>7949580.078125</v>
      </c>
      <c r="D239" s="47">
        <v>0</v>
      </c>
      <c r="E239" s="47">
        <f t="shared" si="3"/>
        <v>7949580.078125</v>
      </c>
      <c r="F239" s="47">
        <v>1</v>
      </c>
      <c r="G239" s="47">
        <v>1</v>
      </c>
      <c r="H239" s="1">
        <v>1</v>
      </c>
      <c r="I239" s="1">
        <v>238</v>
      </c>
    </row>
    <row r="240" spans="1:9">
      <c r="A240">
        <v>28.13198681111809</v>
      </c>
      <c r="B240">
        <v>32.09737192525521</v>
      </c>
      <c r="C240">
        <v>11336099.853515621</v>
      </c>
      <c r="D240" s="47">
        <v>0</v>
      </c>
      <c r="E240" s="47">
        <f t="shared" si="3"/>
        <v>11336099.853515621</v>
      </c>
      <c r="F240" s="47">
        <v>1</v>
      </c>
      <c r="G240" s="47">
        <v>1</v>
      </c>
      <c r="H240" s="1">
        <v>1</v>
      </c>
      <c r="I240" s="1">
        <v>239</v>
      </c>
    </row>
    <row r="241" spans="1:9">
      <c r="A241">
        <v>23.682551454366969</v>
      </c>
      <c r="B241">
        <v>34.927373044754873</v>
      </c>
      <c r="C241">
        <v>349775.00915527338</v>
      </c>
      <c r="D241" s="47">
        <v>0</v>
      </c>
      <c r="E241" s="47">
        <f t="shared" si="3"/>
        <v>349775.00915527338</v>
      </c>
      <c r="F241" s="47">
        <v>1</v>
      </c>
      <c r="G241" s="47">
        <v>1</v>
      </c>
      <c r="H241" s="1">
        <v>1</v>
      </c>
      <c r="I241" s="1">
        <v>240</v>
      </c>
    </row>
    <row r="242" spans="1:9">
      <c r="A242">
        <v>30.934356551352689</v>
      </c>
      <c r="B242">
        <v>32.367605947321003</v>
      </c>
      <c r="C242">
        <v>5100060.1196289063</v>
      </c>
      <c r="D242" s="47">
        <v>0</v>
      </c>
      <c r="E242" s="47">
        <f t="shared" si="3"/>
        <v>5100060.1196289063</v>
      </c>
      <c r="F242" s="47">
        <v>1</v>
      </c>
      <c r="G242" s="47">
        <v>1</v>
      </c>
      <c r="H242" s="1">
        <v>1</v>
      </c>
      <c r="I242" s="1">
        <v>241</v>
      </c>
    </row>
    <row r="243" spans="1:9">
      <c r="A243">
        <v>31.062321481524581</v>
      </c>
      <c r="B243">
        <v>25.167110937377259</v>
      </c>
      <c r="C243">
        <v>1020189.971923828</v>
      </c>
      <c r="D243" s="47">
        <v>0</v>
      </c>
      <c r="E243" s="47">
        <f t="shared" si="3"/>
        <v>1020189.971923828</v>
      </c>
      <c r="F243" s="47">
        <v>1</v>
      </c>
      <c r="G243" s="47">
        <v>1</v>
      </c>
      <c r="H243" s="1">
        <v>1</v>
      </c>
      <c r="I243" s="1">
        <v>242</v>
      </c>
    </row>
    <row r="244" spans="1:9">
      <c r="A244">
        <v>30.691211707094261</v>
      </c>
      <c r="B244">
        <v>29.96259978041839</v>
      </c>
      <c r="C244">
        <v>5710200.1953125</v>
      </c>
      <c r="D244" s="47">
        <v>0</v>
      </c>
      <c r="E244" s="47">
        <f t="shared" si="3"/>
        <v>5710200.1953125</v>
      </c>
      <c r="F244" s="47">
        <v>1</v>
      </c>
      <c r="G244" s="47">
        <v>1</v>
      </c>
      <c r="H244" s="1">
        <v>1</v>
      </c>
      <c r="I244" s="1">
        <v>243</v>
      </c>
    </row>
    <row r="245" spans="1:9">
      <c r="A245">
        <v>25.516507652426721</v>
      </c>
      <c r="B245">
        <v>31.146466324829039</v>
      </c>
      <c r="C245">
        <v>2998739.9291992188</v>
      </c>
      <c r="D245" s="47">
        <v>0</v>
      </c>
      <c r="E245" s="47">
        <f t="shared" si="3"/>
        <v>2998739.9291992188</v>
      </c>
      <c r="F245" s="47">
        <v>1</v>
      </c>
      <c r="G245" s="47">
        <v>1</v>
      </c>
      <c r="H245" s="1">
        <v>1</v>
      </c>
      <c r="I245" s="1">
        <v>244</v>
      </c>
    </row>
    <row r="246" spans="1:9">
      <c r="A246">
        <v>22.146837857024241</v>
      </c>
      <c r="B246">
        <v>31.896742011028429</v>
      </c>
      <c r="C246">
        <v>1675989.990234375</v>
      </c>
      <c r="D246" s="47">
        <v>0</v>
      </c>
      <c r="E246" s="47">
        <f t="shared" si="3"/>
        <v>1675989.990234375</v>
      </c>
      <c r="F246" s="47">
        <v>1</v>
      </c>
      <c r="G246" s="47">
        <v>1</v>
      </c>
      <c r="H246" s="1">
        <v>1</v>
      </c>
      <c r="I246" s="1">
        <v>245</v>
      </c>
    </row>
    <row r="247" spans="1:9">
      <c r="A247">
        <v>30.819026344583389</v>
      </c>
      <c r="B247">
        <v>32.197258356007083</v>
      </c>
      <c r="C247">
        <v>3975159.912109375</v>
      </c>
      <c r="D247" s="47">
        <v>0</v>
      </c>
      <c r="E247" s="47">
        <f t="shared" si="3"/>
        <v>3975159.912109375</v>
      </c>
      <c r="F247" s="47">
        <v>1</v>
      </c>
      <c r="G247" s="47">
        <v>1</v>
      </c>
      <c r="H247" s="1">
        <v>1</v>
      </c>
      <c r="I247" s="1">
        <v>246</v>
      </c>
    </row>
    <row r="248" spans="1:9">
      <c r="A248">
        <v>26.067749409014489</v>
      </c>
      <c r="B248">
        <v>30.581084412165239</v>
      </c>
      <c r="C248">
        <v>13923699.951171879</v>
      </c>
      <c r="D248" s="47">
        <v>0</v>
      </c>
      <c r="E248" s="47">
        <f t="shared" si="3"/>
        <v>13923699.951171879</v>
      </c>
      <c r="F248" s="47">
        <v>1</v>
      </c>
      <c r="G248" s="47">
        <v>1</v>
      </c>
      <c r="H248" s="1">
        <v>1</v>
      </c>
      <c r="I248" s="1">
        <v>247</v>
      </c>
    </row>
    <row r="249" spans="1:9">
      <c r="A249">
        <v>31.183220780914858</v>
      </c>
      <c r="B249">
        <v>27.233603327342401</v>
      </c>
      <c r="C249">
        <v>4145740.0512695313</v>
      </c>
      <c r="D249" s="47">
        <v>0</v>
      </c>
      <c r="E249" s="47">
        <f t="shared" si="3"/>
        <v>4145740.0512695313</v>
      </c>
      <c r="F249" s="47">
        <v>1</v>
      </c>
      <c r="G249" s="47">
        <v>1</v>
      </c>
      <c r="H249" s="1">
        <v>1</v>
      </c>
      <c r="I249" s="1">
        <v>248</v>
      </c>
    </row>
    <row r="250" spans="1:9">
      <c r="A250">
        <v>31.154389782347899</v>
      </c>
      <c r="B250">
        <v>34.422006614765458</v>
      </c>
      <c r="C250">
        <v>6441309.814453125</v>
      </c>
      <c r="D250" s="47">
        <v>0</v>
      </c>
      <c r="E250" s="47">
        <f t="shared" si="3"/>
        <v>6441309.814453125</v>
      </c>
      <c r="F250" s="47">
        <v>1</v>
      </c>
      <c r="G250" s="47">
        <v>1</v>
      </c>
      <c r="H250" s="1">
        <v>1</v>
      </c>
      <c r="I250" s="1">
        <v>249</v>
      </c>
    </row>
    <row r="251" spans="1:9">
      <c r="A251">
        <v>30.10358982693992</v>
      </c>
      <c r="B251">
        <v>31.966664676636618</v>
      </c>
      <c r="C251">
        <v>628865.01312255859</v>
      </c>
      <c r="D251" s="47">
        <v>0</v>
      </c>
      <c r="E251" s="47">
        <f t="shared" si="3"/>
        <v>628865.01312255859</v>
      </c>
      <c r="F251" s="47">
        <v>1</v>
      </c>
      <c r="G251" s="47">
        <v>1</v>
      </c>
      <c r="H251" s="1">
        <v>1</v>
      </c>
      <c r="I251" s="1">
        <v>250</v>
      </c>
    </row>
    <row r="252" spans="1:9">
      <c r="A252">
        <v>24.797264474661059</v>
      </c>
      <c r="B252">
        <v>27.36840036869409</v>
      </c>
      <c r="C252">
        <v>2109640.0451660161</v>
      </c>
      <c r="D252" s="47">
        <v>0</v>
      </c>
      <c r="E252" s="47">
        <f t="shared" si="3"/>
        <v>2109640.0451660161</v>
      </c>
      <c r="F252" s="47">
        <v>1</v>
      </c>
      <c r="G252" s="47">
        <v>1</v>
      </c>
      <c r="H252" s="1">
        <v>1</v>
      </c>
      <c r="I252" s="1">
        <v>251</v>
      </c>
    </row>
    <row r="253" spans="1:9">
      <c r="A253">
        <v>25.658428421718291</v>
      </c>
      <c r="B253">
        <v>28.223218322702731</v>
      </c>
      <c r="C253">
        <v>2249730.0720214839</v>
      </c>
      <c r="D253" s="47">
        <v>0</v>
      </c>
      <c r="E253" s="47">
        <f t="shared" si="3"/>
        <v>2249730.0720214839</v>
      </c>
      <c r="F253" s="47">
        <v>1</v>
      </c>
      <c r="G253" s="47">
        <v>1</v>
      </c>
      <c r="H253" s="1">
        <v>1</v>
      </c>
      <c r="I253" s="1">
        <v>252</v>
      </c>
    </row>
    <row r="254" spans="1:9">
      <c r="A254">
        <v>30.085798379410139</v>
      </c>
      <c r="B254">
        <v>34.219276706303702</v>
      </c>
      <c r="C254">
        <v>372615.01312255859</v>
      </c>
      <c r="D254" s="47">
        <v>0</v>
      </c>
      <c r="E254" s="47">
        <f t="shared" si="3"/>
        <v>372615.01312255859</v>
      </c>
      <c r="F254" s="47">
        <v>1</v>
      </c>
      <c r="G254" s="47">
        <v>1</v>
      </c>
      <c r="H254" s="1">
        <v>1</v>
      </c>
      <c r="I254" s="1">
        <v>253</v>
      </c>
    </row>
    <row r="255" spans="1:9">
      <c r="A255">
        <v>25.010759048984639</v>
      </c>
      <c r="B255">
        <v>33.87485186707336</v>
      </c>
      <c r="C255">
        <v>421586.99035644531</v>
      </c>
      <c r="D255" s="47">
        <v>0</v>
      </c>
      <c r="E255" s="47">
        <f t="shared" si="3"/>
        <v>421586.99035644531</v>
      </c>
      <c r="F255" s="47">
        <v>1</v>
      </c>
      <c r="G255" s="47">
        <v>1</v>
      </c>
      <c r="H255" s="1">
        <v>1</v>
      </c>
      <c r="I255" s="1">
        <v>254</v>
      </c>
    </row>
    <row r="256" spans="1:9">
      <c r="A256">
        <v>23.61018109351788</v>
      </c>
      <c r="B256">
        <v>29.0514643835809</v>
      </c>
      <c r="C256">
        <v>11760600.5859375</v>
      </c>
      <c r="D256" s="47">
        <v>0</v>
      </c>
      <c r="E256" s="47">
        <f t="shared" si="3"/>
        <v>11760600.5859375</v>
      </c>
      <c r="F256" s="47">
        <v>1</v>
      </c>
      <c r="G256" s="47">
        <v>1</v>
      </c>
      <c r="H256" s="1">
        <v>1</v>
      </c>
      <c r="I256" s="1">
        <v>255</v>
      </c>
    </row>
    <row r="257" spans="1:9">
      <c r="A257">
        <v>27.289611993354331</v>
      </c>
      <c r="B257">
        <v>25.38307221991451</v>
      </c>
      <c r="C257">
        <v>1376649.9328613281</v>
      </c>
      <c r="D257" s="47">
        <v>0</v>
      </c>
      <c r="E257" s="47">
        <f t="shared" si="3"/>
        <v>1376649.9328613281</v>
      </c>
      <c r="F257" s="47">
        <v>1</v>
      </c>
      <c r="G257" s="47">
        <v>1</v>
      </c>
      <c r="H257" s="1">
        <v>1</v>
      </c>
      <c r="I257" s="1">
        <v>256</v>
      </c>
    </row>
    <row r="258" spans="1:9">
      <c r="A258">
        <v>30.89347035452742</v>
      </c>
      <c r="B258">
        <v>25.48497368893938</v>
      </c>
      <c r="C258">
        <v>3006130.0659179688</v>
      </c>
      <c r="D258" s="47">
        <v>0</v>
      </c>
      <c r="E258" s="47">
        <f t="shared" si="3"/>
        <v>3006130.0659179688</v>
      </c>
      <c r="F258" s="47">
        <v>1</v>
      </c>
      <c r="G258" s="47">
        <v>1</v>
      </c>
      <c r="H258" s="1">
        <v>1</v>
      </c>
      <c r="I258" s="1">
        <v>257</v>
      </c>
    </row>
    <row r="259" spans="1:9">
      <c r="A259">
        <v>28.612283068412239</v>
      </c>
      <c r="B259">
        <v>27.83918290918389</v>
      </c>
      <c r="C259">
        <v>1189020.0042724609</v>
      </c>
      <c r="D259" s="47">
        <v>0</v>
      </c>
      <c r="E259" s="47">
        <f t="shared" ref="E259:E322" si="4">C259</f>
        <v>1189020.0042724609</v>
      </c>
      <c r="F259" s="47">
        <v>1</v>
      </c>
      <c r="G259" s="47">
        <v>1</v>
      </c>
      <c r="H259" s="1">
        <v>1</v>
      </c>
      <c r="I259" s="1">
        <v>258</v>
      </c>
    </row>
    <row r="260" spans="1:9">
      <c r="A260">
        <v>27.415581115848969</v>
      </c>
      <c r="B260">
        <v>31.291222193389991</v>
      </c>
      <c r="C260">
        <v>8624619.7509765625</v>
      </c>
      <c r="D260" s="47">
        <v>0</v>
      </c>
      <c r="E260" s="47">
        <f t="shared" si="4"/>
        <v>8624619.7509765625</v>
      </c>
      <c r="F260" s="47">
        <v>1</v>
      </c>
      <c r="G260" s="47">
        <v>1</v>
      </c>
      <c r="H260" s="1">
        <v>1</v>
      </c>
      <c r="I260" s="1">
        <v>259</v>
      </c>
    </row>
    <row r="261" spans="1:9">
      <c r="A261">
        <v>22.923176690822299</v>
      </c>
      <c r="B261">
        <v>30.84194635334562</v>
      </c>
      <c r="C261">
        <v>14807900.390625</v>
      </c>
      <c r="D261" s="47">
        <v>0</v>
      </c>
      <c r="E261" s="47">
        <f t="shared" si="4"/>
        <v>14807900.390625</v>
      </c>
      <c r="F261" s="47">
        <v>1</v>
      </c>
      <c r="G261" s="47">
        <v>1</v>
      </c>
      <c r="H261" s="1">
        <v>1</v>
      </c>
      <c r="I261" s="1">
        <v>260</v>
      </c>
    </row>
    <row r="262" spans="1:9">
      <c r="A262">
        <v>27.842568653642111</v>
      </c>
      <c r="B262">
        <v>31.33827786943943</v>
      </c>
      <c r="C262">
        <v>4210660.0952148438</v>
      </c>
      <c r="D262" s="47">
        <v>0</v>
      </c>
      <c r="E262" s="47">
        <f t="shared" si="4"/>
        <v>4210660.0952148438</v>
      </c>
      <c r="F262" s="47">
        <v>1</v>
      </c>
      <c r="G262" s="47">
        <v>1</v>
      </c>
      <c r="H262" s="1">
        <v>1</v>
      </c>
      <c r="I262" s="1">
        <v>261</v>
      </c>
    </row>
    <row r="263" spans="1:9">
      <c r="A263">
        <v>31.405511575990499</v>
      </c>
      <c r="B263">
        <v>32.172829719321072</v>
      </c>
      <c r="C263">
        <v>3408299.8657226563</v>
      </c>
      <c r="D263" s="47">
        <v>0</v>
      </c>
      <c r="E263" s="47">
        <f t="shared" si="4"/>
        <v>3408299.8657226563</v>
      </c>
      <c r="F263" s="47">
        <v>1</v>
      </c>
      <c r="G263" s="47">
        <v>1</v>
      </c>
      <c r="H263" s="1">
        <v>1</v>
      </c>
      <c r="I263" s="1">
        <v>262</v>
      </c>
    </row>
    <row r="264" spans="1:9">
      <c r="A264">
        <v>23.330798144746979</v>
      </c>
      <c r="B264">
        <v>25.190322535927379</v>
      </c>
      <c r="C264">
        <v>3335750.122070312</v>
      </c>
      <c r="D264" s="47">
        <v>0</v>
      </c>
      <c r="E264" s="47">
        <f t="shared" si="4"/>
        <v>3335750.122070312</v>
      </c>
      <c r="F264" s="47">
        <v>1</v>
      </c>
      <c r="G264" s="47">
        <v>1</v>
      </c>
      <c r="H264" s="1">
        <v>1</v>
      </c>
      <c r="I264" s="1">
        <v>263</v>
      </c>
    </row>
    <row r="265" spans="1:9">
      <c r="A265">
        <v>26.924131697455501</v>
      </c>
      <c r="B265">
        <v>26.050855951724429</v>
      </c>
      <c r="C265">
        <v>7020789.794921875</v>
      </c>
      <c r="D265" s="47">
        <v>0</v>
      </c>
      <c r="E265" s="47">
        <f t="shared" si="4"/>
        <v>7020789.794921875</v>
      </c>
      <c r="F265" s="47">
        <v>1</v>
      </c>
      <c r="G265" s="47">
        <v>1</v>
      </c>
      <c r="H265" s="1">
        <v>1</v>
      </c>
      <c r="I265" s="1">
        <v>264</v>
      </c>
    </row>
    <row r="266" spans="1:9">
      <c r="A266">
        <v>30.335044183315571</v>
      </c>
      <c r="B266">
        <v>28.59483451827213</v>
      </c>
      <c r="C266">
        <v>7114050.29296875</v>
      </c>
      <c r="D266" s="47">
        <v>0</v>
      </c>
      <c r="E266" s="47">
        <f t="shared" si="4"/>
        <v>7114050.29296875</v>
      </c>
      <c r="F266" s="47">
        <v>1</v>
      </c>
      <c r="G266" s="47">
        <v>1</v>
      </c>
      <c r="H266" s="1">
        <v>1</v>
      </c>
      <c r="I266" s="1">
        <v>265</v>
      </c>
    </row>
    <row r="267" spans="1:9">
      <c r="A267">
        <v>29.03730186866494</v>
      </c>
      <c r="B267">
        <v>26.548599975215819</v>
      </c>
      <c r="C267">
        <v>2302279.9682617192</v>
      </c>
      <c r="D267" s="47">
        <v>0</v>
      </c>
      <c r="E267" s="47">
        <f t="shared" si="4"/>
        <v>2302279.9682617192</v>
      </c>
      <c r="F267" s="47">
        <v>1</v>
      </c>
      <c r="G267" s="47">
        <v>1</v>
      </c>
      <c r="H267" s="1">
        <v>1</v>
      </c>
      <c r="I267" s="1">
        <v>266</v>
      </c>
    </row>
    <row r="268" spans="1:9">
      <c r="A268">
        <v>28.621649539455049</v>
      </c>
      <c r="B268">
        <v>25.753200425445542</v>
      </c>
      <c r="C268">
        <v>3190669.8608398438</v>
      </c>
      <c r="D268" s="47">
        <v>0</v>
      </c>
      <c r="E268" s="47">
        <f t="shared" si="4"/>
        <v>3190669.8608398438</v>
      </c>
      <c r="F268" s="47">
        <v>1</v>
      </c>
      <c r="G268" s="47">
        <v>1</v>
      </c>
      <c r="H268" s="1">
        <v>1</v>
      </c>
      <c r="I268" s="1">
        <v>267</v>
      </c>
    </row>
    <row r="269" spans="1:9">
      <c r="A269">
        <v>28.673598797877538</v>
      </c>
      <c r="B269">
        <v>31.409643959973319</v>
      </c>
      <c r="C269">
        <v>3295450.1342773438</v>
      </c>
      <c r="D269" s="47">
        <v>0</v>
      </c>
      <c r="E269" s="47">
        <f t="shared" si="4"/>
        <v>3295450.1342773438</v>
      </c>
      <c r="F269" s="47">
        <v>1</v>
      </c>
      <c r="G269" s="47">
        <v>1</v>
      </c>
      <c r="H269" s="1">
        <v>1</v>
      </c>
      <c r="I269" s="1">
        <v>268</v>
      </c>
    </row>
    <row r="270" spans="1:9">
      <c r="A270">
        <v>25.41516593658767</v>
      </c>
      <c r="B270">
        <v>33.15336477491099</v>
      </c>
      <c r="C270">
        <v>8619949.951171875</v>
      </c>
      <c r="D270" s="47">
        <v>0</v>
      </c>
      <c r="E270" s="47">
        <f t="shared" si="4"/>
        <v>8619949.951171875</v>
      </c>
      <c r="F270" s="47">
        <v>1</v>
      </c>
      <c r="G270" s="47">
        <v>1</v>
      </c>
      <c r="H270" s="1">
        <v>1</v>
      </c>
      <c r="I270" s="1">
        <v>269</v>
      </c>
    </row>
    <row r="271" spans="1:9">
      <c r="A271">
        <v>24.789122520512691</v>
      </c>
      <c r="B271">
        <v>32.526266574342827</v>
      </c>
      <c r="C271">
        <v>1365449.9816894531</v>
      </c>
      <c r="D271" s="47">
        <v>0</v>
      </c>
      <c r="E271" s="47">
        <f t="shared" si="4"/>
        <v>1365449.9816894531</v>
      </c>
      <c r="F271" s="47">
        <v>1</v>
      </c>
      <c r="G271" s="47">
        <v>1</v>
      </c>
      <c r="H271" s="1">
        <v>1</v>
      </c>
      <c r="I271" s="1">
        <v>270</v>
      </c>
    </row>
    <row r="272" spans="1:9">
      <c r="A272">
        <v>29.688930977045882</v>
      </c>
      <c r="B272">
        <v>33.17039778609179</v>
      </c>
      <c r="C272">
        <v>8483129.8828125</v>
      </c>
      <c r="D272" s="47">
        <v>0</v>
      </c>
      <c r="E272" s="47">
        <f t="shared" si="4"/>
        <v>8483129.8828125</v>
      </c>
      <c r="F272" s="47">
        <v>1</v>
      </c>
      <c r="G272" s="47">
        <v>1</v>
      </c>
      <c r="H272" s="1">
        <v>1</v>
      </c>
      <c r="I272" s="1">
        <v>271</v>
      </c>
    </row>
    <row r="273" spans="1:9">
      <c r="A273">
        <v>29.69607724945222</v>
      </c>
      <c r="B273">
        <v>31.658565440578769</v>
      </c>
      <c r="C273">
        <v>22516398.92578125</v>
      </c>
      <c r="D273" s="47">
        <v>0</v>
      </c>
      <c r="E273" s="47">
        <f t="shared" si="4"/>
        <v>22516398.92578125</v>
      </c>
      <c r="F273" s="47">
        <v>1</v>
      </c>
      <c r="G273" s="47">
        <v>1</v>
      </c>
      <c r="H273" s="1">
        <v>1</v>
      </c>
      <c r="I273" s="1">
        <v>272</v>
      </c>
    </row>
    <row r="274" spans="1:9">
      <c r="A274">
        <v>30.237187026510991</v>
      </c>
      <c r="B274">
        <v>32.353453218142022</v>
      </c>
      <c r="C274">
        <v>12374300.537109379</v>
      </c>
      <c r="D274" s="47">
        <v>0</v>
      </c>
      <c r="E274" s="47">
        <f t="shared" si="4"/>
        <v>12374300.537109379</v>
      </c>
      <c r="F274" s="47">
        <v>1</v>
      </c>
      <c r="G274" s="47">
        <v>1</v>
      </c>
      <c r="H274" s="1">
        <v>1</v>
      </c>
      <c r="I274" s="1">
        <v>273</v>
      </c>
    </row>
    <row r="275" spans="1:9">
      <c r="A275">
        <v>30.675785249286481</v>
      </c>
      <c r="B275">
        <v>27.717787742083011</v>
      </c>
      <c r="C275">
        <v>17645600.5859375</v>
      </c>
      <c r="D275" s="47">
        <v>0</v>
      </c>
      <c r="E275" s="47">
        <f t="shared" si="4"/>
        <v>17645600.5859375</v>
      </c>
      <c r="F275" s="47">
        <v>1</v>
      </c>
      <c r="G275" s="47">
        <v>1</v>
      </c>
      <c r="H275" s="1">
        <v>1</v>
      </c>
      <c r="I275" s="1">
        <v>274</v>
      </c>
    </row>
    <row r="276" spans="1:9">
      <c r="A276">
        <v>26.85775278917891</v>
      </c>
      <c r="B276">
        <v>34.930080362841643</v>
      </c>
      <c r="C276">
        <v>23497299.8046875</v>
      </c>
      <c r="D276" s="47">
        <v>0</v>
      </c>
      <c r="E276" s="47">
        <f t="shared" si="4"/>
        <v>23497299.8046875</v>
      </c>
      <c r="F276" s="47">
        <v>1</v>
      </c>
      <c r="G276" s="47">
        <v>1</v>
      </c>
      <c r="H276" s="1">
        <v>1</v>
      </c>
      <c r="I276" s="1">
        <v>275</v>
      </c>
    </row>
    <row r="277" spans="1:9">
      <c r="A277">
        <v>26.7644047995284</v>
      </c>
      <c r="B277">
        <v>26.83165654493887</v>
      </c>
      <c r="C277">
        <v>6441069.9462890625</v>
      </c>
      <c r="D277" s="47">
        <v>0</v>
      </c>
      <c r="E277" s="47">
        <f t="shared" si="4"/>
        <v>6441069.9462890625</v>
      </c>
      <c r="F277" s="47">
        <v>1</v>
      </c>
      <c r="G277" s="47">
        <v>1</v>
      </c>
      <c r="H277" s="1">
        <v>1</v>
      </c>
      <c r="I277" s="1">
        <v>276</v>
      </c>
    </row>
    <row r="278" spans="1:9">
      <c r="A278">
        <v>29.58380420018436</v>
      </c>
      <c r="B278">
        <v>27.144938743893821</v>
      </c>
      <c r="C278">
        <v>7404730.224609375</v>
      </c>
      <c r="D278" s="47">
        <v>0</v>
      </c>
      <c r="E278" s="47">
        <f t="shared" si="4"/>
        <v>7404730.224609375</v>
      </c>
      <c r="F278" s="47">
        <v>1</v>
      </c>
      <c r="G278" s="47">
        <v>1</v>
      </c>
      <c r="H278" s="1">
        <v>1</v>
      </c>
      <c r="I278" s="1">
        <v>277</v>
      </c>
    </row>
    <row r="279" spans="1:9">
      <c r="A279">
        <v>28.17465734238877</v>
      </c>
      <c r="B279">
        <v>27.88921831815847</v>
      </c>
      <c r="C279">
        <v>7114219.970703125</v>
      </c>
      <c r="D279" s="47">
        <v>0</v>
      </c>
      <c r="E279" s="47">
        <f t="shared" si="4"/>
        <v>7114219.970703125</v>
      </c>
      <c r="F279" s="47">
        <v>1</v>
      </c>
      <c r="G279" s="47">
        <v>1</v>
      </c>
      <c r="H279" s="1">
        <v>1</v>
      </c>
      <c r="I279" s="1">
        <v>278</v>
      </c>
    </row>
    <row r="280" spans="1:9">
      <c r="A280">
        <v>28.668685333948179</v>
      </c>
      <c r="B280">
        <v>34.753324301065788</v>
      </c>
      <c r="C280">
        <v>727678.98559570313</v>
      </c>
      <c r="D280" s="47">
        <v>0</v>
      </c>
      <c r="E280" s="47">
        <f t="shared" si="4"/>
        <v>727678.98559570313</v>
      </c>
      <c r="F280" s="47">
        <v>1</v>
      </c>
      <c r="G280" s="47">
        <v>1</v>
      </c>
      <c r="H280" s="1">
        <v>1</v>
      </c>
      <c r="I280" s="1">
        <v>279</v>
      </c>
    </row>
    <row r="281" spans="1:9">
      <c r="A281">
        <v>29.560030359642958</v>
      </c>
      <c r="B281">
        <v>34.882885893539061</v>
      </c>
      <c r="C281">
        <v>11725200.1953125</v>
      </c>
      <c r="D281" s="47">
        <v>0</v>
      </c>
      <c r="E281" s="47">
        <f t="shared" si="4"/>
        <v>11725200.1953125</v>
      </c>
      <c r="F281" s="47">
        <v>1</v>
      </c>
      <c r="G281" s="47">
        <v>1</v>
      </c>
      <c r="H281" s="1">
        <v>1</v>
      </c>
      <c r="I281" s="1">
        <v>280</v>
      </c>
    </row>
    <row r="282" spans="1:9">
      <c r="A282">
        <v>30.455050747266881</v>
      </c>
      <c r="B282">
        <v>32.948937497064968</v>
      </c>
      <c r="C282">
        <v>1485279.9987792969</v>
      </c>
      <c r="D282" s="47">
        <v>0</v>
      </c>
      <c r="E282" s="47">
        <f t="shared" si="4"/>
        <v>1485279.9987792969</v>
      </c>
      <c r="F282" s="47">
        <v>1</v>
      </c>
      <c r="G282" s="47">
        <v>1</v>
      </c>
      <c r="H282" s="1">
        <v>1</v>
      </c>
      <c r="I282" s="1">
        <v>281</v>
      </c>
    </row>
    <row r="283" spans="1:9">
      <c r="A283">
        <v>25.210953990089589</v>
      </c>
      <c r="B283">
        <v>31.290575985596341</v>
      </c>
      <c r="C283">
        <v>154969.99740600589</v>
      </c>
      <c r="D283" s="47">
        <v>0</v>
      </c>
      <c r="E283" s="47">
        <f t="shared" si="4"/>
        <v>154969.99740600589</v>
      </c>
      <c r="F283" s="47">
        <v>1</v>
      </c>
      <c r="G283" s="47">
        <v>1</v>
      </c>
      <c r="H283" s="1">
        <v>1</v>
      </c>
      <c r="I283" s="1">
        <v>282</v>
      </c>
    </row>
    <row r="284" spans="1:9">
      <c r="A284">
        <v>25.568038050079469</v>
      </c>
      <c r="B284">
        <v>30.200625751846129</v>
      </c>
      <c r="C284">
        <v>522723.00720214838</v>
      </c>
      <c r="D284" s="47">
        <v>0</v>
      </c>
      <c r="E284" s="47">
        <f t="shared" si="4"/>
        <v>522723.00720214838</v>
      </c>
      <c r="F284" s="47">
        <v>1</v>
      </c>
      <c r="G284" s="47">
        <v>1</v>
      </c>
      <c r="H284" s="1">
        <v>1</v>
      </c>
      <c r="I284" s="1">
        <v>283</v>
      </c>
    </row>
    <row r="285" spans="1:9">
      <c r="A285">
        <v>22.892828428488251</v>
      </c>
      <c r="B285">
        <v>34.706208456868453</v>
      </c>
      <c r="C285">
        <v>5489199.8291015625</v>
      </c>
      <c r="D285" s="47">
        <v>0</v>
      </c>
      <c r="E285" s="47">
        <f t="shared" si="4"/>
        <v>5489199.8291015625</v>
      </c>
      <c r="F285" s="47">
        <v>1</v>
      </c>
      <c r="G285" s="47">
        <v>1</v>
      </c>
      <c r="H285" s="1">
        <v>1</v>
      </c>
      <c r="I285" s="1">
        <v>284</v>
      </c>
    </row>
    <row r="286" spans="1:9">
      <c r="A286">
        <v>27.49366133946365</v>
      </c>
      <c r="B286">
        <v>31.95622802858248</v>
      </c>
      <c r="C286">
        <v>6278709.716796875</v>
      </c>
      <c r="D286" s="47">
        <v>0</v>
      </c>
      <c r="E286" s="47">
        <f t="shared" si="4"/>
        <v>6278709.716796875</v>
      </c>
      <c r="F286" s="47">
        <v>1</v>
      </c>
      <c r="G286" s="47">
        <v>1</v>
      </c>
      <c r="H286" s="1">
        <v>1</v>
      </c>
      <c r="I286" s="1">
        <v>285</v>
      </c>
    </row>
    <row r="287" spans="1:9">
      <c r="A287">
        <v>22.34145160106905</v>
      </c>
      <c r="B287">
        <v>34.447301283260302</v>
      </c>
      <c r="C287">
        <v>8642979.736328125</v>
      </c>
      <c r="D287" s="47">
        <v>0</v>
      </c>
      <c r="E287" s="47">
        <f t="shared" si="4"/>
        <v>8642979.736328125</v>
      </c>
      <c r="F287" s="47">
        <v>1</v>
      </c>
      <c r="G287" s="47">
        <v>1</v>
      </c>
      <c r="H287" s="1">
        <v>1</v>
      </c>
      <c r="I287" s="1">
        <v>286</v>
      </c>
    </row>
    <row r="288" spans="1:9">
      <c r="A288">
        <v>26.423181172258371</v>
      </c>
      <c r="B288">
        <v>28.165507994776242</v>
      </c>
      <c r="C288">
        <v>2039270.01953125</v>
      </c>
      <c r="D288" s="47">
        <v>0</v>
      </c>
      <c r="E288" s="47">
        <f t="shared" si="4"/>
        <v>2039270.01953125</v>
      </c>
      <c r="F288" s="47">
        <v>1</v>
      </c>
      <c r="G288" s="47">
        <v>1</v>
      </c>
      <c r="H288" s="1">
        <v>1</v>
      </c>
      <c r="I288" s="1">
        <v>287</v>
      </c>
    </row>
    <row r="289" spans="1:9">
      <c r="A289">
        <v>27.155124029721978</v>
      </c>
      <c r="B289">
        <v>28.337747922695659</v>
      </c>
      <c r="C289">
        <v>3489049.9877929688</v>
      </c>
      <c r="D289" s="47">
        <v>0</v>
      </c>
      <c r="E289" s="47">
        <f t="shared" si="4"/>
        <v>3489049.9877929688</v>
      </c>
      <c r="F289" s="47">
        <v>1</v>
      </c>
      <c r="G289" s="47">
        <v>1</v>
      </c>
      <c r="H289" s="1">
        <v>1</v>
      </c>
      <c r="I289" s="1">
        <v>288</v>
      </c>
    </row>
    <row r="290" spans="1:9">
      <c r="A290">
        <v>24.722141895218702</v>
      </c>
      <c r="B290">
        <v>33.547245941184357</v>
      </c>
      <c r="C290">
        <v>3486990.0512695313</v>
      </c>
      <c r="D290" s="47">
        <v>0</v>
      </c>
      <c r="E290" s="47">
        <f t="shared" si="4"/>
        <v>3486990.0512695313</v>
      </c>
      <c r="F290" s="47">
        <v>1</v>
      </c>
      <c r="G290" s="47">
        <v>1</v>
      </c>
      <c r="H290" s="1">
        <v>1</v>
      </c>
      <c r="I290" s="1">
        <v>289</v>
      </c>
    </row>
    <row r="291" spans="1:9">
      <c r="A291">
        <v>27.612915975405599</v>
      </c>
      <c r="B291">
        <v>26.498549205852939</v>
      </c>
      <c r="C291">
        <v>5259840.087890625</v>
      </c>
      <c r="D291" s="47">
        <v>0</v>
      </c>
      <c r="E291" s="47">
        <f t="shared" si="4"/>
        <v>5259840.087890625</v>
      </c>
      <c r="F291" s="47">
        <v>1</v>
      </c>
      <c r="G291" s="47">
        <v>1</v>
      </c>
      <c r="H291" s="1">
        <v>1</v>
      </c>
      <c r="I291" s="1">
        <v>290</v>
      </c>
    </row>
    <row r="292" spans="1:9">
      <c r="A292">
        <v>22.289752374420971</v>
      </c>
      <c r="B292">
        <v>34.459278612960759</v>
      </c>
      <c r="C292">
        <v>329747.00927734381</v>
      </c>
      <c r="D292" s="47">
        <v>0</v>
      </c>
      <c r="E292" s="47">
        <f t="shared" si="4"/>
        <v>329747.00927734381</v>
      </c>
      <c r="F292" s="47">
        <v>1</v>
      </c>
      <c r="G292" s="47">
        <v>1</v>
      </c>
      <c r="H292" s="1">
        <v>1</v>
      </c>
      <c r="I292" s="1">
        <v>291</v>
      </c>
    </row>
    <row r="293" spans="1:9">
      <c r="A293">
        <v>22.354807793117541</v>
      </c>
      <c r="B293">
        <v>30.074743546634071</v>
      </c>
      <c r="C293">
        <v>7657269.8974609375</v>
      </c>
      <c r="D293" s="47">
        <v>0</v>
      </c>
      <c r="E293" s="47">
        <f t="shared" si="4"/>
        <v>7657269.8974609375</v>
      </c>
      <c r="F293" s="47">
        <v>1</v>
      </c>
      <c r="G293" s="47">
        <v>1</v>
      </c>
      <c r="H293" s="1">
        <v>1</v>
      </c>
      <c r="I293" s="1">
        <v>292</v>
      </c>
    </row>
    <row r="294" spans="1:9">
      <c r="A294">
        <v>29.814705326266751</v>
      </c>
      <c r="B294">
        <v>34.264138785836977</v>
      </c>
      <c r="C294">
        <v>4420870.0561523438</v>
      </c>
      <c r="D294" s="47">
        <v>0</v>
      </c>
      <c r="E294" s="47">
        <f t="shared" si="4"/>
        <v>4420870.0561523438</v>
      </c>
      <c r="F294" s="47">
        <v>1</v>
      </c>
      <c r="G294" s="47">
        <v>1</v>
      </c>
      <c r="H294" s="1">
        <v>1</v>
      </c>
      <c r="I294" s="1">
        <v>293</v>
      </c>
    </row>
    <row r="295" spans="1:9">
      <c r="A295">
        <v>25.421811093407001</v>
      </c>
      <c r="B295">
        <v>28.36792788725813</v>
      </c>
      <c r="C295">
        <v>4632799.9877929688</v>
      </c>
      <c r="D295" s="47">
        <v>0</v>
      </c>
      <c r="E295" s="47">
        <f t="shared" si="4"/>
        <v>4632799.9877929688</v>
      </c>
      <c r="F295" s="47">
        <v>1</v>
      </c>
      <c r="G295" s="47">
        <v>1</v>
      </c>
      <c r="H295" s="1">
        <v>1</v>
      </c>
      <c r="I295" s="1">
        <v>294</v>
      </c>
    </row>
    <row r="296" spans="1:9">
      <c r="A296">
        <v>23.207074870192901</v>
      </c>
      <c r="B296">
        <v>32.159589041393971</v>
      </c>
      <c r="C296">
        <v>1878209.9914550781</v>
      </c>
      <c r="D296" s="47">
        <v>0</v>
      </c>
      <c r="E296" s="47">
        <f t="shared" si="4"/>
        <v>1878209.9914550781</v>
      </c>
      <c r="F296" s="47">
        <v>1</v>
      </c>
      <c r="G296" s="47">
        <v>1</v>
      </c>
      <c r="H296" s="1">
        <v>1</v>
      </c>
      <c r="I296" s="1">
        <v>295</v>
      </c>
    </row>
    <row r="297" spans="1:9">
      <c r="A297">
        <v>26.961310970520639</v>
      </c>
      <c r="B297">
        <v>29.8287512197269</v>
      </c>
      <c r="C297">
        <v>1173919.982910156</v>
      </c>
      <c r="D297" s="47">
        <v>0</v>
      </c>
      <c r="E297" s="47">
        <f t="shared" si="4"/>
        <v>1173919.982910156</v>
      </c>
      <c r="F297" s="47">
        <v>1</v>
      </c>
      <c r="G297" s="47">
        <v>1</v>
      </c>
      <c r="H297" s="1">
        <v>1</v>
      </c>
      <c r="I297" s="1">
        <v>296</v>
      </c>
    </row>
    <row r="298" spans="1:9">
      <c r="A298">
        <v>29.314938754436799</v>
      </c>
      <c r="B298">
        <v>31.268036302454728</v>
      </c>
      <c r="C298">
        <v>1423320.007324219</v>
      </c>
      <c r="D298" s="47">
        <v>0</v>
      </c>
      <c r="E298" s="47">
        <f t="shared" si="4"/>
        <v>1423320.007324219</v>
      </c>
      <c r="F298" s="47">
        <v>1</v>
      </c>
      <c r="G298" s="47">
        <v>1</v>
      </c>
      <c r="H298" s="1">
        <v>1</v>
      </c>
      <c r="I298" s="1">
        <v>297</v>
      </c>
    </row>
    <row r="299" spans="1:9">
      <c r="A299">
        <v>24.05029976122001</v>
      </c>
      <c r="B299">
        <v>30.04372493139152</v>
      </c>
      <c r="C299">
        <v>227658.99658203122</v>
      </c>
      <c r="D299" s="47">
        <v>0</v>
      </c>
      <c r="E299" s="47">
        <f t="shared" si="4"/>
        <v>227658.99658203122</v>
      </c>
      <c r="F299" s="47">
        <v>1</v>
      </c>
      <c r="G299" s="47">
        <v>1</v>
      </c>
      <c r="H299" s="1">
        <v>1</v>
      </c>
      <c r="I299" s="1">
        <v>298</v>
      </c>
    </row>
    <row r="300" spans="1:9">
      <c r="A300">
        <v>27.917459520280499</v>
      </c>
      <c r="B300">
        <v>34.671156173713612</v>
      </c>
      <c r="C300">
        <v>77784.39998626709</v>
      </c>
      <c r="D300" s="47">
        <v>0</v>
      </c>
      <c r="E300" s="47">
        <f t="shared" si="4"/>
        <v>77784.39998626709</v>
      </c>
      <c r="F300" s="47">
        <v>1</v>
      </c>
      <c r="G300" s="47">
        <v>1</v>
      </c>
      <c r="H300" s="1">
        <v>1</v>
      </c>
      <c r="I300" s="1">
        <v>299</v>
      </c>
    </row>
    <row r="301" spans="1:9">
      <c r="A301">
        <v>22.810800917440801</v>
      </c>
      <c r="B301">
        <v>31.92105397813917</v>
      </c>
      <c r="C301">
        <v>7368480.224609375</v>
      </c>
      <c r="D301" s="47">
        <v>0</v>
      </c>
      <c r="E301" s="47">
        <f t="shared" si="4"/>
        <v>7368480.224609375</v>
      </c>
      <c r="F301" s="47">
        <v>1</v>
      </c>
      <c r="G301" s="47">
        <v>1</v>
      </c>
      <c r="H301" s="1">
        <v>1</v>
      </c>
      <c r="I301" s="1">
        <v>300</v>
      </c>
    </row>
    <row r="302" spans="1:9">
      <c r="A302">
        <v>22.490976351101772</v>
      </c>
      <c r="B302">
        <v>27.51318968626315</v>
      </c>
      <c r="C302">
        <v>2575750.122070312</v>
      </c>
      <c r="D302" s="47">
        <v>0</v>
      </c>
      <c r="E302" s="47">
        <f t="shared" si="4"/>
        <v>2575750.122070312</v>
      </c>
      <c r="F302" s="47">
        <v>1</v>
      </c>
      <c r="G302" s="47">
        <v>1</v>
      </c>
      <c r="H302" s="1">
        <v>1</v>
      </c>
      <c r="I302" s="1">
        <v>301</v>
      </c>
    </row>
    <row r="303" spans="1:9">
      <c r="A303">
        <v>27.04786899989741</v>
      </c>
      <c r="B303">
        <v>34.096769219050842</v>
      </c>
      <c r="C303">
        <v>1147330.017089844</v>
      </c>
      <c r="D303" s="47">
        <v>0</v>
      </c>
      <c r="E303" s="47">
        <f t="shared" si="4"/>
        <v>1147330.017089844</v>
      </c>
      <c r="F303" s="47">
        <v>1</v>
      </c>
      <c r="G303" s="47">
        <v>1</v>
      </c>
      <c r="H303" s="1">
        <v>1</v>
      </c>
      <c r="I303" s="1">
        <v>302</v>
      </c>
    </row>
    <row r="304" spans="1:9">
      <c r="A304">
        <v>27.136033655296011</v>
      </c>
      <c r="B304">
        <v>27.940297381551041</v>
      </c>
      <c r="C304">
        <v>18858699.951171879</v>
      </c>
      <c r="D304" s="47">
        <v>0</v>
      </c>
      <c r="E304" s="47">
        <f t="shared" si="4"/>
        <v>18858699.951171879</v>
      </c>
      <c r="F304" s="47">
        <v>1</v>
      </c>
      <c r="G304" s="47">
        <v>1</v>
      </c>
      <c r="H304" s="1">
        <v>1</v>
      </c>
      <c r="I304" s="1">
        <v>303</v>
      </c>
    </row>
    <row r="305" spans="1:9">
      <c r="A305">
        <v>28.05558406423296</v>
      </c>
      <c r="B305">
        <v>28.716050993008562</v>
      </c>
      <c r="C305">
        <v>17339200.439453121</v>
      </c>
      <c r="D305" s="47">
        <v>0</v>
      </c>
      <c r="E305" s="47">
        <f t="shared" si="4"/>
        <v>17339200.439453121</v>
      </c>
      <c r="F305" s="47">
        <v>1</v>
      </c>
      <c r="G305" s="47">
        <v>1</v>
      </c>
      <c r="H305" s="1">
        <v>1</v>
      </c>
      <c r="I305" s="1">
        <v>304</v>
      </c>
    </row>
    <row r="306" spans="1:9">
      <c r="A306">
        <v>28.89786767036529</v>
      </c>
      <c r="B306">
        <v>26.021236980202129</v>
      </c>
      <c r="C306">
        <v>18506800.537109379</v>
      </c>
      <c r="D306" s="47">
        <v>0</v>
      </c>
      <c r="E306" s="47">
        <f t="shared" si="4"/>
        <v>18506800.537109379</v>
      </c>
      <c r="F306" s="47">
        <v>1</v>
      </c>
      <c r="G306" s="47">
        <v>1</v>
      </c>
      <c r="H306" s="1">
        <v>1</v>
      </c>
      <c r="I306" s="1">
        <v>305</v>
      </c>
    </row>
    <row r="307" spans="1:9">
      <c r="A307">
        <v>31.270594754894081</v>
      </c>
      <c r="B307">
        <v>33.99966519796191</v>
      </c>
      <c r="C307">
        <v>6050339.9658203125</v>
      </c>
      <c r="D307" s="47">
        <v>0</v>
      </c>
      <c r="E307" s="47">
        <f t="shared" si="4"/>
        <v>6050339.9658203125</v>
      </c>
      <c r="F307" s="47">
        <v>1</v>
      </c>
      <c r="G307" s="47">
        <v>1</v>
      </c>
      <c r="H307" s="1">
        <v>1</v>
      </c>
      <c r="I307" s="1">
        <v>306</v>
      </c>
    </row>
    <row r="308" spans="1:9">
      <c r="A308">
        <v>26.904853308861359</v>
      </c>
      <c r="B308">
        <v>27.86112023227863</v>
      </c>
      <c r="C308">
        <v>884301.98669433594</v>
      </c>
      <c r="D308" s="47">
        <v>0</v>
      </c>
      <c r="E308" s="47">
        <f t="shared" si="4"/>
        <v>884301.98669433594</v>
      </c>
      <c r="F308" s="47">
        <v>1</v>
      </c>
      <c r="G308" s="47">
        <v>1</v>
      </c>
      <c r="H308" s="1">
        <v>1</v>
      </c>
      <c r="I308" s="1">
        <v>307</v>
      </c>
    </row>
    <row r="309" spans="1:9">
      <c r="A309">
        <v>25.068086492941841</v>
      </c>
      <c r="B309">
        <v>27.589176179313821</v>
      </c>
      <c r="C309">
        <v>575610.00823974609</v>
      </c>
      <c r="D309" s="47">
        <v>0</v>
      </c>
      <c r="E309" s="47">
        <f t="shared" si="4"/>
        <v>575610.00823974609</v>
      </c>
      <c r="F309" s="47">
        <v>1</v>
      </c>
      <c r="G309" s="47">
        <v>1</v>
      </c>
      <c r="H309" s="1">
        <v>1</v>
      </c>
      <c r="I309" s="1">
        <v>308</v>
      </c>
    </row>
    <row r="310" spans="1:9">
      <c r="A310">
        <v>29.55426885030268</v>
      </c>
      <c r="B310">
        <v>34.202625979949538</v>
      </c>
      <c r="C310">
        <v>251963.005065918</v>
      </c>
      <c r="D310" s="47">
        <v>0</v>
      </c>
      <c r="E310" s="47">
        <f t="shared" si="4"/>
        <v>251963.005065918</v>
      </c>
      <c r="F310" s="47">
        <v>1</v>
      </c>
      <c r="G310" s="47">
        <v>1</v>
      </c>
      <c r="H310" s="1">
        <v>1</v>
      </c>
      <c r="I310" s="1">
        <v>309</v>
      </c>
    </row>
    <row r="311" spans="1:9">
      <c r="A311">
        <v>24.5729063869897</v>
      </c>
      <c r="B311">
        <v>33.055268624050328</v>
      </c>
      <c r="C311">
        <v>744475.02136230469</v>
      </c>
      <c r="D311" s="47">
        <v>0</v>
      </c>
      <c r="E311" s="47">
        <f t="shared" si="4"/>
        <v>744475.02136230469</v>
      </c>
      <c r="F311" s="47">
        <v>1</v>
      </c>
      <c r="G311" s="47">
        <v>1</v>
      </c>
      <c r="H311" s="1">
        <v>1</v>
      </c>
      <c r="I311" s="1">
        <v>310</v>
      </c>
    </row>
    <row r="312" spans="1:9">
      <c r="A312">
        <v>26.17022849670354</v>
      </c>
      <c r="B312">
        <v>26.410789215193741</v>
      </c>
      <c r="C312">
        <v>367342.98706054688</v>
      </c>
      <c r="D312" s="47">
        <v>0</v>
      </c>
      <c r="E312" s="47">
        <f t="shared" si="4"/>
        <v>367342.98706054688</v>
      </c>
      <c r="F312" s="47">
        <v>1</v>
      </c>
      <c r="G312" s="47">
        <v>1</v>
      </c>
      <c r="H312" s="1">
        <v>1</v>
      </c>
      <c r="I312" s="1">
        <v>311</v>
      </c>
    </row>
    <row r="313" spans="1:9">
      <c r="A313">
        <v>22.745335622751529</v>
      </c>
      <c r="B313">
        <v>32.69324503903681</v>
      </c>
      <c r="C313">
        <v>18804200.439453121</v>
      </c>
      <c r="D313" s="47">
        <v>0</v>
      </c>
      <c r="E313" s="47">
        <f t="shared" si="4"/>
        <v>18804200.439453121</v>
      </c>
      <c r="F313" s="47">
        <v>1</v>
      </c>
      <c r="G313" s="47">
        <v>1</v>
      </c>
      <c r="H313" s="1">
        <v>1</v>
      </c>
      <c r="I313" s="1">
        <v>312</v>
      </c>
    </row>
    <row r="314" spans="1:9">
      <c r="A314">
        <v>22.240832062446849</v>
      </c>
      <c r="B314">
        <v>34.130330980537913</v>
      </c>
      <c r="C314">
        <v>41140800.78125</v>
      </c>
      <c r="D314" s="47">
        <v>0</v>
      </c>
      <c r="E314" s="47">
        <f t="shared" si="4"/>
        <v>41140800.78125</v>
      </c>
      <c r="F314" s="47">
        <v>1</v>
      </c>
      <c r="G314" s="47">
        <v>1</v>
      </c>
      <c r="H314" s="1">
        <v>1</v>
      </c>
      <c r="I314" s="1">
        <v>313</v>
      </c>
    </row>
    <row r="315" spans="1:9">
      <c r="A315">
        <v>31.14515993944029</v>
      </c>
      <c r="B315">
        <v>25.78511218210744</v>
      </c>
      <c r="C315">
        <v>23830700.68359375</v>
      </c>
      <c r="D315" s="47">
        <v>0</v>
      </c>
      <c r="E315" s="47">
        <f t="shared" si="4"/>
        <v>23830700.68359375</v>
      </c>
      <c r="F315" s="47">
        <v>1</v>
      </c>
      <c r="G315" s="47">
        <v>1</v>
      </c>
      <c r="H315" s="1">
        <v>1</v>
      </c>
      <c r="I315" s="1">
        <v>314</v>
      </c>
    </row>
    <row r="316" spans="1:9">
      <c r="A316">
        <v>29.941811144865959</v>
      </c>
      <c r="B316">
        <v>33.25214994904573</v>
      </c>
      <c r="C316">
        <v>12945000</v>
      </c>
      <c r="D316" s="47">
        <v>0</v>
      </c>
      <c r="E316" s="47">
        <f t="shared" si="4"/>
        <v>12945000</v>
      </c>
      <c r="F316" s="47">
        <v>1</v>
      </c>
      <c r="G316" s="47">
        <v>1</v>
      </c>
      <c r="H316" s="1">
        <v>1</v>
      </c>
      <c r="I316" s="1">
        <v>315</v>
      </c>
    </row>
    <row r="317" spans="1:9">
      <c r="A317">
        <v>28.611754957890131</v>
      </c>
      <c r="B317">
        <v>30.474200518730559</v>
      </c>
      <c r="C317">
        <v>9502540.283203125</v>
      </c>
      <c r="D317" s="47">
        <v>0</v>
      </c>
      <c r="E317" s="47">
        <f t="shared" si="4"/>
        <v>9502540.283203125</v>
      </c>
      <c r="F317" s="47">
        <v>1</v>
      </c>
      <c r="G317" s="47">
        <v>1</v>
      </c>
      <c r="H317" s="1">
        <v>1</v>
      </c>
      <c r="I317" s="1">
        <v>316</v>
      </c>
    </row>
    <row r="318" spans="1:9">
      <c r="A318">
        <v>25.885052971935561</v>
      </c>
      <c r="B318">
        <v>31.69197449378801</v>
      </c>
      <c r="C318">
        <v>1850249.938964844</v>
      </c>
      <c r="D318" s="47">
        <v>0</v>
      </c>
      <c r="E318" s="47">
        <f t="shared" si="4"/>
        <v>1850249.938964844</v>
      </c>
      <c r="F318" s="47">
        <v>1</v>
      </c>
      <c r="G318" s="47">
        <v>1</v>
      </c>
      <c r="H318" s="1">
        <v>1</v>
      </c>
      <c r="I318" s="1">
        <v>317</v>
      </c>
    </row>
    <row r="319" spans="1:9">
      <c r="A319">
        <v>23.64629604067304</v>
      </c>
      <c r="B319">
        <v>29.92854338904937</v>
      </c>
      <c r="C319">
        <v>2208950.0427246089</v>
      </c>
      <c r="D319" s="47">
        <v>0</v>
      </c>
      <c r="E319" s="47">
        <f t="shared" si="4"/>
        <v>2208950.0427246089</v>
      </c>
      <c r="F319" s="47">
        <v>1</v>
      </c>
      <c r="G319" s="47">
        <v>1</v>
      </c>
      <c r="H319" s="1">
        <v>1</v>
      </c>
      <c r="I319" s="1">
        <v>318</v>
      </c>
    </row>
    <row r="320" spans="1:9">
      <c r="A320">
        <v>23.486151905375319</v>
      </c>
      <c r="B320">
        <v>31.978030849052789</v>
      </c>
      <c r="C320">
        <v>92213.201522827148</v>
      </c>
      <c r="D320" s="47">
        <v>0</v>
      </c>
      <c r="E320" s="47">
        <f t="shared" si="4"/>
        <v>92213.201522827148</v>
      </c>
      <c r="F320" s="47">
        <v>1</v>
      </c>
      <c r="G320" s="47">
        <v>1</v>
      </c>
      <c r="H320" s="1">
        <v>1</v>
      </c>
      <c r="I320" s="1">
        <v>319</v>
      </c>
    </row>
    <row r="321" spans="1:9">
      <c r="A321">
        <v>24.377307532563659</v>
      </c>
      <c r="B321">
        <v>25.340978616667531</v>
      </c>
      <c r="C321">
        <v>1022539.978027344</v>
      </c>
      <c r="D321" s="47">
        <v>0</v>
      </c>
      <c r="E321" s="47">
        <f t="shared" si="4"/>
        <v>1022539.978027344</v>
      </c>
      <c r="F321" s="47">
        <v>1</v>
      </c>
      <c r="G321" s="47">
        <v>1</v>
      </c>
      <c r="H321" s="1">
        <v>1</v>
      </c>
      <c r="I321" s="1">
        <v>320</v>
      </c>
    </row>
    <row r="322" spans="1:9">
      <c r="A322">
        <v>27.217653314708141</v>
      </c>
      <c r="B322">
        <v>32.627067232232839</v>
      </c>
      <c r="C322">
        <v>2387700.0427246089</v>
      </c>
      <c r="D322" s="47">
        <v>0</v>
      </c>
      <c r="E322" s="47">
        <f t="shared" si="4"/>
        <v>2387700.0427246089</v>
      </c>
      <c r="F322" s="47">
        <v>1</v>
      </c>
      <c r="G322" s="47">
        <v>1</v>
      </c>
      <c r="H322" s="1">
        <v>1</v>
      </c>
      <c r="I322" s="1">
        <v>321</v>
      </c>
    </row>
    <row r="323" spans="1:9">
      <c r="A323">
        <v>28.788661265650589</v>
      </c>
      <c r="B323">
        <v>25.333436978589589</v>
      </c>
      <c r="C323">
        <v>470577.01110839838</v>
      </c>
      <c r="D323" s="47">
        <v>0</v>
      </c>
      <c r="E323" s="47">
        <f t="shared" ref="E323:E386" si="5">C323</f>
        <v>470577.01110839838</v>
      </c>
      <c r="F323" s="47">
        <v>1</v>
      </c>
      <c r="G323" s="47">
        <v>1</v>
      </c>
      <c r="H323" s="1">
        <v>1</v>
      </c>
      <c r="I323" s="1">
        <v>322</v>
      </c>
    </row>
    <row r="324" spans="1:9">
      <c r="A324">
        <v>28.27187507881845</v>
      </c>
      <c r="B324">
        <v>29.55299847747343</v>
      </c>
      <c r="C324">
        <v>1229789.9627685549</v>
      </c>
      <c r="D324" s="47">
        <v>0</v>
      </c>
      <c r="E324" s="47">
        <f t="shared" si="5"/>
        <v>1229789.9627685549</v>
      </c>
      <c r="F324" s="47">
        <v>1</v>
      </c>
      <c r="G324" s="47">
        <v>1</v>
      </c>
      <c r="H324" s="1">
        <v>1</v>
      </c>
      <c r="I324" s="1">
        <v>323</v>
      </c>
    </row>
    <row r="325" spans="1:9">
      <c r="A325">
        <v>24.65937202098646</v>
      </c>
      <c r="B325">
        <v>26.509649931302949</v>
      </c>
      <c r="C325">
        <v>91831.798553466797</v>
      </c>
      <c r="D325" s="47">
        <v>0</v>
      </c>
      <c r="E325" s="47">
        <f t="shared" si="5"/>
        <v>91831.798553466797</v>
      </c>
      <c r="F325" s="47">
        <v>1</v>
      </c>
      <c r="G325" s="47">
        <v>1</v>
      </c>
      <c r="H325" s="1">
        <v>1</v>
      </c>
      <c r="I325" s="1">
        <v>324</v>
      </c>
    </row>
    <row r="326" spans="1:9">
      <c r="A326">
        <v>31.071220166300339</v>
      </c>
      <c r="B326">
        <v>33.235742773513067</v>
      </c>
      <c r="C326">
        <v>2762799.9877929688</v>
      </c>
      <c r="D326" s="47">
        <v>0</v>
      </c>
      <c r="E326" s="47">
        <f t="shared" si="5"/>
        <v>2762799.9877929688</v>
      </c>
      <c r="F326" s="47">
        <v>1</v>
      </c>
      <c r="G326" s="47">
        <v>1</v>
      </c>
      <c r="H326" s="1">
        <v>1</v>
      </c>
      <c r="I326" s="1">
        <v>325</v>
      </c>
    </row>
    <row r="327" spans="1:9">
      <c r="A327">
        <v>29.010020708609801</v>
      </c>
      <c r="B327">
        <v>28.136609091756689</v>
      </c>
      <c r="C327">
        <v>388968.00994873047</v>
      </c>
      <c r="D327" s="47">
        <v>0</v>
      </c>
      <c r="E327" s="47">
        <f t="shared" si="5"/>
        <v>388968.00994873047</v>
      </c>
      <c r="F327" s="47">
        <v>1</v>
      </c>
      <c r="G327" s="47">
        <v>1</v>
      </c>
      <c r="H327" s="1">
        <v>1</v>
      </c>
      <c r="I327" s="1">
        <v>326</v>
      </c>
    </row>
    <row r="328" spans="1:9">
      <c r="A328">
        <v>27.266363498858311</v>
      </c>
      <c r="B328">
        <v>29.540935446043321</v>
      </c>
      <c r="C328">
        <v>6653930.0537109375</v>
      </c>
      <c r="D328" s="47">
        <v>0</v>
      </c>
      <c r="E328" s="47">
        <f t="shared" si="5"/>
        <v>6653930.0537109375</v>
      </c>
      <c r="F328" s="47">
        <v>1</v>
      </c>
      <c r="G328" s="47">
        <v>1</v>
      </c>
      <c r="H328" s="1">
        <v>1</v>
      </c>
      <c r="I328" s="1">
        <v>327</v>
      </c>
    </row>
    <row r="329" spans="1:9">
      <c r="A329">
        <v>27.811347089226349</v>
      </c>
      <c r="B329">
        <v>29.287507412983121</v>
      </c>
      <c r="C329">
        <v>505672.98889160162</v>
      </c>
      <c r="D329" s="47">
        <v>0</v>
      </c>
      <c r="E329" s="47">
        <f t="shared" si="5"/>
        <v>505672.98889160162</v>
      </c>
      <c r="F329" s="47">
        <v>1</v>
      </c>
      <c r="G329" s="47">
        <v>1</v>
      </c>
      <c r="H329" s="1">
        <v>1</v>
      </c>
      <c r="I329" s="1">
        <v>328</v>
      </c>
    </row>
    <row r="330" spans="1:9">
      <c r="A330">
        <v>25.986200593064009</v>
      </c>
      <c r="B330">
        <v>32.725019656847067</v>
      </c>
      <c r="C330">
        <v>3507099.9145507813</v>
      </c>
      <c r="D330" s="47">
        <v>0</v>
      </c>
      <c r="E330" s="47">
        <f t="shared" si="5"/>
        <v>3507099.9145507813</v>
      </c>
      <c r="F330" s="47">
        <v>1</v>
      </c>
      <c r="G330" s="47">
        <v>1</v>
      </c>
      <c r="H330" s="1">
        <v>1</v>
      </c>
      <c r="I330" s="1">
        <v>329</v>
      </c>
    </row>
    <row r="331" spans="1:9">
      <c r="A331">
        <v>24.353444400261001</v>
      </c>
      <c r="B331">
        <v>29.811443597959759</v>
      </c>
      <c r="C331">
        <v>171588.99307250979</v>
      </c>
      <c r="D331" s="47">
        <v>0</v>
      </c>
      <c r="E331" s="47">
        <f t="shared" si="5"/>
        <v>171588.99307250979</v>
      </c>
      <c r="F331" s="47">
        <v>1</v>
      </c>
      <c r="G331" s="47">
        <v>1</v>
      </c>
      <c r="H331" s="1">
        <v>1</v>
      </c>
      <c r="I331" s="1">
        <v>330</v>
      </c>
    </row>
    <row r="332" spans="1:9">
      <c r="A332">
        <v>25.381740447186981</v>
      </c>
      <c r="B332">
        <v>32.889583350103457</v>
      </c>
      <c r="C332">
        <v>6474749.755859375</v>
      </c>
      <c r="D332" s="47">
        <v>0</v>
      </c>
      <c r="E332" s="47">
        <f t="shared" si="5"/>
        <v>6474749.755859375</v>
      </c>
      <c r="F332" s="47">
        <v>1</v>
      </c>
      <c r="G332" s="47">
        <v>1</v>
      </c>
      <c r="H332" s="1">
        <v>1</v>
      </c>
      <c r="I332" s="1">
        <v>331</v>
      </c>
    </row>
    <row r="333" spans="1:9">
      <c r="A333">
        <v>29.199538049411512</v>
      </c>
      <c r="B333">
        <v>25.73508276802675</v>
      </c>
      <c r="C333">
        <v>37479499.51171875</v>
      </c>
      <c r="D333" s="47">
        <v>0</v>
      </c>
      <c r="E333" s="47">
        <f t="shared" si="5"/>
        <v>37479499.51171875</v>
      </c>
      <c r="F333" s="47">
        <v>1</v>
      </c>
      <c r="G333" s="47">
        <v>1</v>
      </c>
      <c r="H333" s="1">
        <v>1</v>
      </c>
      <c r="I333" s="1">
        <v>332</v>
      </c>
    </row>
    <row r="334" spans="1:9">
      <c r="A334">
        <v>22.136738141982679</v>
      </c>
      <c r="B334">
        <v>26.91593967902995</v>
      </c>
      <c r="C334">
        <v>34167700.1953125</v>
      </c>
      <c r="D334" s="47">
        <v>0</v>
      </c>
      <c r="E334" s="47">
        <f t="shared" si="5"/>
        <v>34167700.1953125</v>
      </c>
      <c r="F334" s="47">
        <v>1</v>
      </c>
      <c r="G334" s="47">
        <v>1</v>
      </c>
      <c r="H334" s="1">
        <v>1</v>
      </c>
      <c r="I334" s="1">
        <v>333</v>
      </c>
    </row>
    <row r="335" spans="1:9">
      <c r="A335">
        <v>23.102690084815709</v>
      </c>
      <c r="B335">
        <v>30.51534249646361</v>
      </c>
      <c r="C335">
        <v>7319039.9169921875</v>
      </c>
      <c r="D335" s="47">
        <v>0</v>
      </c>
      <c r="E335" s="47">
        <f t="shared" si="5"/>
        <v>7319039.9169921875</v>
      </c>
      <c r="F335" s="47">
        <v>1</v>
      </c>
      <c r="G335" s="47">
        <v>1</v>
      </c>
      <c r="H335" s="1">
        <v>1</v>
      </c>
      <c r="I335" s="1">
        <v>334</v>
      </c>
    </row>
    <row r="336" spans="1:9">
      <c r="A336">
        <v>22.43702509920665</v>
      </c>
      <c r="B336">
        <v>34.470883247526949</v>
      </c>
      <c r="C336">
        <v>8059769.8974609375</v>
      </c>
      <c r="D336" s="47">
        <v>0</v>
      </c>
      <c r="E336" s="47">
        <f t="shared" si="5"/>
        <v>8059769.8974609375</v>
      </c>
      <c r="F336" s="47">
        <v>1</v>
      </c>
      <c r="G336" s="47">
        <v>1</v>
      </c>
      <c r="H336" s="1">
        <v>1</v>
      </c>
      <c r="I336" s="1">
        <v>335</v>
      </c>
    </row>
    <row r="337" spans="1:9">
      <c r="A337">
        <v>22.386923622030221</v>
      </c>
      <c r="B337">
        <v>25.747578467217799</v>
      </c>
      <c r="C337">
        <v>9569470.21484375</v>
      </c>
      <c r="D337" s="47">
        <v>0</v>
      </c>
      <c r="E337" s="47">
        <f t="shared" si="5"/>
        <v>9569470.21484375</v>
      </c>
      <c r="F337" s="47">
        <v>1</v>
      </c>
      <c r="G337" s="47">
        <v>1</v>
      </c>
      <c r="H337" s="1">
        <v>1</v>
      </c>
      <c r="I337" s="1">
        <v>336</v>
      </c>
    </row>
    <row r="338" spans="1:9">
      <c r="A338">
        <v>30.126875548104572</v>
      </c>
      <c r="B338">
        <v>25.430842161568641</v>
      </c>
      <c r="C338">
        <v>11329499.51171875</v>
      </c>
      <c r="D338" s="47">
        <v>0</v>
      </c>
      <c r="E338" s="47">
        <f t="shared" si="5"/>
        <v>11329499.51171875</v>
      </c>
      <c r="F338" s="47">
        <v>1</v>
      </c>
      <c r="G338" s="47">
        <v>1</v>
      </c>
      <c r="H338" s="1">
        <v>1</v>
      </c>
      <c r="I338" s="1">
        <v>337</v>
      </c>
    </row>
    <row r="339" spans="1:9">
      <c r="A339">
        <v>28.684749664110221</v>
      </c>
      <c r="B339">
        <v>26.565506749278558</v>
      </c>
      <c r="C339">
        <v>1353760.070800781</v>
      </c>
      <c r="D339" s="47">
        <v>0</v>
      </c>
      <c r="E339" s="47">
        <f t="shared" si="5"/>
        <v>1353760.070800781</v>
      </c>
      <c r="F339" s="47">
        <v>1</v>
      </c>
      <c r="G339" s="47">
        <v>1</v>
      </c>
      <c r="H339" s="1">
        <v>1</v>
      </c>
      <c r="I339" s="1">
        <v>338</v>
      </c>
    </row>
    <row r="340" spans="1:9">
      <c r="A340">
        <v>26.504651376329591</v>
      </c>
      <c r="B340">
        <v>31.411531288601569</v>
      </c>
      <c r="C340">
        <v>2247039.9475097661</v>
      </c>
      <c r="D340" s="47">
        <v>0</v>
      </c>
      <c r="E340" s="47">
        <f t="shared" si="5"/>
        <v>2247039.9475097661</v>
      </c>
      <c r="F340" s="47">
        <v>1</v>
      </c>
      <c r="G340" s="47">
        <v>1</v>
      </c>
      <c r="H340" s="1">
        <v>1</v>
      </c>
      <c r="I340" s="1">
        <v>339</v>
      </c>
    </row>
    <row r="341" spans="1:9">
      <c r="A341">
        <v>22.929424526184519</v>
      </c>
      <c r="B341">
        <v>28.989929166702471</v>
      </c>
      <c r="C341">
        <v>19066199.951171879</v>
      </c>
      <c r="D341" s="47">
        <v>0</v>
      </c>
      <c r="E341" s="47">
        <f t="shared" si="5"/>
        <v>19066199.951171879</v>
      </c>
      <c r="F341" s="47">
        <v>1</v>
      </c>
      <c r="G341" s="47">
        <v>1</v>
      </c>
      <c r="H341" s="1">
        <v>1</v>
      </c>
      <c r="I341" s="1">
        <v>340</v>
      </c>
    </row>
    <row r="342" spans="1:9">
      <c r="A342">
        <v>26.670350813609911</v>
      </c>
      <c r="B342">
        <v>33.255523794176867</v>
      </c>
      <c r="C342">
        <v>25604299.31640625</v>
      </c>
      <c r="D342" s="47">
        <v>0</v>
      </c>
      <c r="E342" s="47">
        <f t="shared" si="5"/>
        <v>25604299.31640625</v>
      </c>
      <c r="F342" s="47">
        <v>1</v>
      </c>
      <c r="G342" s="47">
        <v>1</v>
      </c>
      <c r="H342" s="1">
        <v>1</v>
      </c>
      <c r="I342" s="1">
        <v>341</v>
      </c>
    </row>
    <row r="343" spans="1:9">
      <c r="A343">
        <v>26.49798182241538</v>
      </c>
      <c r="B343">
        <v>25.719331514813661</v>
      </c>
      <c r="C343">
        <v>25450200.1953125</v>
      </c>
      <c r="D343" s="47">
        <v>0</v>
      </c>
      <c r="E343" s="47">
        <f t="shared" si="5"/>
        <v>25450200.1953125</v>
      </c>
      <c r="F343" s="47">
        <v>1</v>
      </c>
      <c r="G343" s="47">
        <v>1</v>
      </c>
      <c r="H343" s="1">
        <v>1</v>
      </c>
      <c r="I343" s="1">
        <v>342</v>
      </c>
    </row>
    <row r="344" spans="1:9">
      <c r="A344">
        <v>23.64541776414514</v>
      </c>
      <c r="B344">
        <v>26.964140868147009</v>
      </c>
      <c r="C344">
        <v>7230419.921875</v>
      </c>
      <c r="D344" s="47">
        <v>0</v>
      </c>
      <c r="E344" s="47">
        <f t="shared" si="5"/>
        <v>7230419.921875</v>
      </c>
      <c r="F344" s="47">
        <v>1</v>
      </c>
      <c r="G344" s="47">
        <v>1</v>
      </c>
      <c r="H344" s="1">
        <v>1</v>
      </c>
      <c r="I344" s="1">
        <v>343</v>
      </c>
    </row>
    <row r="345" spans="1:9">
      <c r="A345">
        <v>26.121590667760739</v>
      </c>
      <c r="B345">
        <v>28.000264054648959</v>
      </c>
      <c r="C345">
        <v>12938000.48828125</v>
      </c>
      <c r="D345" s="47">
        <v>0</v>
      </c>
      <c r="E345" s="47">
        <f t="shared" si="5"/>
        <v>12938000.48828125</v>
      </c>
      <c r="F345" s="47">
        <v>1</v>
      </c>
      <c r="G345" s="47">
        <v>1</v>
      </c>
      <c r="H345" s="1">
        <v>1</v>
      </c>
      <c r="I345" s="1">
        <v>344</v>
      </c>
    </row>
    <row r="346" spans="1:9">
      <c r="A346">
        <v>25.785794976775051</v>
      </c>
      <c r="B346">
        <v>31.267300866887851</v>
      </c>
      <c r="C346">
        <v>12078599.853515621</v>
      </c>
      <c r="D346" s="47">
        <v>0</v>
      </c>
      <c r="E346" s="47">
        <f t="shared" si="5"/>
        <v>12078599.853515621</v>
      </c>
      <c r="F346" s="47">
        <v>1</v>
      </c>
      <c r="G346" s="47">
        <v>1</v>
      </c>
      <c r="H346" s="1">
        <v>1</v>
      </c>
      <c r="I346" s="1">
        <v>345</v>
      </c>
    </row>
    <row r="347" spans="1:9">
      <c r="A347">
        <v>27.85057593149606</v>
      </c>
      <c r="B347">
        <v>31.851726903015471</v>
      </c>
      <c r="C347">
        <v>660996.01745605469</v>
      </c>
      <c r="D347" s="47">
        <v>0</v>
      </c>
      <c r="E347" s="47">
        <f t="shared" si="5"/>
        <v>660996.01745605469</v>
      </c>
      <c r="F347" s="47">
        <v>1</v>
      </c>
      <c r="G347" s="47">
        <v>1</v>
      </c>
      <c r="H347" s="1">
        <v>1</v>
      </c>
      <c r="I347" s="1">
        <v>346</v>
      </c>
    </row>
    <row r="348" spans="1:9">
      <c r="A348">
        <v>28.033389683242621</v>
      </c>
      <c r="B348">
        <v>26.242032939637738</v>
      </c>
      <c r="C348">
        <v>26427299.8046875</v>
      </c>
      <c r="D348" s="47">
        <v>0</v>
      </c>
      <c r="E348" s="47">
        <f t="shared" si="5"/>
        <v>26427299.8046875</v>
      </c>
      <c r="F348" s="47">
        <v>1</v>
      </c>
      <c r="G348" s="47">
        <v>1</v>
      </c>
      <c r="H348" s="1">
        <v>1</v>
      </c>
      <c r="I348" s="1">
        <v>347</v>
      </c>
    </row>
    <row r="349" spans="1:9">
      <c r="A349">
        <v>22.43038809283442</v>
      </c>
      <c r="B349">
        <v>34.438047089917397</v>
      </c>
      <c r="C349">
        <v>29087399.90234375</v>
      </c>
      <c r="D349" s="47">
        <v>0</v>
      </c>
      <c r="E349" s="47">
        <f t="shared" si="5"/>
        <v>29087399.90234375</v>
      </c>
      <c r="F349" s="47">
        <v>1</v>
      </c>
      <c r="G349" s="47">
        <v>1</v>
      </c>
      <c r="H349" s="1">
        <v>1</v>
      </c>
      <c r="I349" s="1">
        <v>348</v>
      </c>
    </row>
    <row r="350" spans="1:9">
      <c r="A350">
        <v>25.558819838951479</v>
      </c>
      <c r="B350">
        <v>28.41044135190209</v>
      </c>
      <c r="C350">
        <v>17142600.09765625</v>
      </c>
      <c r="D350" s="47">
        <v>0</v>
      </c>
      <c r="E350" s="47">
        <f t="shared" si="5"/>
        <v>17142600.09765625</v>
      </c>
      <c r="F350" s="47">
        <v>1</v>
      </c>
      <c r="G350" s="47">
        <v>1</v>
      </c>
      <c r="H350" s="1">
        <v>1</v>
      </c>
      <c r="I350" s="1">
        <v>349</v>
      </c>
    </row>
    <row r="351" spans="1:9">
      <c r="A351">
        <v>27.945669199285241</v>
      </c>
      <c r="B351">
        <v>32.13168763000283</v>
      </c>
      <c r="C351">
        <v>11657500</v>
      </c>
      <c r="D351" s="47">
        <v>0</v>
      </c>
      <c r="E351" s="47">
        <f t="shared" si="5"/>
        <v>11657500</v>
      </c>
      <c r="F351" s="47">
        <v>1</v>
      </c>
      <c r="G351" s="47">
        <v>1</v>
      </c>
      <c r="H351" s="1">
        <v>1</v>
      </c>
      <c r="I351" s="1">
        <v>350</v>
      </c>
    </row>
    <row r="352" spans="1:9">
      <c r="A352">
        <v>26.779794456510839</v>
      </c>
      <c r="B352">
        <v>30.242077189476991</v>
      </c>
      <c r="C352">
        <v>1023270.0347900391</v>
      </c>
      <c r="D352" s="47">
        <v>0</v>
      </c>
      <c r="E352" s="47">
        <f t="shared" si="5"/>
        <v>1023270.0347900391</v>
      </c>
      <c r="F352" s="47">
        <v>1</v>
      </c>
      <c r="G352" s="47">
        <v>1</v>
      </c>
      <c r="H352" s="1">
        <v>1</v>
      </c>
      <c r="I352" s="1">
        <v>351</v>
      </c>
    </row>
    <row r="353" spans="1:9">
      <c r="A353">
        <v>30.13665349128906</v>
      </c>
      <c r="B353">
        <v>27.22758113547107</v>
      </c>
      <c r="C353">
        <v>855446.01440429688</v>
      </c>
      <c r="D353" s="47">
        <v>0</v>
      </c>
      <c r="E353" s="47">
        <f t="shared" si="5"/>
        <v>855446.01440429688</v>
      </c>
      <c r="F353" s="47">
        <v>1</v>
      </c>
      <c r="G353" s="47">
        <v>1</v>
      </c>
      <c r="H353" s="1">
        <v>1</v>
      </c>
      <c r="I353" s="1">
        <v>352</v>
      </c>
    </row>
    <row r="354" spans="1:9">
      <c r="A354">
        <v>28.257589500379979</v>
      </c>
      <c r="B354">
        <v>33.46228323115411</v>
      </c>
      <c r="C354">
        <v>11845300.29296875</v>
      </c>
      <c r="D354" s="47">
        <v>0</v>
      </c>
      <c r="E354" s="47">
        <f t="shared" si="5"/>
        <v>11845300.29296875</v>
      </c>
      <c r="F354" s="47">
        <v>1</v>
      </c>
      <c r="G354" s="47">
        <v>1</v>
      </c>
      <c r="H354" s="1">
        <v>1</v>
      </c>
      <c r="I354" s="1">
        <v>353</v>
      </c>
    </row>
    <row r="355" spans="1:9">
      <c r="A355">
        <v>23.547877057273581</v>
      </c>
      <c r="B355">
        <v>33.182380281919301</v>
      </c>
      <c r="C355">
        <v>28571398.92578125</v>
      </c>
      <c r="D355" s="47">
        <v>0</v>
      </c>
      <c r="E355" s="47">
        <f t="shared" si="5"/>
        <v>28571398.92578125</v>
      </c>
      <c r="F355" s="47">
        <v>1</v>
      </c>
      <c r="G355" s="47">
        <v>1</v>
      </c>
      <c r="H355" s="1">
        <v>1</v>
      </c>
      <c r="I355" s="1">
        <v>354</v>
      </c>
    </row>
    <row r="356" spans="1:9">
      <c r="A356">
        <v>22.670403100304089</v>
      </c>
      <c r="B356">
        <v>28.960718539166901</v>
      </c>
      <c r="C356">
        <v>14821099.853515621</v>
      </c>
      <c r="D356" s="47">
        <v>0</v>
      </c>
      <c r="E356" s="47">
        <f t="shared" si="5"/>
        <v>14821099.853515621</v>
      </c>
      <c r="F356" s="47">
        <v>1</v>
      </c>
      <c r="G356" s="47">
        <v>1</v>
      </c>
      <c r="H356" s="1">
        <v>1</v>
      </c>
      <c r="I356" s="1">
        <v>355</v>
      </c>
    </row>
    <row r="357" spans="1:9">
      <c r="A357">
        <v>28.102983142959999</v>
      </c>
      <c r="B357">
        <v>30.88607585693855</v>
      </c>
      <c r="C357">
        <v>14021099.853515621</v>
      </c>
      <c r="D357" s="47">
        <v>0</v>
      </c>
      <c r="E357" s="47">
        <f t="shared" si="5"/>
        <v>14021099.853515621</v>
      </c>
      <c r="F357" s="47">
        <v>1</v>
      </c>
      <c r="G357" s="47">
        <v>1</v>
      </c>
      <c r="H357" s="1">
        <v>1</v>
      </c>
      <c r="I357" s="1">
        <v>356</v>
      </c>
    </row>
    <row r="358" spans="1:9">
      <c r="A358">
        <v>22.251857450145408</v>
      </c>
      <c r="B358">
        <v>27.5782569593594</v>
      </c>
      <c r="C358">
        <v>154935.99891662601</v>
      </c>
      <c r="D358" s="47">
        <v>0</v>
      </c>
      <c r="E358" s="47">
        <f t="shared" si="5"/>
        <v>154935.99891662601</v>
      </c>
      <c r="F358" s="47">
        <v>1</v>
      </c>
      <c r="G358" s="47">
        <v>1</v>
      </c>
      <c r="H358" s="1">
        <v>1</v>
      </c>
      <c r="I358" s="1">
        <v>357</v>
      </c>
    </row>
    <row r="359" spans="1:9">
      <c r="A359">
        <v>27.564868022097901</v>
      </c>
      <c r="B359">
        <v>31.898516287463011</v>
      </c>
      <c r="C359">
        <v>549357.98645019531</v>
      </c>
      <c r="D359" s="47">
        <v>0</v>
      </c>
      <c r="E359" s="47">
        <f t="shared" si="5"/>
        <v>549357.98645019531</v>
      </c>
      <c r="F359" s="47">
        <v>1</v>
      </c>
      <c r="G359" s="47">
        <v>1</v>
      </c>
      <c r="H359" s="1">
        <v>1</v>
      </c>
      <c r="I359" s="1">
        <v>358</v>
      </c>
    </row>
    <row r="360" spans="1:9">
      <c r="A360">
        <v>30.932187293537101</v>
      </c>
      <c r="B360">
        <v>28.090268126204311</v>
      </c>
      <c r="C360">
        <v>29886000.9765625</v>
      </c>
      <c r="D360" s="47">
        <v>0</v>
      </c>
      <c r="E360" s="47">
        <f t="shared" si="5"/>
        <v>29886000.9765625</v>
      </c>
      <c r="F360" s="47">
        <v>1</v>
      </c>
      <c r="G360" s="47">
        <v>1</v>
      </c>
      <c r="H360" s="1">
        <v>1</v>
      </c>
      <c r="I360" s="1">
        <v>359</v>
      </c>
    </row>
    <row r="361" spans="1:9">
      <c r="A361">
        <v>27.46700468982085</v>
      </c>
      <c r="B361">
        <v>33.44078734382235</v>
      </c>
      <c r="C361">
        <v>9577849.7314453125</v>
      </c>
      <c r="D361" s="47">
        <v>0</v>
      </c>
      <c r="E361" s="47">
        <f t="shared" si="5"/>
        <v>9577849.7314453125</v>
      </c>
      <c r="F361" s="47">
        <v>1</v>
      </c>
      <c r="G361" s="47">
        <v>1</v>
      </c>
      <c r="H361" s="1">
        <v>1</v>
      </c>
      <c r="I361" s="1">
        <v>360</v>
      </c>
    </row>
    <row r="362" spans="1:9">
      <c r="A362">
        <v>25.687614298961961</v>
      </c>
      <c r="B362">
        <v>27.173851042772739</v>
      </c>
      <c r="C362">
        <v>9339949.951171875</v>
      </c>
      <c r="D362" s="47">
        <v>0</v>
      </c>
      <c r="E362" s="47">
        <f t="shared" si="5"/>
        <v>9339949.951171875</v>
      </c>
      <c r="F362" s="47">
        <v>1</v>
      </c>
      <c r="G362" s="47">
        <v>1</v>
      </c>
      <c r="H362" s="1">
        <v>1</v>
      </c>
      <c r="I362" s="1">
        <v>361</v>
      </c>
    </row>
    <row r="363" spans="1:9">
      <c r="A363">
        <v>28.111238075202351</v>
      </c>
      <c r="B363">
        <v>25.148034228184638</v>
      </c>
      <c r="C363">
        <v>6242319.9462890625</v>
      </c>
      <c r="D363" s="47">
        <v>0</v>
      </c>
      <c r="E363" s="47">
        <f t="shared" si="5"/>
        <v>6242319.9462890625</v>
      </c>
      <c r="F363" s="47">
        <v>1</v>
      </c>
      <c r="G363" s="47">
        <v>1</v>
      </c>
      <c r="H363" s="1">
        <v>1</v>
      </c>
      <c r="I363" s="1">
        <v>362</v>
      </c>
    </row>
    <row r="364" spans="1:9">
      <c r="A364">
        <v>26.353402459669411</v>
      </c>
      <c r="B364">
        <v>27.685080419679181</v>
      </c>
      <c r="C364">
        <v>154918.00308227542</v>
      </c>
      <c r="D364" s="47">
        <v>0</v>
      </c>
      <c r="E364" s="47">
        <f t="shared" si="5"/>
        <v>154918.00308227542</v>
      </c>
      <c r="F364" s="47">
        <v>1</v>
      </c>
      <c r="G364" s="47">
        <v>1</v>
      </c>
      <c r="H364" s="1">
        <v>1</v>
      </c>
      <c r="I364" s="1">
        <v>363</v>
      </c>
    </row>
    <row r="365" spans="1:9">
      <c r="A365">
        <v>27.183359498501378</v>
      </c>
      <c r="B365">
        <v>26.910524864594869</v>
      </c>
      <c r="C365">
        <v>1918459.9304199219</v>
      </c>
      <c r="D365" s="47">
        <v>0</v>
      </c>
      <c r="E365" s="47">
        <f t="shared" si="5"/>
        <v>1918459.9304199219</v>
      </c>
      <c r="F365" s="47">
        <v>1</v>
      </c>
      <c r="G365" s="47">
        <v>1</v>
      </c>
      <c r="H365" s="1">
        <v>1</v>
      </c>
      <c r="I365" s="1">
        <v>364</v>
      </c>
    </row>
    <row r="366" spans="1:9">
      <c r="A366">
        <v>30.943915683376989</v>
      </c>
      <c r="B366">
        <v>30.082864397249239</v>
      </c>
      <c r="C366">
        <v>1094729.9957275391</v>
      </c>
      <c r="D366" s="47">
        <v>0</v>
      </c>
      <c r="E366" s="47">
        <f t="shared" si="5"/>
        <v>1094729.9957275391</v>
      </c>
      <c r="F366" s="47">
        <v>1</v>
      </c>
      <c r="G366" s="47">
        <v>1</v>
      </c>
      <c r="H366" s="1">
        <v>1</v>
      </c>
      <c r="I366" s="1">
        <v>365</v>
      </c>
    </row>
    <row r="367" spans="1:9">
      <c r="A367">
        <v>25.667975059107359</v>
      </c>
      <c r="B367">
        <v>27.03703291656576</v>
      </c>
      <c r="C367">
        <v>589873.00872802723</v>
      </c>
      <c r="D367" s="47">
        <v>0</v>
      </c>
      <c r="E367" s="47">
        <f t="shared" si="5"/>
        <v>589873.00872802723</v>
      </c>
      <c r="F367" s="47">
        <v>1</v>
      </c>
      <c r="G367" s="47">
        <v>1</v>
      </c>
      <c r="H367" s="1">
        <v>1</v>
      </c>
      <c r="I367" s="1">
        <v>366</v>
      </c>
    </row>
    <row r="368" spans="1:9">
      <c r="A368">
        <v>31.13131035632718</v>
      </c>
      <c r="B368">
        <v>32.631898707194949</v>
      </c>
      <c r="C368">
        <v>13643599.853515621</v>
      </c>
      <c r="D368" s="47">
        <v>0</v>
      </c>
      <c r="E368" s="47">
        <f t="shared" si="5"/>
        <v>13643599.853515621</v>
      </c>
      <c r="F368" s="47">
        <v>1</v>
      </c>
      <c r="G368" s="47">
        <v>1</v>
      </c>
      <c r="H368" s="1">
        <v>1</v>
      </c>
      <c r="I368" s="1">
        <v>367</v>
      </c>
    </row>
    <row r="369" spans="1:9">
      <c r="A369">
        <v>30.60083109858261</v>
      </c>
      <c r="B369">
        <v>27.41370638004004</v>
      </c>
      <c r="C369">
        <v>24290400.390625</v>
      </c>
      <c r="D369" s="47">
        <v>0</v>
      </c>
      <c r="E369" s="47">
        <f t="shared" si="5"/>
        <v>24290400.390625</v>
      </c>
      <c r="F369" s="47">
        <v>1</v>
      </c>
      <c r="G369" s="47">
        <v>1</v>
      </c>
      <c r="H369" s="1">
        <v>1</v>
      </c>
      <c r="I369" s="1">
        <v>368</v>
      </c>
    </row>
    <row r="370" spans="1:9">
      <c r="A370">
        <v>23.860015780498319</v>
      </c>
      <c r="B370">
        <v>32.069681799126563</v>
      </c>
      <c r="C370">
        <v>9732919.921875</v>
      </c>
      <c r="D370" s="47">
        <v>0</v>
      </c>
      <c r="E370" s="47">
        <f t="shared" si="5"/>
        <v>9732919.921875</v>
      </c>
      <c r="F370" s="47">
        <v>1</v>
      </c>
      <c r="G370" s="47">
        <v>1</v>
      </c>
      <c r="H370" s="1">
        <v>1</v>
      </c>
      <c r="I370" s="1">
        <v>369</v>
      </c>
    </row>
    <row r="371" spans="1:9">
      <c r="A371">
        <v>22.658932358314068</v>
      </c>
      <c r="B371">
        <v>30.784709230137238</v>
      </c>
      <c r="C371">
        <v>6818010.25390625</v>
      </c>
      <c r="D371" s="47">
        <v>0</v>
      </c>
      <c r="E371" s="47">
        <f t="shared" si="5"/>
        <v>6818010.25390625</v>
      </c>
      <c r="F371" s="47">
        <v>1</v>
      </c>
      <c r="G371" s="47">
        <v>1</v>
      </c>
      <c r="H371" s="1">
        <v>1</v>
      </c>
      <c r="I371" s="1">
        <v>370</v>
      </c>
    </row>
    <row r="372" spans="1:9">
      <c r="A372">
        <v>22.957391013085552</v>
      </c>
      <c r="B372">
        <v>34.862498564718841</v>
      </c>
      <c r="C372">
        <v>4830859.9853515616</v>
      </c>
      <c r="D372" s="47">
        <v>0</v>
      </c>
      <c r="E372" s="47">
        <f t="shared" si="5"/>
        <v>4830859.9853515616</v>
      </c>
      <c r="F372" s="47">
        <v>1</v>
      </c>
      <c r="G372" s="47">
        <v>1</v>
      </c>
      <c r="H372" s="1">
        <v>1</v>
      </c>
      <c r="I372" s="1">
        <v>371</v>
      </c>
    </row>
    <row r="373" spans="1:9">
      <c r="A373">
        <v>22.173107343689718</v>
      </c>
      <c r="B373">
        <v>34.999009770092307</v>
      </c>
      <c r="C373">
        <v>1076409.9884033201</v>
      </c>
      <c r="D373" s="47">
        <v>0</v>
      </c>
      <c r="E373" s="47">
        <f t="shared" si="5"/>
        <v>1076409.9884033201</v>
      </c>
      <c r="F373" s="47">
        <v>1</v>
      </c>
      <c r="G373" s="47">
        <v>1</v>
      </c>
      <c r="H373" s="1">
        <v>1</v>
      </c>
      <c r="I373" s="1">
        <v>372</v>
      </c>
    </row>
    <row r="374" spans="1:9">
      <c r="A374">
        <v>22.897208127181319</v>
      </c>
      <c r="B374">
        <v>33.6952608331733</v>
      </c>
      <c r="C374">
        <v>1208099.975585938</v>
      </c>
      <c r="D374" s="47">
        <v>0</v>
      </c>
      <c r="E374" s="47">
        <f t="shared" si="5"/>
        <v>1208099.975585938</v>
      </c>
      <c r="F374" s="47">
        <v>1</v>
      </c>
      <c r="G374" s="47">
        <v>1</v>
      </c>
      <c r="H374" s="1">
        <v>1</v>
      </c>
      <c r="I374" s="1">
        <v>373</v>
      </c>
    </row>
    <row r="375" spans="1:9">
      <c r="A375">
        <v>28.488564347455391</v>
      </c>
      <c r="B375">
        <v>32.599833692987509</v>
      </c>
      <c r="C375">
        <v>274603.00445556641</v>
      </c>
      <c r="D375" s="47">
        <v>0</v>
      </c>
      <c r="E375" s="47">
        <f t="shared" si="5"/>
        <v>274603.00445556641</v>
      </c>
      <c r="F375" s="47">
        <v>1</v>
      </c>
      <c r="G375" s="47">
        <v>1</v>
      </c>
      <c r="H375" s="1">
        <v>1</v>
      </c>
      <c r="I375" s="1">
        <v>374</v>
      </c>
    </row>
    <row r="376" spans="1:9">
      <c r="A376">
        <v>22.676292160372171</v>
      </c>
      <c r="B376">
        <v>28.86456414000574</v>
      </c>
      <c r="C376">
        <v>2452129.9743652339</v>
      </c>
      <c r="D376" s="47">
        <v>0</v>
      </c>
      <c r="E376" s="47">
        <f t="shared" si="5"/>
        <v>2452129.9743652339</v>
      </c>
      <c r="F376" s="47">
        <v>1</v>
      </c>
      <c r="G376" s="47">
        <v>1</v>
      </c>
      <c r="H376" s="1">
        <v>1</v>
      </c>
      <c r="I376" s="1">
        <v>375</v>
      </c>
    </row>
    <row r="377" spans="1:9">
      <c r="A377">
        <v>25.030268487790732</v>
      </c>
      <c r="B377">
        <v>32.532767271313027</v>
      </c>
      <c r="C377">
        <v>17095200.1953125</v>
      </c>
      <c r="D377" s="47">
        <v>0</v>
      </c>
      <c r="E377" s="47">
        <f t="shared" si="5"/>
        <v>17095200.1953125</v>
      </c>
      <c r="F377" s="47">
        <v>1</v>
      </c>
      <c r="G377" s="47">
        <v>1</v>
      </c>
      <c r="H377" s="1">
        <v>1</v>
      </c>
      <c r="I377" s="1">
        <v>376</v>
      </c>
    </row>
    <row r="378" spans="1:9">
      <c r="A378">
        <v>30.026315454209819</v>
      </c>
      <c r="B378">
        <v>34.566755370794908</v>
      </c>
      <c r="C378">
        <v>26365600.5859375</v>
      </c>
      <c r="D378" s="47">
        <v>0</v>
      </c>
      <c r="E378" s="47">
        <f t="shared" si="5"/>
        <v>26365600.5859375</v>
      </c>
      <c r="F378" s="47">
        <v>1</v>
      </c>
      <c r="G378" s="47">
        <v>1</v>
      </c>
      <c r="H378" s="1">
        <v>1</v>
      </c>
      <c r="I378" s="1">
        <v>377</v>
      </c>
    </row>
    <row r="379" spans="1:9">
      <c r="A379">
        <v>22.221083389490349</v>
      </c>
      <c r="B379">
        <v>25.23377575395444</v>
      </c>
      <c r="C379">
        <v>9975900.2685546875</v>
      </c>
      <c r="D379" s="47">
        <v>0</v>
      </c>
      <c r="E379" s="47">
        <f t="shared" si="5"/>
        <v>9975900.2685546875</v>
      </c>
      <c r="F379" s="47">
        <v>1</v>
      </c>
      <c r="G379" s="47">
        <v>1</v>
      </c>
      <c r="H379" s="1">
        <v>1</v>
      </c>
      <c r="I379" s="1">
        <v>378</v>
      </c>
    </row>
    <row r="380" spans="1:9">
      <c r="A380">
        <v>29.737450584594889</v>
      </c>
      <c r="B380">
        <v>30.37914700197739</v>
      </c>
      <c r="C380">
        <v>6959559.9365234375</v>
      </c>
      <c r="D380" s="47">
        <v>0</v>
      </c>
      <c r="E380" s="47">
        <f t="shared" si="5"/>
        <v>6959559.9365234375</v>
      </c>
      <c r="F380" s="47">
        <v>1</v>
      </c>
      <c r="G380" s="47">
        <v>1</v>
      </c>
      <c r="H380" s="1">
        <v>1</v>
      </c>
      <c r="I380" s="1">
        <v>379</v>
      </c>
    </row>
    <row r="381" spans="1:9">
      <c r="A381">
        <v>24.677620360347301</v>
      </c>
      <c r="B381">
        <v>27.179983043884349</v>
      </c>
      <c r="C381">
        <v>6252769.775390625</v>
      </c>
      <c r="D381" s="47">
        <v>0</v>
      </c>
      <c r="E381" s="47">
        <f t="shared" si="5"/>
        <v>6252769.775390625</v>
      </c>
      <c r="F381" s="47">
        <v>1</v>
      </c>
      <c r="G381" s="47">
        <v>1</v>
      </c>
      <c r="H381" s="1">
        <v>1</v>
      </c>
      <c r="I381" s="1">
        <v>380</v>
      </c>
    </row>
    <row r="382" spans="1:9">
      <c r="A382">
        <v>23.12256586240574</v>
      </c>
      <c r="B382">
        <v>30.578763158688499</v>
      </c>
      <c r="C382">
        <v>11466700.439453121</v>
      </c>
      <c r="D382" s="47">
        <v>0</v>
      </c>
      <c r="E382" s="47">
        <f t="shared" si="5"/>
        <v>11466700.439453121</v>
      </c>
      <c r="F382" s="47">
        <v>1</v>
      </c>
      <c r="G382" s="47">
        <v>1</v>
      </c>
      <c r="H382" s="1">
        <v>1</v>
      </c>
      <c r="I382" s="1">
        <v>381</v>
      </c>
    </row>
    <row r="383" spans="1:9">
      <c r="A383">
        <v>28.61900307095943</v>
      </c>
      <c r="B383">
        <v>29.66447089758891</v>
      </c>
      <c r="C383">
        <v>23683601.07421875</v>
      </c>
      <c r="D383" s="47">
        <v>0</v>
      </c>
      <c r="E383" s="47">
        <f t="shared" si="5"/>
        <v>23683601.07421875</v>
      </c>
      <c r="F383" s="47">
        <v>1</v>
      </c>
      <c r="G383" s="47">
        <v>1</v>
      </c>
      <c r="H383" s="1">
        <v>1</v>
      </c>
      <c r="I383" s="1">
        <v>382</v>
      </c>
    </row>
    <row r="384" spans="1:9">
      <c r="A384">
        <v>27.9749570444089</v>
      </c>
      <c r="B384">
        <v>30.757685815522841</v>
      </c>
      <c r="C384">
        <v>281112.00332641602</v>
      </c>
      <c r="D384" s="47">
        <v>0</v>
      </c>
      <c r="E384" s="47">
        <f t="shared" si="5"/>
        <v>281112.00332641602</v>
      </c>
      <c r="F384" s="47">
        <v>1</v>
      </c>
      <c r="G384" s="47">
        <v>1</v>
      </c>
      <c r="H384" s="1">
        <v>1</v>
      </c>
      <c r="I384" s="1">
        <v>383</v>
      </c>
    </row>
    <row r="385" spans="1:9">
      <c r="A385">
        <v>30.335984128507</v>
      </c>
      <c r="B385">
        <v>30.509622214187239</v>
      </c>
      <c r="C385">
        <v>2412230.0720214839</v>
      </c>
      <c r="D385" s="47">
        <v>0</v>
      </c>
      <c r="E385" s="47">
        <f t="shared" si="5"/>
        <v>2412230.0720214839</v>
      </c>
      <c r="F385" s="47">
        <v>1</v>
      </c>
      <c r="G385" s="47">
        <v>1</v>
      </c>
      <c r="H385" s="1">
        <v>1</v>
      </c>
      <c r="I385" s="1">
        <v>384</v>
      </c>
    </row>
    <row r="386" spans="1:9">
      <c r="A386">
        <v>28.98317491613691</v>
      </c>
      <c r="B386">
        <v>34.601070391685617</v>
      </c>
      <c r="C386">
        <v>645263.97705078125</v>
      </c>
      <c r="D386" s="47">
        <v>0</v>
      </c>
      <c r="E386" s="47">
        <f t="shared" si="5"/>
        <v>645263.97705078125</v>
      </c>
      <c r="F386" s="47">
        <v>1</v>
      </c>
      <c r="G386" s="47">
        <v>1</v>
      </c>
      <c r="H386" s="1">
        <v>1</v>
      </c>
      <c r="I386" s="1">
        <v>385</v>
      </c>
    </row>
    <row r="387" spans="1:9">
      <c r="A387">
        <v>29.633068838656062</v>
      </c>
      <c r="B387">
        <v>30.521861089347361</v>
      </c>
      <c r="C387">
        <v>1108519.973754883</v>
      </c>
      <c r="D387" s="47">
        <v>0</v>
      </c>
      <c r="E387" s="47">
        <f t="shared" ref="E387:E450" si="6">C387</f>
        <v>1108519.973754883</v>
      </c>
      <c r="F387" s="47">
        <v>1</v>
      </c>
      <c r="G387" s="47">
        <v>1</v>
      </c>
      <c r="H387" s="1">
        <v>1</v>
      </c>
      <c r="I387" s="1">
        <v>386</v>
      </c>
    </row>
    <row r="388" spans="1:9">
      <c r="A388">
        <v>24.679328439427412</v>
      </c>
      <c r="B388">
        <v>33.462320881248672</v>
      </c>
      <c r="C388">
        <v>4895450.1342773438</v>
      </c>
      <c r="D388" s="47">
        <v>0</v>
      </c>
      <c r="E388" s="47">
        <f t="shared" si="6"/>
        <v>4895450.1342773438</v>
      </c>
      <c r="F388" s="47">
        <v>1</v>
      </c>
      <c r="G388" s="47">
        <v>1</v>
      </c>
      <c r="H388" s="1">
        <v>1</v>
      </c>
      <c r="I388" s="1">
        <v>387</v>
      </c>
    </row>
    <row r="389" spans="1:9">
      <c r="A389">
        <v>23.685675665907372</v>
      </c>
      <c r="B389">
        <v>28.198202868008469</v>
      </c>
      <c r="C389">
        <v>1221399.9938964839</v>
      </c>
      <c r="D389" s="47">
        <v>0</v>
      </c>
      <c r="E389" s="47">
        <f t="shared" si="6"/>
        <v>1221399.9938964839</v>
      </c>
      <c r="F389" s="47">
        <v>1</v>
      </c>
      <c r="G389" s="47">
        <v>1</v>
      </c>
      <c r="H389" s="1">
        <v>1</v>
      </c>
      <c r="I389" s="1">
        <v>388</v>
      </c>
    </row>
    <row r="390" spans="1:9">
      <c r="A390">
        <v>29.130840140588159</v>
      </c>
      <c r="B390">
        <v>29.381006887910491</v>
      </c>
      <c r="C390">
        <v>621529.99877929688</v>
      </c>
      <c r="D390" s="47">
        <v>0</v>
      </c>
      <c r="E390" s="47">
        <f t="shared" si="6"/>
        <v>621529.99877929688</v>
      </c>
      <c r="F390" s="47">
        <v>1</v>
      </c>
      <c r="G390" s="47">
        <v>1</v>
      </c>
      <c r="H390" s="1">
        <v>1</v>
      </c>
      <c r="I390" s="1">
        <v>389</v>
      </c>
    </row>
    <row r="391" spans="1:9">
      <c r="A391">
        <v>29.664930023039009</v>
      </c>
      <c r="B391">
        <v>29.704134760448099</v>
      </c>
      <c r="C391">
        <v>2050870.056152344</v>
      </c>
      <c r="D391" s="47">
        <v>0</v>
      </c>
      <c r="E391" s="47">
        <f t="shared" si="6"/>
        <v>2050870.056152344</v>
      </c>
      <c r="F391" s="47">
        <v>1</v>
      </c>
      <c r="G391" s="47">
        <v>1</v>
      </c>
      <c r="H391" s="1">
        <v>1</v>
      </c>
      <c r="I391" s="1">
        <v>390</v>
      </c>
    </row>
    <row r="392" spans="1:9">
      <c r="A392">
        <v>31.4097988490064</v>
      </c>
      <c r="B392">
        <v>27.7872804333538</v>
      </c>
      <c r="C392">
        <v>19322800.29296875</v>
      </c>
      <c r="D392" s="47">
        <v>0</v>
      </c>
      <c r="E392" s="47">
        <f t="shared" si="6"/>
        <v>19322800.29296875</v>
      </c>
      <c r="F392" s="47">
        <v>1</v>
      </c>
      <c r="G392" s="47">
        <v>1</v>
      </c>
      <c r="H392" s="1">
        <v>1</v>
      </c>
      <c r="I392" s="1">
        <v>391</v>
      </c>
    </row>
    <row r="393" spans="1:9">
      <c r="A393">
        <v>25.919867930658551</v>
      </c>
      <c r="B393">
        <v>28.797902614779549</v>
      </c>
      <c r="C393">
        <v>28238999.0234375</v>
      </c>
      <c r="D393" s="47">
        <v>0</v>
      </c>
      <c r="E393" s="47">
        <f t="shared" si="6"/>
        <v>28238999.0234375</v>
      </c>
      <c r="F393" s="47">
        <v>1</v>
      </c>
      <c r="G393" s="47">
        <v>1</v>
      </c>
      <c r="H393" s="1">
        <v>1</v>
      </c>
      <c r="I393" s="1">
        <v>392</v>
      </c>
    </row>
    <row r="394" spans="1:9">
      <c r="A394">
        <v>25.534171815031439</v>
      </c>
      <c r="B394">
        <v>30.98513079466775</v>
      </c>
      <c r="C394">
        <v>14246500.244140621</v>
      </c>
      <c r="D394" s="47">
        <v>0</v>
      </c>
      <c r="E394" s="47">
        <f t="shared" si="6"/>
        <v>14246500.244140621</v>
      </c>
      <c r="F394" s="47">
        <v>1</v>
      </c>
      <c r="G394" s="47">
        <v>1</v>
      </c>
      <c r="H394" s="1">
        <v>1</v>
      </c>
      <c r="I394" s="1">
        <v>393</v>
      </c>
    </row>
    <row r="395" spans="1:9">
      <c r="A395">
        <v>29.375923127048971</v>
      </c>
      <c r="B395">
        <v>30.801877633045319</v>
      </c>
      <c r="C395">
        <v>2781210.0219726563</v>
      </c>
      <c r="D395" s="47">
        <v>0</v>
      </c>
      <c r="E395" s="47">
        <f t="shared" si="6"/>
        <v>2781210.0219726563</v>
      </c>
      <c r="F395" s="47">
        <v>1</v>
      </c>
      <c r="G395" s="47">
        <v>1</v>
      </c>
      <c r="H395" s="1">
        <v>1</v>
      </c>
      <c r="I395" s="1">
        <v>394</v>
      </c>
    </row>
    <row r="396" spans="1:9">
      <c r="A396">
        <v>25.237633632403671</v>
      </c>
      <c r="B396">
        <v>31.36435344573481</v>
      </c>
      <c r="C396">
        <v>5538040.1611328125</v>
      </c>
      <c r="D396" s="47">
        <v>0</v>
      </c>
      <c r="E396" s="47">
        <f t="shared" si="6"/>
        <v>5538040.1611328125</v>
      </c>
      <c r="F396" s="47">
        <v>1</v>
      </c>
      <c r="G396" s="47">
        <v>1</v>
      </c>
      <c r="H396" s="1">
        <v>1</v>
      </c>
      <c r="I396" s="1">
        <v>395</v>
      </c>
    </row>
    <row r="397" spans="1:9">
      <c r="A397">
        <v>30.842194593233859</v>
      </c>
      <c r="B397">
        <v>28.518179154201409</v>
      </c>
      <c r="C397">
        <v>1544019.9279785159</v>
      </c>
      <c r="D397" s="47">
        <v>0</v>
      </c>
      <c r="E397" s="47">
        <f t="shared" si="6"/>
        <v>1544019.9279785159</v>
      </c>
      <c r="F397" s="47">
        <v>1</v>
      </c>
      <c r="G397" s="47">
        <v>1</v>
      </c>
      <c r="H397" s="1">
        <v>1</v>
      </c>
      <c r="I397" s="1">
        <v>396</v>
      </c>
    </row>
    <row r="398" spans="1:9">
      <c r="A398">
        <v>30.154921142508609</v>
      </c>
      <c r="B398">
        <v>28.158314951530571</v>
      </c>
      <c r="C398">
        <v>2588080.1391601563</v>
      </c>
      <c r="D398" s="47">
        <v>0</v>
      </c>
      <c r="E398" s="47">
        <f t="shared" si="6"/>
        <v>2588080.1391601563</v>
      </c>
      <c r="F398" s="47">
        <v>1</v>
      </c>
      <c r="G398" s="47">
        <v>1</v>
      </c>
      <c r="H398" s="1">
        <v>1</v>
      </c>
      <c r="I398" s="1">
        <v>397</v>
      </c>
    </row>
    <row r="399" spans="1:9">
      <c r="A399">
        <v>26.07544326006267</v>
      </c>
      <c r="B399">
        <v>31.116178827541631</v>
      </c>
      <c r="C399">
        <v>2073780.0598144531</v>
      </c>
      <c r="D399" s="47">
        <v>0</v>
      </c>
      <c r="E399" s="47">
        <f t="shared" si="6"/>
        <v>2073780.0598144531</v>
      </c>
      <c r="F399" s="47">
        <v>1</v>
      </c>
      <c r="G399" s="47">
        <v>1</v>
      </c>
      <c r="H399" s="1">
        <v>1</v>
      </c>
      <c r="I399" s="1">
        <v>398</v>
      </c>
    </row>
    <row r="400" spans="1:9">
      <c r="A400">
        <v>29.13327514401923</v>
      </c>
      <c r="B400">
        <v>26.328617484275249</v>
      </c>
      <c r="C400">
        <v>1169349.975585938</v>
      </c>
      <c r="D400" s="47">
        <v>0</v>
      </c>
      <c r="E400" s="47">
        <f t="shared" si="6"/>
        <v>1169349.975585938</v>
      </c>
      <c r="F400" s="47">
        <v>1</v>
      </c>
      <c r="G400" s="47">
        <v>1</v>
      </c>
      <c r="H400" s="1">
        <v>1</v>
      </c>
      <c r="I400" s="1">
        <v>399</v>
      </c>
    </row>
    <row r="401" spans="1:9">
      <c r="A401">
        <v>29.168157303804481</v>
      </c>
      <c r="B401">
        <v>27.530315435321398</v>
      </c>
      <c r="C401">
        <v>279013.00430297852</v>
      </c>
      <c r="D401" s="47">
        <v>0</v>
      </c>
      <c r="E401" s="47">
        <f t="shared" si="6"/>
        <v>279013.00430297852</v>
      </c>
      <c r="F401" s="47">
        <v>1</v>
      </c>
      <c r="G401" s="47">
        <v>1</v>
      </c>
      <c r="H401" s="1">
        <v>1</v>
      </c>
      <c r="I401" s="1">
        <v>400</v>
      </c>
    </row>
    <row r="402" spans="1:9">
      <c r="A402">
        <v>22.979676753941359</v>
      </c>
      <c r="B402">
        <v>25.42127736952995</v>
      </c>
      <c r="C402">
        <v>1986759.948730469</v>
      </c>
      <c r="D402" s="47">
        <v>0</v>
      </c>
      <c r="E402" s="47">
        <f t="shared" si="6"/>
        <v>1986759.948730469</v>
      </c>
      <c r="F402" s="47">
        <v>1</v>
      </c>
      <c r="G402" s="47">
        <v>1</v>
      </c>
      <c r="H402" s="1">
        <v>1</v>
      </c>
      <c r="I402" s="1">
        <v>401</v>
      </c>
    </row>
    <row r="403" spans="1:9">
      <c r="A403">
        <v>30.574252613455879</v>
      </c>
      <c r="B403">
        <v>25.7261085259608</v>
      </c>
      <c r="C403">
        <v>2538789.9780273442</v>
      </c>
      <c r="D403" s="47">
        <v>0</v>
      </c>
      <c r="E403" s="47">
        <f t="shared" si="6"/>
        <v>2538789.9780273442</v>
      </c>
      <c r="F403" s="47">
        <v>1</v>
      </c>
      <c r="G403" s="47">
        <v>1</v>
      </c>
      <c r="H403" s="1">
        <v>1</v>
      </c>
      <c r="I403" s="1">
        <v>402</v>
      </c>
    </row>
    <row r="404" spans="1:9">
      <c r="A404">
        <v>26.79989753825464</v>
      </c>
      <c r="B404">
        <v>27.43383279260609</v>
      </c>
      <c r="C404">
        <v>449221.99249267578</v>
      </c>
      <c r="D404" s="47">
        <v>0</v>
      </c>
      <c r="E404" s="47">
        <f t="shared" si="6"/>
        <v>449221.99249267578</v>
      </c>
      <c r="F404" s="47">
        <v>1</v>
      </c>
      <c r="G404" s="47">
        <v>1</v>
      </c>
      <c r="H404" s="1">
        <v>1</v>
      </c>
      <c r="I404" s="1">
        <v>403</v>
      </c>
    </row>
    <row r="405" spans="1:9">
      <c r="A405">
        <v>29.851345928023541</v>
      </c>
      <c r="B405">
        <v>25.195292802969188</v>
      </c>
      <c r="C405">
        <v>863666.00036621094</v>
      </c>
      <c r="D405" s="47">
        <v>0</v>
      </c>
      <c r="E405" s="47">
        <f t="shared" si="6"/>
        <v>863666.00036621094</v>
      </c>
      <c r="F405" s="47">
        <v>1</v>
      </c>
      <c r="G405" s="47">
        <v>1</v>
      </c>
      <c r="H405" s="1">
        <v>1</v>
      </c>
      <c r="I405" s="1">
        <v>404</v>
      </c>
    </row>
    <row r="406" spans="1:9">
      <c r="A406">
        <v>25.040471209790809</v>
      </c>
      <c r="B406">
        <v>27.454105920874611</v>
      </c>
      <c r="C406">
        <v>2320540.0085449219</v>
      </c>
      <c r="D406" s="47">
        <v>0</v>
      </c>
      <c r="E406" s="47">
        <f t="shared" si="6"/>
        <v>2320540.0085449219</v>
      </c>
      <c r="F406" s="47">
        <v>1</v>
      </c>
      <c r="G406" s="47">
        <v>1</v>
      </c>
      <c r="H406" s="1">
        <v>1</v>
      </c>
      <c r="I406" s="1">
        <v>405</v>
      </c>
    </row>
    <row r="407" spans="1:9">
      <c r="A407">
        <v>30.5074706707139</v>
      </c>
      <c r="B407">
        <v>31.549763230620261</v>
      </c>
      <c r="C407">
        <v>15229599.609375</v>
      </c>
      <c r="D407" s="47">
        <v>0</v>
      </c>
      <c r="E407" s="47">
        <f t="shared" si="6"/>
        <v>15229599.609375</v>
      </c>
      <c r="F407" s="47">
        <v>1</v>
      </c>
      <c r="G407" s="47">
        <v>1</v>
      </c>
      <c r="H407" s="1">
        <v>1</v>
      </c>
      <c r="I407" s="1">
        <v>406</v>
      </c>
    </row>
    <row r="408" spans="1:9">
      <c r="A408">
        <v>25.697415947974552</v>
      </c>
      <c r="B408">
        <v>25.611070784689328</v>
      </c>
      <c r="C408">
        <v>11815400.390625</v>
      </c>
      <c r="D408" s="47">
        <v>0</v>
      </c>
      <c r="E408" s="47">
        <f t="shared" si="6"/>
        <v>11815400.390625</v>
      </c>
      <c r="F408" s="47">
        <v>1</v>
      </c>
      <c r="G408" s="47">
        <v>1</v>
      </c>
      <c r="H408" s="1">
        <v>1</v>
      </c>
      <c r="I408" s="1">
        <v>407</v>
      </c>
    </row>
    <row r="409" spans="1:9">
      <c r="A409">
        <v>22.10295768906283</v>
      </c>
      <c r="B409">
        <v>29.367366777946408</v>
      </c>
      <c r="C409">
        <v>13878399.658203121</v>
      </c>
      <c r="D409" s="47">
        <v>0</v>
      </c>
      <c r="E409" s="47">
        <f t="shared" si="6"/>
        <v>13878399.658203121</v>
      </c>
      <c r="F409" s="47">
        <v>1</v>
      </c>
      <c r="G409" s="47">
        <v>1</v>
      </c>
      <c r="H409" s="1">
        <v>1</v>
      </c>
      <c r="I409" s="1">
        <v>408</v>
      </c>
    </row>
    <row r="410" spans="1:9">
      <c r="A410">
        <v>30.60112877598301</v>
      </c>
      <c r="B410">
        <v>34.131087869195497</v>
      </c>
      <c r="C410">
        <v>4505669.8608398438</v>
      </c>
      <c r="D410" s="47">
        <v>0</v>
      </c>
      <c r="E410" s="47">
        <f t="shared" si="6"/>
        <v>4505669.8608398438</v>
      </c>
      <c r="F410" s="47">
        <v>1</v>
      </c>
      <c r="G410" s="47">
        <v>1</v>
      </c>
      <c r="H410" s="1">
        <v>1</v>
      </c>
      <c r="I410" s="1">
        <v>409</v>
      </c>
    </row>
    <row r="411" spans="1:9">
      <c r="A411">
        <v>22.867223429468272</v>
      </c>
      <c r="B411">
        <v>32.912848289254008</v>
      </c>
      <c r="C411">
        <v>15518499.755859379</v>
      </c>
      <c r="D411" s="47">
        <v>0</v>
      </c>
      <c r="E411" s="47">
        <f t="shared" si="6"/>
        <v>15518499.755859379</v>
      </c>
      <c r="F411" s="47">
        <v>1</v>
      </c>
      <c r="G411" s="47">
        <v>1</v>
      </c>
      <c r="H411" s="1">
        <v>1</v>
      </c>
      <c r="I411" s="1">
        <v>410</v>
      </c>
    </row>
    <row r="412" spans="1:9">
      <c r="A412">
        <v>25.03347955710894</v>
      </c>
      <c r="B412">
        <v>28.05437502294857</v>
      </c>
      <c r="C412">
        <v>4101489.868164062</v>
      </c>
      <c r="D412" s="47">
        <v>0</v>
      </c>
      <c r="E412" s="47">
        <f t="shared" si="6"/>
        <v>4101489.868164062</v>
      </c>
      <c r="F412" s="47">
        <v>1</v>
      </c>
      <c r="G412" s="47">
        <v>1</v>
      </c>
      <c r="H412" s="1">
        <v>1</v>
      </c>
      <c r="I412" s="1">
        <v>411</v>
      </c>
    </row>
    <row r="413" spans="1:9">
      <c r="A413">
        <v>31.025588686982651</v>
      </c>
      <c r="B413">
        <v>34.248054791916474</v>
      </c>
      <c r="C413">
        <v>314559.99374389648</v>
      </c>
      <c r="D413" s="47">
        <v>0</v>
      </c>
      <c r="E413" s="47">
        <f t="shared" si="6"/>
        <v>314559.99374389648</v>
      </c>
      <c r="F413" s="47">
        <v>1</v>
      </c>
      <c r="G413" s="47">
        <v>1</v>
      </c>
      <c r="H413" s="1">
        <v>1</v>
      </c>
      <c r="I413" s="1">
        <v>412</v>
      </c>
    </row>
    <row r="414" spans="1:9">
      <c r="A414">
        <v>31.030767895906781</v>
      </c>
      <c r="B414">
        <v>28.296464967477249</v>
      </c>
      <c r="C414">
        <v>9788179.931640625</v>
      </c>
      <c r="D414" s="47">
        <v>0</v>
      </c>
      <c r="E414" s="47">
        <f t="shared" si="6"/>
        <v>9788179.931640625</v>
      </c>
      <c r="F414" s="47">
        <v>1</v>
      </c>
      <c r="G414" s="47">
        <v>1</v>
      </c>
      <c r="H414" s="1">
        <v>1</v>
      </c>
      <c r="I414" s="1">
        <v>413</v>
      </c>
    </row>
    <row r="415" spans="1:9">
      <c r="A415">
        <v>27.44765993717122</v>
      </c>
      <c r="B415">
        <v>25.72515496337563</v>
      </c>
      <c r="C415">
        <v>1504199.9816894531</v>
      </c>
      <c r="D415" s="47">
        <v>0</v>
      </c>
      <c r="E415" s="47">
        <f t="shared" si="6"/>
        <v>1504199.9816894531</v>
      </c>
      <c r="F415" s="47">
        <v>1</v>
      </c>
      <c r="G415" s="47">
        <v>1</v>
      </c>
      <c r="H415" s="1">
        <v>1</v>
      </c>
      <c r="I415" s="1">
        <v>414</v>
      </c>
    </row>
    <row r="416" spans="1:9">
      <c r="A416">
        <v>28.002453515613091</v>
      </c>
      <c r="B416">
        <v>34.940559567681127</v>
      </c>
      <c r="C416">
        <v>9387449.951171875</v>
      </c>
      <c r="D416" s="47">
        <v>0</v>
      </c>
      <c r="E416" s="47">
        <f t="shared" si="6"/>
        <v>9387449.951171875</v>
      </c>
      <c r="F416" s="47">
        <v>1</v>
      </c>
      <c r="G416" s="47">
        <v>1</v>
      </c>
      <c r="H416" s="1">
        <v>1</v>
      </c>
      <c r="I416" s="1">
        <v>415</v>
      </c>
    </row>
    <row r="417" spans="1:9">
      <c r="A417">
        <v>26.260232458794039</v>
      </c>
      <c r="B417">
        <v>33.700225271891718</v>
      </c>
      <c r="C417">
        <v>1321979.98046875</v>
      </c>
      <c r="D417" s="47">
        <v>0</v>
      </c>
      <c r="E417" s="47">
        <f t="shared" si="6"/>
        <v>1321979.98046875</v>
      </c>
      <c r="F417" s="47">
        <v>1</v>
      </c>
      <c r="G417" s="47">
        <v>1</v>
      </c>
      <c r="H417" s="1">
        <v>1</v>
      </c>
      <c r="I417" s="1">
        <v>416</v>
      </c>
    </row>
    <row r="418" spans="1:9">
      <c r="A418">
        <v>24.78550233113161</v>
      </c>
      <c r="B418">
        <v>29.65932783301092</v>
      </c>
      <c r="C418">
        <v>232049.99923706052</v>
      </c>
      <c r="D418" s="47">
        <v>0</v>
      </c>
      <c r="E418" s="47">
        <f t="shared" si="6"/>
        <v>232049.99923706052</v>
      </c>
      <c r="F418" s="47">
        <v>1</v>
      </c>
      <c r="G418" s="47">
        <v>1</v>
      </c>
      <c r="H418" s="1">
        <v>1</v>
      </c>
      <c r="I418" s="1">
        <v>417</v>
      </c>
    </row>
    <row r="419" spans="1:9">
      <c r="A419">
        <v>25.122313181014199</v>
      </c>
      <c r="B419">
        <v>31.66376524192404</v>
      </c>
      <c r="C419">
        <v>1838489.990234375</v>
      </c>
      <c r="D419" s="47">
        <v>0</v>
      </c>
      <c r="E419" s="47">
        <f t="shared" si="6"/>
        <v>1838489.990234375</v>
      </c>
      <c r="F419" s="47">
        <v>1</v>
      </c>
      <c r="G419" s="47">
        <v>1</v>
      </c>
      <c r="H419" s="1">
        <v>1</v>
      </c>
      <c r="I419" s="1">
        <v>418</v>
      </c>
    </row>
    <row r="420" spans="1:9">
      <c r="A420">
        <v>28.388925332731869</v>
      </c>
      <c r="B420">
        <v>31.712280778566701</v>
      </c>
      <c r="C420">
        <v>455914.99328613281</v>
      </c>
      <c r="D420" s="47">
        <v>0</v>
      </c>
      <c r="E420" s="47">
        <f t="shared" si="6"/>
        <v>455914.99328613281</v>
      </c>
      <c r="F420" s="47">
        <v>1</v>
      </c>
      <c r="G420" s="47">
        <v>1</v>
      </c>
      <c r="H420" s="1">
        <v>1</v>
      </c>
      <c r="I420" s="1">
        <v>419</v>
      </c>
    </row>
    <row r="421" spans="1:9">
      <c r="A421">
        <v>29.147558029657961</v>
      </c>
      <c r="B421">
        <v>26.944822307304609</v>
      </c>
      <c r="C421">
        <v>1253109.970092773</v>
      </c>
      <c r="D421" s="47">
        <v>0</v>
      </c>
      <c r="E421" s="47">
        <f t="shared" si="6"/>
        <v>1253109.970092773</v>
      </c>
      <c r="F421" s="47">
        <v>1</v>
      </c>
      <c r="G421" s="47">
        <v>1</v>
      </c>
      <c r="H421" s="1">
        <v>1</v>
      </c>
      <c r="I421" s="1">
        <v>420</v>
      </c>
    </row>
    <row r="422" spans="1:9">
      <c r="A422">
        <v>29.52000091539556</v>
      </c>
      <c r="B422">
        <v>27.000486331536319</v>
      </c>
      <c r="C422">
        <v>1495070.0378417969</v>
      </c>
      <c r="D422" s="47">
        <v>0</v>
      </c>
      <c r="E422" s="47">
        <f t="shared" si="6"/>
        <v>1495070.0378417969</v>
      </c>
      <c r="F422" s="47">
        <v>1</v>
      </c>
      <c r="G422" s="47">
        <v>1</v>
      </c>
      <c r="H422" s="1">
        <v>1</v>
      </c>
      <c r="I422" s="1">
        <v>421</v>
      </c>
    </row>
    <row r="423" spans="1:9">
      <c r="A423">
        <v>29.501372356548259</v>
      </c>
      <c r="B423">
        <v>29.69580703351826</v>
      </c>
      <c r="C423">
        <v>591972.99957275391</v>
      </c>
      <c r="D423" s="47">
        <v>0</v>
      </c>
      <c r="E423" s="47">
        <f t="shared" si="6"/>
        <v>591972.99957275391</v>
      </c>
      <c r="F423" s="47">
        <v>1</v>
      </c>
      <c r="G423" s="47">
        <v>1</v>
      </c>
      <c r="H423" s="1">
        <v>1</v>
      </c>
      <c r="I423" s="1">
        <v>422</v>
      </c>
    </row>
    <row r="424" spans="1:9">
      <c r="A424">
        <v>22.866457978962561</v>
      </c>
      <c r="B424">
        <v>34.115731401376983</v>
      </c>
      <c r="C424">
        <v>861540.98510742188</v>
      </c>
      <c r="D424" s="47">
        <v>0</v>
      </c>
      <c r="E424" s="47">
        <f t="shared" si="6"/>
        <v>861540.98510742188</v>
      </c>
      <c r="F424" s="47">
        <v>1</v>
      </c>
      <c r="G424" s="47">
        <v>1</v>
      </c>
      <c r="H424" s="1">
        <v>1</v>
      </c>
      <c r="I424" s="1">
        <v>423</v>
      </c>
    </row>
    <row r="425" spans="1:9">
      <c r="A425">
        <v>26.696992894674519</v>
      </c>
      <c r="B425">
        <v>25.09993774858571</v>
      </c>
      <c r="C425">
        <v>8437340.087890625</v>
      </c>
      <c r="D425" s="47">
        <v>0</v>
      </c>
      <c r="E425" s="47">
        <f t="shared" si="6"/>
        <v>8437340.087890625</v>
      </c>
      <c r="F425" s="47">
        <v>1</v>
      </c>
      <c r="G425" s="47">
        <v>1</v>
      </c>
      <c r="H425" s="1">
        <v>1</v>
      </c>
      <c r="I425" s="1">
        <v>424</v>
      </c>
    </row>
    <row r="426" spans="1:9">
      <c r="A426">
        <v>22.54680822015812</v>
      </c>
      <c r="B426">
        <v>32.825056359493587</v>
      </c>
      <c r="C426">
        <v>15811199.951171879</v>
      </c>
      <c r="D426" s="47">
        <v>0</v>
      </c>
      <c r="E426" s="47">
        <f t="shared" si="6"/>
        <v>15811199.951171879</v>
      </c>
      <c r="F426" s="47">
        <v>1</v>
      </c>
      <c r="G426" s="47">
        <v>1</v>
      </c>
      <c r="H426" s="1">
        <v>1</v>
      </c>
      <c r="I426" s="1">
        <v>425</v>
      </c>
    </row>
    <row r="427" spans="1:9">
      <c r="A427">
        <v>27.220524382075489</v>
      </c>
      <c r="B427">
        <v>25.575267837146541</v>
      </c>
      <c r="C427">
        <v>7462930.2978515625</v>
      </c>
      <c r="D427" s="47">
        <v>0</v>
      </c>
      <c r="E427" s="47">
        <f t="shared" si="6"/>
        <v>7462930.2978515625</v>
      </c>
      <c r="F427" s="47">
        <v>1</v>
      </c>
      <c r="G427" s="47">
        <v>1</v>
      </c>
      <c r="H427" s="1">
        <v>1</v>
      </c>
      <c r="I427" s="1">
        <v>426</v>
      </c>
    </row>
    <row r="428" spans="1:9">
      <c r="A428">
        <v>26.194539763047079</v>
      </c>
      <c r="B428">
        <v>29.78222114883118</v>
      </c>
      <c r="C428">
        <v>12168000.48828125</v>
      </c>
      <c r="D428" s="47">
        <v>0</v>
      </c>
      <c r="E428" s="47">
        <f t="shared" si="6"/>
        <v>12168000.48828125</v>
      </c>
      <c r="F428" s="47">
        <v>1</v>
      </c>
      <c r="G428" s="47">
        <v>1</v>
      </c>
      <c r="H428" s="1">
        <v>1</v>
      </c>
      <c r="I428" s="1">
        <v>427</v>
      </c>
    </row>
    <row r="429" spans="1:9">
      <c r="A429">
        <v>30.43318973620385</v>
      </c>
      <c r="B429">
        <v>31.37872833073477</v>
      </c>
      <c r="C429">
        <v>4849100.0366210938</v>
      </c>
      <c r="D429" s="47">
        <v>0</v>
      </c>
      <c r="E429" s="47">
        <f t="shared" si="6"/>
        <v>4849100.0366210938</v>
      </c>
      <c r="F429" s="47">
        <v>1</v>
      </c>
      <c r="G429" s="47">
        <v>1</v>
      </c>
      <c r="H429" s="1">
        <v>1</v>
      </c>
      <c r="I429" s="1">
        <v>428</v>
      </c>
    </row>
    <row r="430" spans="1:9">
      <c r="A430">
        <v>25.333692619244751</v>
      </c>
      <c r="B430">
        <v>31.867592670824649</v>
      </c>
      <c r="C430">
        <v>3808500.0610351563</v>
      </c>
      <c r="D430" s="47">
        <v>0</v>
      </c>
      <c r="E430" s="47">
        <f t="shared" si="6"/>
        <v>3808500.0610351563</v>
      </c>
      <c r="F430" s="47">
        <v>1</v>
      </c>
      <c r="G430" s="47">
        <v>1</v>
      </c>
      <c r="H430" s="1">
        <v>1</v>
      </c>
      <c r="I430" s="1">
        <v>429</v>
      </c>
    </row>
    <row r="431" spans="1:9">
      <c r="A431">
        <v>23.112136656062251</v>
      </c>
      <c r="B431">
        <v>25.584792636159111</v>
      </c>
      <c r="C431">
        <v>5909249.8779296875</v>
      </c>
      <c r="D431" s="47">
        <v>0</v>
      </c>
      <c r="E431" s="47">
        <f t="shared" si="6"/>
        <v>5909249.8779296875</v>
      </c>
      <c r="F431" s="47">
        <v>1</v>
      </c>
      <c r="G431" s="47">
        <v>1</v>
      </c>
      <c r="H431" s="1">
        <v>1</v>
      </c>
      <c r="I431" s="1">
        <v>430</v>
      </c>
    </row>
    <row r="432" spans="1:9">
      <c r="A432">
        <v>23.35842097950194</v>
      </c>
      <c r="B432">
        <v>29.186036173839678</v>
      </c>
      <c r="C432">
        <v>2091390.075683594</v>
      </c>
      <c r="D432" s="47">
        <v>0</v>
      </c>
      <c r="E432" s="47">
        <f t="shared" si="6"/>
        <v>2091390.075683594</v>
      </c>
      <c r="F432" s="47">
        <v>1</v>
      </c>
      <c r="G432" s="47">
        <v>1</v>
      </c>
      <c r="H432" s="1">
        <v>1</v>
      </c>
      <c r="I432" s="1">
        <v>431</v>
      </c>
    </row>
    <row r="433" spans="1:9">
      <c r="A433">
        <v>29.234351001315989</v>
      </c>
      <c r="B433">
        <v>30.838372605023249</v>
      </c>
      <c r="C433">
        <v>2762309.8754882813</v>
      </c>
      <c r="D433" s="47">
        <v>0</v>
      </c>
      <c r="E433" s="47">
        <f t="shared" si="6"/>
        <v>2762309.8754882813</v>
      </c>
      <c r="F433" s="47">
        <v>1</v>
      </c>
      <c r="G433" s="47">
        <v>1</v>
      </c>
      <c r="H433" s="1">
        <v>1</v>
      </c>
      <c r="I433" s="1">
        <v>432</v>
      </c>
    </row>
    <row r="434" spans="1:9">
      <c r="A434">
        <v>27.873071601504481</v>
      </c>
      <c r="B434">
        <v>25.660455373060071</v>
      </c>
      <c r="C434">
        <v>1785809.936523438</v>
      </c>
      <c r="D434" s="47">
        <v>0</v>
      </c>
      <c r="E434" s="47">
        <f t="shared" si="6"/>
        <v>1785809.936523438</v>
      </c>
      <c r="F434" s="47">
        <v>1</v>
      </c>
      <c r="G434" s="47">
        <v>1</v>
      </c>
      <c r="H434" s="1">
        <v>1</v>
      </c>
      <c r="I434" s="1">
        <v>433</v>
      </c>
    </row>
    <row r="435" spans="1:9">
      <c r="A435">
        <v>22.96066542316651</v>
      </c>
      <c r="B435">
        <v>26.350945565953101</v>
      </c>
      <c r="C435">
        <v>3071350.09765625</v>
      </c>
      <c r="D435" s="47">
        <v>0</v>
      </c>
      <c r="E435" s="47">
        <f t="shared" si="6"/>
        <v>3071350.09765625</v>
      </c>
      <c r="F435" s="47">
        <v>1</v>
      </c>
      <c r="G435" s="47">
        <v>1</v>
      </c>
      <c r="H435" s="1">
        <v>1</v>
      </c>
      <c r="I435" s="1">
        <v>434</v>
      </c>
    </row>
    <row r="436" spans="1:9">
      <c r="A436">
        <v>22.799014658092471</v>
      </c>
      <c r="B436">
        <v>31.636489895040381</v>
      </c>
      <c r="C436">
        <v>639496.00219726563</v>
      </c>
      <c r="D436" s="47">
        <v>0</v>
      </c>
      <c r="E436" s="47">
        <f t="shared" si="6"/>
        <v>639496.00219726563</v>
      </c>
      <c r="F436" s="47">
        <v>1</v>
      </c>
      <c r="G436" s="47">
        <v>1</v>
      </c>
      <c r="H436" s="1">
        <v>1</v>
      </c>
      <c r="I436" s="1">
        <v>435</v>
      </c>
    </row>
    <row r="437" spans="1:9">
      <c r="A437">
        <v>28.659206748861639</v>
      </c>
      <c r="B437">
        <v>30.216381965906521</v>
      </c>
      <c r="C437">
        <v>1281109.924316406</v>
      </c>
      <c r="D437" s="47">
        <v>0</v>
      </c>
      <c r="E437" s="47">
        <f t="shared" si="6"/>
        <v>1281109.924316406</v>
      </c>
      <c r="F437" s="47">
        <v>1</v>
      </c>
      <c r="G437" s="47">
        <v>1</v>
      </c>
      <c r="H437" s="1">
        <v>1</v>
      </c>
      <c r="I437" s="1">
        <v>436</v>
      </c>
    </row>
    <row r="438" spans="1:9">
      <c r="A438">
        <v>22.69124856045984</v>
      </c>
      <c r="B438">
        <v>26.618286612682901</v>
      </c>
      <c r="C438">
        <v>304801.00631713873</v>
      </c>
      <c r="D438" s="47">
        <v>0</v>
      </c>
      <c r="E438" s="47">
        <f t="shared" si="6"/>
        <v>304801.00631713873</v>
      </c>
      <c r="F438" s="47">
        <v>1</v>
      </c>
      <c r="G438" s="47">
        <v>1</v>
      </c>
      <c r="H438" s="1">
        <v>1</v>
      </c>
      <c r="I438" s="1">
        <v>437</v>
      </c>
    </row>
    <row r="439" spans="1:9">
      <c r="A439">
        <v>29.80767056325838</v>
      </c>
      <c r="B439">
        <v>30.35239336914734</v>
      </c>
      <c r="C439">
        <v>420322.99041748047</v>
      </c>
      <c r="D439" s="47">
        <v>0</v>
      </c>
      <c r="E439" s="47">
        <f t="shared" si="6"/>
        <v>420322.99041748047</v>
      </c>
      <c r="F439" s="47">
        <v>1</v>
      </c>
      <c r="G439" s="47">
        <v>1</v>
      </c>
      <c r="H439" s="1">
        <v>1</v>
      </c>
      <c r="I439" s="1">
        <v>438</v>
      </c>
    </row>
    <row r="440" spans="1:9">
      <c r="A440">
        <v>28.709301157986719</v>
      </c>
      <c r="B440">
        <v>34.126923734444162</v>
      </c>
      <c r="C440">
        <v>77327.899932861328</v>
      </c>
      <c r="D440" s="47">
        <v>0</v>
      </c>
      <c r="E440" s="47">
        <f t="shared" si="6"/>
        <v>77327.899932861328</v>
      </c>
      <c r="F440" s="47">
        <v>1</v>
      </c>
      <c r="G440" s="47">
        <v>1</v>
      </c>
      <c r="H440" s="1">
        <v>1</v>
      </c>
      <c r="I440" s="1">
        <v>439</v>
      </c>
    </row>
    <row r="441" spans="1:9">
      <c r="A441">
        <v>22.77281341609805</v>
      </c>
      <c r="B441">
        <v>25.155875847753641</v>
      </c>
      <c r="C441">
        <v>1822420.043945312</v>
      </c>
      <c r="D441" s="47">
        <v>0</v>
      </c>
      <c r="E441" s="47">
        <f t="shared" si="6"/>
        <v>1822420.043945312</v>
      </c>
      <c r="F441" s="47">
        <v>1</v>
      </c>
      <c r="G441" s="47">
        <v>1</v>
      </c>
      <c r="H441" s="1">
        <v>1</v>
      </c>
      <c r="I441" s="1">
        <v>440</v>
      </c>
    </row>
    <row r="442" spans="1:9">
      <c r="A442">
        <v>22.805958283809321</v>
      </c>
      <c r="B442">
        <v>31.426337734858549</v>
      </c>
      <c r="C442">
        <v>5390720.21484375</v>
      </c>
      <c r="D442" s="47">
        <v>0</v>
      </c>
      <c r="E442" s="47">
        <f t="shared" si="6"/>
        <v>5390720.21484375</v>
      </c>
      <c r="F442" s="47">
        <v>1</v>
      </c>
      <c r="G442" s="47">
        <v>1</v>
      </c>
      <c r="H442" s="1">
        <v>1</v>
      </c>
      <c r="I442" s="1">
        <v>441</v>
      </c>
    </row>
    <row r="443" spans="1:9">
      <c r="A443">
        <v>31.37307599576117</v>
      </c>
      <c r="B443">
        <v>25.736504346053419</v>
      </c>
      <c r="C443">
        <v>4986950.0732421884</v>
      </c>
      <c r="D443" s="47">
        <v>0</v>
      </c>
      <c r="E443" s="47">
        <f t="shared" si="6"/>
        <v>4986950.0732421884</v>
      </c>
      <c r="F443" s="47">
        <v>1</v>
      </c>
      <c r="G443" s="47">
        <v>1</v>
      </c>
      <c r="H443" s="1">
        <v>1</v>
      </c>
      <c r="I443" s="1">
        <v>442</v>
      </c>
    </row>
    <row r="444" spans="1:9">
      <c r="A444">
        <v>25.555572559683139</v>
      </c>
      <c r="B444">
        <v>25.064494429647009</v>
      </c>
      <c r="C444">
        <v>21318999.0234375</v>
      </c>
      <c r="D444" s="47">
        <v>0</v>
      </c>
      <c r="E444" s="47">
        <f t="shared" si="6"/>
        <v>21318999.0234375</v>
      </c>
      <c r="F444" s="47">
        <v>1</v>
      </c>
      <c r="G444" s="47">
        <v>1</v>
      </c>
      <c r="H444" s="1">
        <v>1</v>
      </c>
      <c r="I444" s="1">
        <v>443</v>
      </c>
    </row>
    <row r="445" spans="1:9">
      <c r="A445">
        <v>25.521100397135459</v>
      </c>
      <c r="B445">
        <v>26.506544886606338</v>
      </c>
      <c r="C445">
        <v>1022750.0152587891</v>
      </c>
      <c r="D445" s="47">
        <v>0</v>
      </c>
      <c r="E445" s="47">
        <f t="shared" si="6"/>
        <v>1022750.0152587891</v>
      </c>
      <c r="F445" s="47">
        <v>1</v>
      </c>
      <c r="G445" s="47">
        <v>1</v>
      </c>
      <c r="H445" s="1">
        <v>1</v>
      </c>
      <c r="I445" s="1">
        <v>444</v>
      </c>
    </row>
    <row r="446" spans="1:9">
      <c r="A446">
        <v>29.721595888946279</v>
      </c>
      <c r="B446">
        <v>29.229066318539189</v>
      </c>
      <c r="C446">
        <v>3136659.8510742188</v>
      </c>
      <c r="D446" s="47">
        <v>0</v>
      </c>
      <c r="E446" s="47">
        <f t="shared" si="6"/>
        <v>3136659.8510742188</v>
      </c>
      <c r="F446" s="47">
        <v>1</v>
      </c>
      <c r="G446" s="47">
        <v>1</v>
      </c>
      <c r="H446" s="1">
        <v>1</v>
      </c>
      <c r="I446" s="1">
        <v>445</v>
      </c>
    </row>
    <row r="447" spans="1:9">
      <c r="A447">
        <v>30.998861485146659</v>
      </c>
      <c r="B447">
        <v>33.023439989819529</v>
      </c>
      <c r="C447">
        <v>3347470.092773438</v>
      </c>
      <c r="D447" s="47">
        <v>0</v>
      </c>
      <c r="E447" s="47">
        <f t="shared" si="6"/>
        <v>3347470.092773438</v>
      </c>
      <c r="F447" s="47">
        <v>1</v>
      </c>
      <c r="G447" s="47">
        <v>1</v>
      </c>
      <c r="H447" s="1">
        <v>1</v>
      </c>
      <c r="I447" s="1">
        <v>446</v>
      </c>
    </row>
    <row r="448" spans="1:9">
      <c r="A448">
        <v>31.36701010631727</v>
      </c>
      <c r="B448">
        <v>27.817854966045591</v>
      </c>
      <c r="C448">
        <v>3205180.053710938</v>
      </c>
      <c r="D448" s="47">
        <v>0</v>
      </c>
      <c r="E448" s="47">
        <f t="shared" si="6"/>
        <v>3205180.053710938</v>
      </c>
      <c r="F448" s="47">
        <v>1</v>
      </c>
      <c r="G448" s="47">
        <v>1</v>
      </c>
      <c r="H448" s="1">
        <v>1</v>
      </c>
      <c r="I448" s="1">
        <v>447</v>
      </c>
    </row>
    <row r="449" spans="1:9">
      <c r="A449">
        <v>29.157092759959941</v>
      </c>
      <c r="B449">
        <v>31.256732123887591</v>
      </c>
      <c r="C449">
        <v>12136099.853515621</v>
      </c>
      <c r="D449" s="47">
        <v>0</v>
      </c>
      <c r="E449" s="47">
        <f t="shared" si="6"/>
        <v>12136099.853515621</v>
      </c>
      <c r="F449" s="47">
        <v>1</v>
      </c>
      <c r="G449" s="47">
        <v>1</v>
      </c>
      <c r="H449" s="1">
        <v>1</v>
      </c>
      <c r="I449" s="1">
        <v>448</v>
      </c>
    </row>
    <row r="450" spans="1:9">
      <c r="A450">
        <v>25.574466062543699</v>
      </c>
      <c r="B450">
        <v>29.111566379553071</v>
      </c>
      <c r="C450">
        <v>1976990.051269531</v>
      </c>
      <c r="D450" s="47">
        <v>0</v>
      </c>
      <c r="E450" s="47">
        <f t="shared" si="6"/>
        <v>1976990.051269531</v>
      </c>
      <c r="F450" s="47">
        <v>1</v>
      </c>
      <c r="G450" s="47">
        <v>1</v>
      </c>
      <c r="H450" s="1">
        <v>1</v>
      </c>
      <c r="I450" s="1">
        <v>449</v>
      </c>
    </row>
    <row r="451" spans="1:9">
      <c r="A451">
        <v>22.793256808637349</v>
      </c>
      <c r="B451">
        <v>27.34331791966008</v>
      </c>
      <c r="C451">
        <v>3149249.877929688</v>
      </c>
      <c r="D451" s="47">
        <v>0</v>
      </c>
      <c r="E451" s="47">
        <f t="shared" ref="E451:E514" si="7">C451</f>
        <v>3149249.877929688</v>
      </c>
      <c r="F451" s="47">
        <v>1</v>
      </c>
      <c r="G451" s="47">
        <v>1</v>
      </c>
      <c r="H451" s="1">
        <v>1</v>
      </c>
      <c r="I451" s="1">
        <v>450</v>
      </c>
    </row>
    <row r="452" spans="1:9">
      <c r="A452">
        <v>29.382895701310652</v>
      </c>
      <c r="B452">
        <v>30.14247114282859</v>
      </c>
      <c r="C452">
        <v>4748389.892578125</v>
      </c>
      <c r="D452" s="47">
        <v>0</v>
      </c>
      <c r="E452" s="47">
        <f t="shared" si="7"/>
        <v>4748389.892578125</v>
      </c>
      <c r="F452" s="47">
        <v>1</v>
      </c>
      <c r="G452" s="47">
        <v>1</v>
      </c>
      <c r="H452" s="1">
        <v>1</v>
      </c>
      <c r="I452" s="1">
        <v>451</v>
      </c>
    </row>
    <row r="453" spans="1:9">
      <c r="A453">
        <v>27.304840372490151</v>
      </c>
      <c r="B453">
        <v>32.974644903726229</v>
      </c>
      <c r="C453">
        <v>4052850.0366210938</v>
      </c>
      <c r="D453" s="47">
        <v>0</v>
      </c>
      <c r="E453" s="47">
        <f t="shared" si="7"/>
        <v>4052850.0366210938</v>
      </c>
      <c r="F453" s="47">
        <v>1</v>
      </c>
      <c r="G453" s="47">
        <v>1</v>
      </c>
      <c r="H453" s="1">
        <v>1</v>
      </c>
      <c r="I453" s="1">
        <v>452</v>
      </c>
    </row>
    <row r="454" spans="1:9">
      <c r="A454">
        <v>26.03010908784627</v>
      </c>
      <c r="B454">
        <v>33.324923700561442</v>
      </c>
      <c r="C454">
        <v>8686929.931640625</v>
      </c>
      <c r="D454" s="47">
        <v>0</v>
      </c>
      <c r="E454" s="47">
        <f t="shared" si="7"/>
        <v>8686929.931640625</v>
      </c>
      <c r="F454" s="47">
        <v>1</v>
      </c>
      <c r="G454" s="47">
        <v>1</v>
      </c>
      <c r="H454" s="1">
        <v>1</v>
      </c>
      <c r="I454" s="1">
        <v>453</v>
      </c>
    </row>
    <row r="455" spans="1:9">
      <c r="A455">
        <v>30.61036665839999</v>
      </c>
      <c r="B455">
        <v>33.465195318772373</v>
      </c>
      <c r="C455">
        <v>10327399.90234375</v>
      </c>
      <c r="D455" s="47">
        <v>0</v>
      </c>
      <c r="E455" s="47">
        <f t="shared" si="7"/>
        <v>10327399.90234375</v>
      </c>
      <c r="F455" s="47">
        <v>1</v>
      </c>
      <c r="G455" s="47">
        <v>1</v>
      </c>
      <c r="H455" s="1">
        <v>1</v>
      </c>
      <c r="I455" s="1">
        <v>454</v>
      </c>
    </row>
    <row r="456" spans="1:9">
      <c r="A456">
        <v>23.056376081908439</v>
      </c>
      <c r="B456">
        <v>28.385578125549799</v>
      </c>
      <c r="C456">
        <v>14282099.609375</v>
      </c>
      <c r="D456" s="47">
        <v>0</v>
      </c>
      <c r="E456" s="47">
        <f t="shared" si="7"/>
        <v>14282099.609375</v>
      </c>
      <c r="F456" s="47">
        <v>1</v>
      </c>
      <c r="G456" s="47">
        <v>1</v>
      </c>
      <c r="H456" s="1">
        <v>1</v>
      </c>
      <c r="I456" s="1">
        <v>455</v>
      </c>
    </row>
    <row r="457" spans="1:9">
      <c r="A457">
        <v>26.67993849076316</v>
      </c>
      <c r="B457">
        <v>32.934560647157532</v>
      </c>
      <c r="C457">
        <v>20288399.658203121</v>
      </c>
      <c r="D457" s="47">
        <v>0</v>
      </c>
      <c r="E457" s="47">
        <f t="shared" si="7"/>
        <v>20288399.658203121</v>
      </c>
      <c r="F457" s="47">
        <v>1</v>
      </c>
      <c r="G457" s="47">
        <v>1</v>
      </c>
      <c r="H457" s="1">
        <v>1</v>
      </c>
      <c r="I457" s="1">
        <v>456</v>
      </c>
    </row>
    <row r="458" spans="1:9">
      <c r="A458">
        <v>22.10785962529048</v>
      </c>
      <c r="B458">
        <v>27.121784551089078</v>
      </c>
      <c r="C458">
        <v>4816539.9169921884</v>
      </c>
      <c r="D458" s="47">
        <v>0</v>
      </c>
      <c r="E458" s="47">
        <f t="shared" si="7"/>
        <v>4816539.9169921884</v>
      </c>
      <c r="F458" s="47">
        <v>1</v>
      </c>
      <c r="G458" s="47">
        <v>1</v>
      </c>
      <c r="H458" s="1">
        <v>1</v>
      </c>
      <c r="I458" s="1">
        <v>457</v>
      </c>
    </row>
    <row r="459" spans="1:9">
      <c r="A459">
        <v>26.4522760989442</v>
      </c>
      <c r="B459">
        <v>32.384251012428827</v>
      </c>
      <c r="C459">
        <v>5285219.7265625</v>
      </c>
      <c r="D459" s="47">
        <v>0</v>
      </c>
      <c r="E459" s="47">
        <f t="shared" si="7"/>
        <v>5285219.7265625</v>
      </c>
      <c r="F459" s="47">
        <v>1</v>
      </c>
      <c r="G459" s="47">
        <v>1</v>
      </c>
      <c r="H459" s="1">
        <v>1</v>
      </c>
      <c r="I459" s="1">
        <v>458</v>
      </c>
    </row>
    <row r="460" spans="1:9">
      <c r="A460">
        <v>22.534881118977459</v>
      </c>
      <c r="B460">
        <v>34.483844262726173</v>
      </c>
      <c r="C460">
        <v>1376289.978027344</v>
      </c>
      <c r="D460" s="47">
        <v>0</v>
      </c>
      <c r="E460" s="47">
        <f t="shared" si="7"/>
        <v>1376289.978027344</v>
      </c>
      <c r="F460" s="47">
        <v>1</v>
      </c>
      <c r="G460" s="47">
        <v>1</v>
      </c>
      <c r="H460" s="1">
        <v>1</v>
      </c>
      <c r="I460" s="1">
        <v>459</v>
      </c>
    </row>
    <row r="461" spans="1:9">
      <c r="A461">
        <v>23.128770204546679</v>
      </c>
      <c r="B461">
        <v>25.137438346909569</v>
      </c>
      <c r="C461">
        <v>10315200.1953125</v>
      </c>
      <c r="D461" s="47">
        <v>0</v>
      </c>
      <c r="E461" s="47">
        <f t="shared" si="7"/>
        <v>10315200.1953125</v>
      </c>
      <c r="F461" s="47">
        <v>1</v>
      </c>
      <c r="G461" s="47">
        <v>1</v>
      </c>
      <c r="H461" s="1">
        <v>1</v>
      </c>
      <c r="I461" s="1">
        <v>460</v>
      </c>
    </row>
    <row r="462" spans="1:9">
      <c r="A462">
        <v>23.1164993443825</v>
      </c>
      <c r="B462">
        <v>29.40363931178798</v>
      </c>
      <c r="C462">
        <v>35076699.21875</v>
      </c>
      <c r="D462" s="47">
        <v>0</v>
      </c>
      <c r="E462" s="47">
        <f t="shared" si="7"/>
        <v>35076699.21875</v>
      </c>
      <c r="F462" s="47">
        <v>1</v>
      </c>
      <c r="G462" s="47">
        <v>1</v>
      </c>
      <c r="H462" s="1">
        <v>1</v>
      </c>
      <c r="I462" s="1">
        <v>461</v>
      </c>
    </row>
    <row r="463" spans="1:9">
      <c r="A463">
        <v>28.167497870102601</v>
      </c>
      <c r="B463">
        <v>31.477709884140051</v>
      </c>
      <c r="C463">
        <v>3229140.014648438</v>
      </c>
      <c r="D463" s="47">
        <v>0</v>
      </c>
      <c r="E463" s="47">
        <f t="shared" si="7"/>
        <v>3229140.014648438</v>
      </c>
      <c r="F463" s="47">
        <v>1</v>
      </c>
      <c r="G463" s="47">
        <v>1</v>
      </c>
      <c r="H463" s="1">
        <v>1</v>
      </c>
      <c r="I463" s="1">
        <v>462</v>
      </c>
    </row>
    <row r="464" spans="1:9">
      <c r="A464">
        <v>29.08742635302152</v>
      </c>
      <c r="B464">
        <v>32.017757704875528</v>
      </c>
      <c r="C464">
        <v>1570110.0158691409</v>
      </c>
      <c r="D464" s="47">
        <v>0</v>
      </c>
      <c r="E464" s="47">
        <f t="shared" si="7"/>
        <v>1570110.0158691409</v>
      </c>
      <c r="F464" s="47">
        <v>1</v>
      </c>
      <c r="G464" s="47">
        <v>1</v>
      </c>
      <c r="H464" s="1">
        <v>1</v>
      </c>
      <c r="I464" s="1">
        <v>463</v>
      </c>
    </row>
    <row r="465" spans="1:9">
      <c r="A465">
        <v>27.54200326842302</v>
      </c>
      <c r="B465">
        <v>26.760877582692022</v>
      </c>
      <c r="C465">
        <v>5914929.8095703125</v>
      </c>
      <c r="D465" s="47">
        <v>0</v>
      </c>
      <c r="E465" s="47">
        <f t="shared" si="7"/>
        <v>5914929.8095703125</v>
      </c>
      <c r="F465" s="47">
        <v>1</v>
      </c>
      <c r="G465" s="47">
        <v>1</v>
      </c>
      <c r="H465" s="1">
        <v>1</v>
      </c>
      <c r="I465" s="1">
        <v>464</v>
      </c>
    </row>
    <row r="466" spans="1:9">
      <c r="A466">
        <v>31.140639210508152</v>
      </c>
      <c r="B466">
        <v>34.721832752385929</v>
      </c>
      <c r="C466">
        <v>5594400.0244140625</v>
      </c>
      <c r="D466" s="47">
        <v>0</v>
      </c>
      <c r="E466" s="47">
        <f t="shared" si="7"/>
        <v>5594400.0244140625</v>
      </c>
      <c r="F466" s="47">
        <v>1</v>
      </c>
      <c r="G466" s="47">
        <v>1</v>
      </c>
      <c r="H466" s="1">
        <v>1</v>
      </c>
      <c r="I466" s="1">
        <v>465</v>
      </c>
    </row>
    <row r="467" spans="1:9">
      <c r="A467">
        <v>25.561270505475189</v>
      </c>
      <c r="B467">
        <v>31.152653679709729</v>
      </c>
      <c r="C467">
        <v>2691050.1098632813</v>
      </c>
      <c r="D467" s="47">
        <v>0</v>
      </c>
      <c r="E467" s="47">
        <f t="shared" si="7"/>
        <v>2691050.1098632813</v>
      </c>
      <c r="F467" s="47">
        <v>1</v>
      </c>
      <c r="G467" s="47">
        <v>1</v>
      </c>
      <c r="H467" s="1">
        <v>1</v>
      </c>
      <c r="I467" s="1">
        <v>466</v>
      </c>
    </row>
    <row r="468" spans="1:9">
      <c r="A468">
        <v>24.71426481967768</v>
      </c>
      <c r="B468">
        <v>26.643406012282679</v>
      </c>
      <c r="C468">
        <v>7008820.1904296875</v>
      </c>
      <c r="D468" s="47">
        <v>0</v>
      </c>
      <c r="E468" s="47">
        <f t="shared" si="7"/>
        <v>7008820.1904296875</v>
      </c>
      <c r="F468" s="47">
        <v>1</v>
      </c>
      <c r="G468" s="47">
        <v>1</v>
      </c>
      <c r="H468" s="1">
        <v>1</v>
      </c>
      <c r="I468" s="1">
        <v>467</v>
      </c>
    </row>
    <row r="469" spans="1:9">
      <c r="A469">
        <v>30.251691717799869</v>
      </c>
      <c r="B469">
        <v>25.205225117125149</v>
      </c>
      <c r="C469">
        <v>5952160.0341796875</v>
      </c>
      <c r="D469" s="47">
        <v>0</v>
      </c>
      <c r="E469" s="47">
        <f t="shared" si="7"/>
        <v>5952160.0341796875</v>
      </c>
      <c r="F469" s="47">
        <v>1</v>
      </c>
      <c r="G469" s="47">
        <v>1</v>
      </c>
      <c r="H469" s="1">
        <v>1</v>
      </c>
      <c r="I469" s="1">
        <v>468</v>
      </c>
    </row>
    <row r="470" spans="1:9">
      <c r="A470">
        <v>24.1241604659348</v>
      </c>
      <c r="B470">
        <v>32.832641987897759</v>
      </c>
      <c r="C470">
        <v>24005800.78125</v>
      </c>
      <c r="D470" s="47">
        <v>0</v>
      </c>
      <c r="E470" s="47">
        <f t="shared" si="7"/>
        <v>24005800.78125</v>
      </c>
      <c r="F470" s="47">
        <v>1</v>
      </c>
      <c r="G470" s="47">
        <v>1</v>
      </c>
      <c r="H470" s="1">
        <v>1</v>
      </c>
      <c r="I470" s="1">
        <v>469</v>
      </c>
    </row>
    <row r="471" spans="1:9">
      <c r="A471">
        <v>31.150614124685809</v>
      </c>
      <c r="B471">
        <v>25.797047394454591</v>
      </c>
      <c r="C471">
        <v>21539399.4140625</v>
      </c>
      <c r="D471" s="47">
        <v>0</v>
      </c>
      <c r="E471" s="47">
        <f t="shared" si="7"/>
        <v>21539399.4140625</v>
      </c>
      <c r="F471" s="47">
        <v>1</v>
      </c>
      <c r="G471" s="47">
        <v>1</v>
      </c>
      <c r="H471" s="1">
        <v>1</v>
      </c>
      <c r="I471" s="1">
        <v>470</v>
      </c>
    </row>
    <row r="472" spans="1:9">
      <c r="A472">
        <v>22.115467509553259</v>
      </c>
      <c r="B472">
        <v>26.410509210702369</v>
      </c>
      <c r="C472">
        <v>14877199.70703125</v>
      </c>
      <c r="D472" s="47">
        <v>0</v>
      </c>
      <c r="E472" s="47">
        <f t="shared" si="7"/>
        <v>14877199.70703125</v>
      </c>
      <c r="F472" s="47">
        <v>1</v>
      </c>
      <c r="G472" s="47">
        <v>1</v>
      </c>
      <c r="H472" s="1">
        <v>1</v>
      </c>
      <c r="I472" s="1">
        <v>471</v>
      </c>
    </row>
    <row r="473" spans="1:9">
      <c r="A473">
        <v>31.21384885372257</v>
      </c>
      <c r="B473">
        <v>30.74830026855691</v>
      </c>
      <c r="C473">
        <v>9519819.9462890625</v>
      </c>
      <c r="D473" s="47">
        <v>0</v>
      </c>
      <c r="E473" s="47">
        <f t="shared" si="7"/>
        <v>9519819.9462890625</v>
      </c>
      <c r="F473" s="47">
        <v>1</v>
      </c>
      <c r="G473" s="47">
        <v>1</v>
      </c>
      <c r="H473" s="1">
        <v>1</v>
      </c>
      <c r="I473" s="1">
        <v>472</v>
      </c>
    </row>
    <row r="474" spans="1:9">
      <c r="A474">
        <v>22.410019163530471</v>
      </c>
      <c r="B474">
        <v>31.0350550344962</v>
      </c>
      <c r="C474">
        <v>16566300.048828121</v>
      </c>
      <c r="D474" s="47">
        <v>0</v>
      </c>
      <c r="E474" s="47">
        <f t="shared" si="7"/>
        <v>16566300.048828121</v>
      </c>
      <c r="F474" s="47">
        <v>1</v>
      </c>
      <c r="G474" s="47">
        <v>1</v>
      </c>
      <c r="H474" s="1">
        <v>1</v>
      </c>
      <c r="I474" s="1">
        <v>473</v>
      </c>
    </row>
    <row r="475" spans="1:9">
      <c r="A475">
        <v>30.465859580131681</v>
      </c>
      <c r="B475">
        <v>31.868871185923989</v>
      </c>
      <c r="C475">
        <v>7983880.0048828125</v>
      </c>
      <c r="D475" s="47">
        <v>0</v>
      </c>
      <c r="E475" s="47">
        <f t="shared" si="7"/>
        <v>7983880.0048828125</v>
      </c>
      <c r="F475" s="47">
        <v>1</v>
      </c>
      <c r="G475" s="47">
        <v>1</v>
      </c>
      <c r="H475" s="1">
        <v>1</v>
      </c>
      <c r="I475" s="1">
        <v>474</v>
      </c>
    </row>
    <row r="476" spans="1:9">
      <c r="A476">
        <v>27.013160536319852</v>
      </c>
      <c r="B476">
        <v>28.93514012663621</v>
      </c>
      <c r="C476">
        <v>19303100.5859375</v>
      </c>
      <c r="D476" s="47">
        <v>0</v>
      </c>
      <c r="E476" s="47">
        <f t="shared" si="7"/>
        <v>19303100.5859375</v>
      </c>
      <c r="F476" s="47">
        <v>1</v>
      </c>
      <c r="G476" s="47">
        <v>1</v>
      </c>
      <c r="H476" s="1">
        <v>1</v>
      </c>
      <c r="I476" s="1">
        <v>475</v>
      </c>
    </row>
    <row r="477" spans="1:9">
      <c r="A477">
        <v>31.43316556313335</v>
      </c>
      <c r="B477">
        <v>32.738986689668231</v>
      </c>
      <c r="C477">
        <v>3442439.8803710938</v>
      </c>
      <c r="D477" s="47">
        <v>0</v>
      </c>
      <c r="E477" s="47">
        <f t="shared" si="7"/>
        <v>3442439.8803710938</v>
      </c>
      <c r="F477" s="47">
        <v>1</v>
      </c>
      <c r="G477" s="47">
        <v>1</v>
      </c>
      <c r="H477" s="1">
        <v>1</v>
      </c>
      <c r="I477" s="1">
        <v>476</v>
      </c>
    </row>
    <row r="478" spans="1:9">
      <c r="A478">
        <v>22.70106736498629</v>
      </c>
      <c r="B478">
        <v>34.743585996158878</v>
      </c>
      <c r="C478">
        <v>1091169.967651367</v>
      </c>
      <c r="D478" s="47">
        <v>0</v>
      </c>
      <c r="E478" s="47">
        <f t="shared" si="7"/>
        <v>1091169.967651367</v>
      </c>
      <c r="F478" s="47">
        <v>1</v>
      </c>
      <c r="G478" s="47">
        <v>1</v>
      </c>
      <c r="H478" s="1">
        <v>1</v>
      </c>
      <c r="I478" s="1">
        <v>477</v>
      </c>
    </row>
    <row r="479" spans="1:9">
      <c r="A479">
        <v>27.261615701812548</v>
      </c>
      <c r="B479">
        <v>27.710949430798831</v>
      </c>
      <c r="C479">
        <v>6257360.2294921875</v>
      </c>
      <c r="D479" s="47">
        <v>0</v>
      </c>
      <c r="E479" s="47">
        <f t="shared" si="7"/>
        <v>6257360.2294921875</v>
      </c>
      <c r="F479" s="47">
        <v>1</v>
      </c>
      <c r="G479" s="47">
        <v>1</v>
      </c>
      <c r="H479" s="1">
        <v>1</v>
      </c>
      <c r="I479" s="1">
        <v>478</v>
      </c>
    </row>
    <row r="480" spans="1:9">
      <c r="A480">
        <v>31.20837408838144</v>
      </c>
      <c r="B480">
        <v>32.030286165379458</v>
      </c>
      <c r="C480">
        <v>23022800.29296875</v>
      </c>
      <c r="D480" s="47">
        <v>0</v>
      </c>
      <c r="E480" s="47">
        <f t="shared" si="7"/>
        <v>23022800.29296875</v>
      </c>
      <c r="F480" s="47">
        <v>1</v>
      </c>
      <c r="G480" s="47">
        <v>1</v>
      </c>
      <c r="H480" s="1">
        <v>1</v>
      </c>
      <c r="I480" s="1">
        <v>479</v>
      </c>
    </row>
    <row r="481" spans="1:9">
      <c r="A481">
        <v>26.969429519616408</v>
      </c>
      <c r="B481">
        <v>34.284686523951571</v>
      </c>
      <c r="C481">
        <v>43094301.7578125</v>
      </c>
      <c r="D481" s="47">
        <v>0</v>
      </c>
      <c r="E481" s="47">
        <f t="shared" si="7"/>
        <v>43094301.7578125</v>
      </c>
      <c r="F481" s="47">
        <v>1</v>
      </c>
      <c r="G481" s="47">
        <v>1</v>
      </c>
      <c r="H481" s="1">
        <v>1</v>
      </c>
      <c r="I481" s="1">
        <v>480</v>
      </c>
    </row>
    <row r="482" spans="1:9">
      <c r="A482">
        <v>27.979287062285</v>
      </c>
      <c r="B482">
        <v>31.862867626170431</v>
      </c>
      <c r="C482">
        <v>2015010.070800781</v>
      </c>
      <c r="D482" s="47">
        <v>0</v>
      </c>
      <c r="E482" s="47">
        <f t="shared" si="7"/>
        <v>2015010.070800781</v>
      </c>
      <c r="F482" s="47">
        <v>1</v>
      </c>
      <c r="G482" s="47">
        <v>1</v>
      </c>
      <c r="H482" s="1">
        <v>1</v>
      </c>
      <c r="I482" s="1">
        <v>481</v>
      </c>
    </row>
    <row r="483" spans="1:9">
      <c r="A483">
        <v>28.609612545353858</v>
      </c>
      <c r="B483">
        <v>31.81109498644259</v>
      </c>
      <c r="C483">
        <v>13843800.048828121</v>
      </c>
      <c r="D483" s="47">
        <v>0</v>
      </c>
      <c r="E483" s="47">
        <f t="shared" si="7"/>
        <v>13843800.048828121</v>
      </c>
      <c r="F483" s="47">
        <v>1</v>
      </c>
      <c r="G483" s="47">
        <v>1</v>
      </c>
      <c r="H483" s="1">
        <v>1</v>
      </c>
      <c r="I483" s="1">
        <v>482</v>
      </c>
    </row>
    <row r="484" spans="1:9">
      <c r="A484">
        <v>26.31814011529384</v>
      </c>
      <c r="B484">
        <v>27.23772569085207</v>
      </c>
      <c r="C484">
        <v>14125699.462890621</v>
      </c>
      <c r="D484" s="47">
        <v>0</v>
      </c>
      <c r="E484" s="47">
        <f t="shared" si="7"/>
        <v>14125699.462890621</v>
      </c>
      <c r="F484" s="47">
        <v>1</v>
      </c>
      <c r="G484" s="47">
        <v>1</v>
      </c>
      <c r="H484" s="1">
        <v>1</v>
      </c>
      <c r="I484" s="1">
        <v>483</v>
      </c>
    </row>
    <row r="485" spans="1:9">
      <c r="A485">
        <v>27.9618017607986</v>
      </c>
      <c r="B485">
        <v>30.351302003196931</v>
      </c>
      <c r="C485">
        <v>722690.96374511719</v>
      </c>
      <c r="D485" s="47">
        <v>0</v>
      </c>
      <c r="E485" s="47">
        <f t="shared" si="7"/>
        <v>722690.96374511719</v>
      </c>
      <c r="F485" s="47">
        <v>1</v>
      </c>
      <c r="G485" s="47">
        <v>1</v>
      </c>
      <c r="H485" s="1">
        <v>1</v>
      </c>
      <c r="I485" s="1">
        <v>484</v>
      </c>
    </row>
    <row r="486" spans="1:9">
      <c r="A486">
        <v>27.550985963269451</v>
      </c>
      <c r="B486">
        <v>30.625228436045798</v>
      </c>
      <c r="C486">
        <v>7078389.892578125</v>
      </c>
      <c r="D486" s="47">
        <v>0</v>
      </c>
      <c r="E486" s="47">
        <f t="shared" si="7"/>
        <v>7078389.892578125</v>
      </c>
      <c r="F486" s="47">
        <v>1</v>
      </c>
      <c r="G486" s="47">
        <v>1</v>
      </c>
      <c r="H486" s="1">
        <v>1</v>
      </c>
      <c r="I486" s="1">
        <v>485</v>
      </c>
    </row>
    <row r="487" spans="1:9">
      <c r="A487">
        <v>30.561001099664399</v>
      </c>
      <c r="B487">
        <v>32.001295624559532</v>
      </c>
      <c r="C487">
        <v>6721110.2294921875</v>
      </c>
      <c r="D487" s="47">
        <v>0</v>
      </c>
      <c r="E487" s="47">
        <f t="shared" si="7"/>
        <v>6721110.2294921875</v>
      </c>
      <c r="F487" s="47">
        <v>1</v>
      </c>
      <c r="G487" s="47">
        <v>1</v>
      </c>
      <c r="H487" s="1">
        <v>1</v>
      </c>
      <c r="I487" s="1">
        <v>486</v>
      </c>
    </row>
    <row r="488" spans="1:9">
      <c r="A488">
        <v>22.43174061324385</v>
      </c>
      <c r="B488">
        <v>34.968214498961828</v>
      </c>
      <c r="C488">
        <v>14953800.048828121</v>
      </c>
      <c r="D488" s="47">
        <v>0</v>
      </c>
      <c r="E488" s="47">
        <f t="shared" si="7"/>
        <v>14953800.048828121</v>
      </c>
      <c r="F488" s="47">
        <v>1</v>
      </c>
      <c r="G488" s="47">
        <v>1</v>
      </c>
      <c r="H488" s="1">
        <v>1</v>
      </c>
      <c r="I488" s="1">
        <v>487</v>
      </c>
    </row>
    <row r="489" spans="1:9">
      <c r="A489">
        <v>24.669150301126191</v>
      </c>
      <c r="B489">
        <v>25.336438225437622</v>
      </c>
      <c r="C489">
        <v>11294200.439453121</v>
      </c>
      <c r="D489" s="47">
        <v>0</v>
      </c>
      <c r="E489" s="47">
        <f t="shared" si="7"/>
        <v>11294200.439453121</v>
      </c>
      <c r="F489" s="47">
        <v>1</v>
      </c>
      <c r="G489" s="47">
        <v>1</v>
      </c>
      <c r="H489" s="1">
        <v>1</v>
      </c>
      <c r="I489" s="1">
        <v>488</v>
      </c>
    </row>
    <row r="490" spans="1:9">
      <c r="A490">
        <v>31.028909098727311</v>
      </c>
      <c r="B490">
        <v>25.652326612674869</v>
      </c>
      <c r="C490">
        <v>5743049.9267578125</v>
      </c>
      <c r="D490" s="47">
        <v>0</v>
      </c>
      <c r="E490" s="47">
        <f t="shared" si="7"/>
        <v>5743049.9267578125</v>
      </c>
      <c r="F490" s="47">
        <v>1</v>
      </c>
      <c r="G490" s="47">
        <v>1</v>
      </c>
      <c r="H490" s="1">
        <v>1</v>
      </c>
      <c r="I490" s="1">
        <v>489</v>
      </c>
    </row>
    <row r="491" spans="1:9">
      <c r="A491">
        <v>30.45750594696371</v>
      </c>
      <c r="B491">
        <v>25.779500694309188</v>
      </c>
      <c r="C491">
        <v>658993.98803710938</v>
      </c>
      <c r="D491" s="47">
        <v>0</v>
      </c>
      <c r="E491" s="47">
        <f t="shared" si="7"/>
        <v>658993.98803710938</v>
      </c>
      <c r="F491" s="47">
        <v>1</v>
      </c>
      <c r="G491" s="47">
        <v>1</v>
      </c>
      <c r="H491" s="1">
        <v>1</v>
      </c>
      <c r="I491" s="1">
        <v>490</v>
      </c>
    </row>
    <row r="492" spans="1:9">
      <c r="A492">
        <v>26.328739151464269</v>
      </c>
      <c r="B492">
        <v>32.429791344889573</v>
      </c>
      <c r="C492">
        <v>4842770.0805664063</v>
      </c>
      <c r="D492" s="47">
        <v>0</v>
      </c>
      <c r="E492" s="47">
        <f t="shared" si="7"/>
        <v>4842770.0805664063</v>
      </c>
      <c r="F492" s="47">
        <v>1</v>
      </c>
      <c r="G492" s="47">
        <v>1</v>
      </c>
      <c r="H492" s="1">
        <v>1</v>
      </c>
      <c r="I492" s="1">
        <v>491</v>
      </c>
    </row>
    <row r="493" spans="1:9">
      <c r="A493">
        <v>27.891259679114601</v>
      </c>
      <c r="B493">
        <v>26.36353795110757</v>
      </c>
      <c r="C493">
        <v>5126160.2783203125</v>
      </c>
      <c r="D493" s="47">
        <v>0</v>
      </c>
      <c r="E493" s="47">
        <f t="shared" si="7"/>
        <v>5126160.2783203125</v>
      </c>
      <c r="F493" s="47">
        <v>1</v>
      </c>
      <c r="G493" s="47">
        <v>1</v>
      </c>
      <c r="H493" s="1">
        <v>1</v>
      </c>
      <c r="I493" s="1">
        <v>492</v>
      </c>
    </row>
    <row r="494" spans="1:9">
      <c r="A494">
        <v>24.63512123832076</v>
      </c>
      <c r="B494">
        <v>31.224518744903449</v>
      </c>
      <c r="C494">
        <v>6244970.0927734375</v>
      </c>
      <c r="D494" s="47">
        <v>0</v>
      </c>
      <c r="E494" s="47">
        <f t="shared" si="7"/>
        <v>6244970.0927734375</v>
      </c>
      <c r="F494" s="47">
        <v>1</v>
      </c>
      <c r="G494" s="47">
        <v>1</v>
      </c>
      <c r="H494" s="1">
        <v>1</v>
      </c>
      <c r="I494" s="1">
        <v>493</v>
      </c>
    </row>
    <row r="495" spans="1:9">
      <c r="A495">
        <v>23.787151017375731</v>
      </c>
      <c r="B495">
        <v>28.24668877893458</v>
      </c>
      <c r="C495">
        <v>741947.021484375</v>
      </c>
      <c r="D495" s="47">
        <v>0</v>
      </c>
      <c r="E495" s="47">
        <f t="shared" si="7"/>
        <v>741947.021484375</v>
      </c>
      <c r="F495" s="47">
        <v>1</v>
      </c>
      <c r="G495" s="47">
        <v>1</v>
      </c>
      <c r="H495" s="1">
        <v>1</v>
      </c>
      <c r="I495" s="1">
        <v>494</v>
      </c>
    </row>
    <row r="496" spans="1:9">
      <c r="A496">
        <v>26.40513484692983</v>
      </c>
      <c r="B496">
        <v>29.57319956210711</v>
      </c>
      <c r="C496">
        <v>574462.01324462891</v>
      </c>
      <c r="D496" s="47">
        <v>0</v>
      </c>
      <c r="E496" s="47">
        <f t="shared" si="7"/>
        <v>574462.01324462891</v>
      </c>
      <c r="F496" s="47">
        <v>1</v>
      </c>
      <c r="G496" s="47">
        <v>1</v>
      </c>
      <c r="H496" s="1">
        <v>1</v>
      </c>
      <c r="I496" s="1">
        <v>495</v>
      </c>
    </row>
    <row r="497" spans="1:9">
      <c r="A497">
        <v>25.3568461662475</v>
      </c>
      <c r="B497">
        <v>27.15663159817414</v>
      </c>
      <c r="C497">
        <v>98822.698593139648</v>
      </c>
      <c r="D497" s="47">
        <v>0</v>
      </c>
      <c r="E497" s="47">
        <f t="shared" si="7"/>
        <v>98822.698593139648</v>
      </c>
      <c r="F497" s="47">
        <v>1</v>
      </c>
      <c r="G497" s="47">
        <v>1</v>
      </c>
      <c r="H497" s="1">
        <v>1</v>
      </c>
      <c r="I497" s="1">
        <v>496</v>
      </c>
    </row>
    <row r="498" spans="1:9">
      <c r="A498">
        <v>27.54473306258328</v>
      </c>
      <c r="B498">
        <v>33.661065613045423</v>
      </c>
      <c r="C498">
        <v>4568229.98046875</v>
      </c>
      <c r="D498" s="47">
        <v>0</v>
      </c>
      <c r="E498" s="47">
        <f t="shared" si="7"/>
        <v>4568229.98046875</v>
      </c>
      <c r="F498" s="47">
        <v>1</v>
      </c>
      <c r="G498" s="47">
        <v>1</v>
      </c>
      <c r="H498" s="1">
        <v>1</v>
      </c>
      <c r="I498" s="1">
        <v>497</v>
      </c>
    </row>
    <row r="499" spans="1:9">
      <c r="A499">
        <v>22.73847905116736</v>
      </c>
      <c r="B499">
        <v>30.86150324163026</v>
      </c>
      <c r="C499">
        <v>7359010.009765625</v>
      </c>
      <c r="D499" s="47">
        <v>0</v>
      </c>
      <c r="E499" s="47">
        <f t="shared" si="7"/>
        <v>7359010.009765625</v>
      </c>
      <c r="F499" s="47">
        <v>1</v>
      </c>
      <c r="G499" s="47">
        <v>1</v>
      </c>
      <c r="H499" s="1">
        <v>1</v>
      </c>
      <c r="I499" s="1">
        <v>498</v>
      </c>
    </row>
    <row r="500" spans="1:9">
      <c r="A500">
        <v>31.256750672828581</v>
      </c>
      <c r="B500">
        <v>34.445632635822527</v>
      </c>
      <c r="C500">
        <v>537751.00708007813</v>
      </c>
      <c r="D500" s="47">
        <v>0</v>
      </c>
      <c r="E500" s="47">
        <f t="shared" si="7"/>
        <v>537751.00708007813</v>
      </c>
      <c r="F500" s="47">
        <v>1</v>
      </c>
      <c r="G500" s="47">
        <v>1</v>
      </c>
      <c r="H500" s="1">
        <v>1</v>
      </c>
      <c r="I500" s="1">
        <v>499</v>
      </c>
    </row>
    <row r="501" spans="1:9">
      <c r="A501">
        <v>31.369002072556231</v>
      </c>
      <c r="B501">
        <v>30.745962497043291</v>
      </c>
      <c r="C501">
        <v>3051119.995117188</v>
      </c>
      <c r="D501" s="47">
        <v>0</v>
      </c>
      <c r="E501" s="47">
        <f t="shared" si="7"/>
        <v>3051119.995117188</v>
      </c>
      <c r="F501" s="47">
        <v>1</v>
      </c>
      <c r="G501" s="47">
        <v>1</v>
      </c>
      <c r="H501" s="1">
        <v>1</v>
      </c>
      <c r="I501" s="1">
        <v>500</v>
      </c>
    </row>
    <row r="502" spans="1:9">
      <c r="A502">
        <v>28.63253628318758</v>
      </c>
      <c r="B502">
        <v>26.23908030596947</v>
      </c>
      <c r="C502">
        <v>2000399.9328613281</v>
      </c>
      <c r="D502" s="47">
        <v>0</v>
      </c>
      <c r="E502" s="47">
        <f t="shared" si="7"/>
        <v>2000399.9328613281</v>
      </c>
      <c r="F502" s="47">
        <v>1</v>
      </c>
      <c r="G502" s="47">
        <v>1</v>
      </c>
      <c r="H502" s="1">
        <v>1</v>
      </c>
      <c r="I502" s="1">
        <v>501</v>
      </c>
    </row>
    <row r="503" spans="1:9">
      <c r="A503">
        <v>27.092915480269141</v>
      </c>
      <c r="B503">
        <v>26.708704338384759</v>
      </c>
      <c r="C503">
        <v>198955.00183105469</v>
      </c>
      <c r="D503" s="47">
        <v>0</v>
      </c>
      <c r="E503" s="47">
        <f t="shared" si="7"/>
        <v>198955.00183105469</v>
      </c>
      <c r="F503" s="47">
        <v>1</v>
      </c>
      <c r="G503" s="47">
        <v>1</v>
      </c>
      <c r="H503" s="1">
        <v>1</v>
      </c>
      <c r="I503" s="1">
        <v>502</v>
      </c>
    </row>
    <row r="504" spans="1:9">
      <c r="A504">
        <v>24.940512354720109</v>
      </c>
      <c r="B504">
        <v>34.890739763678468</v>
      </c>
      <c r="C504">
        <v>12009499.51171875</v>
      </c>
      <c r="D504" s="47">
        <v>0</v>
      </c>
      <c r="E504" s="47">
        <f t="shared" si="7"/>
        <v>12009499.51171875</v>
      </c>
      <c r="F504" s="47">
        <v>1</v>
      </c>
      <c r="G504" s="47">
        <v>1</v>
      </c>
      <c r="H504" s="1">
        <v>1</v>
      </c>
      <c r="I504" s="1">
        <v>503</v>
      </c>
    </row>
    <row r="505" spans="1:9">
      <c r="A505">
        <v>29.73105268721601</v>
      </c>
      <c r="B505">
        <v>32.25565197330868</v>
      </c>
      <c r="C505">
        <v>6187459.716796875</v>
      </c>
      <c r="D505" s="47">
        <v>0</v>
      </c>
      <c r="E505" s="47">
        <f t="shared" si="7"/>
        <v>6187459.716796875</v>
      </c>
      <c r="F505" s="47">
        <v>1</v>
      </c>
      <c r="G505" s="47">
        <v>1</v>
      </c>
      <c r="H505" s="1">
        <v>1</v>
      </c>
      <c r="I505" s="1">
        <v>504</v>
      </c>
    </row>
    <row r="506" spans="1:9">
      <c r="A506">
        <v>28.50494613926185</v>
      </c>
      <c r="B506">
        <v>25.492787500290891</v>
      </c>
      <c r="C506">
        <v>2910620.1171875</v>
      </c>
      <c r="D506" s="47">
        <v>0</v>
      </c>
      <c r="E506" s="47">
        <f t="shared" si="7"/>
        <v>2910620.1171875</v>
      </c>
      <c r="F506" s="47">
        <v>1</v>
      </c>
      <c r="G506" s="47">
        <v>1</v>
      </c>
      <c r="H506" s="1">
        <v>1</v>
      </c>
      <c r="I506" s="1">
        <v>505</v>
      </c>
    </row>
    <row r="507" spans="1:9">
      <c r="A507">
        <v>23.544860923776469</v>
      </c>
      <c r="B507">
        <v>32.03781005034665</v>
      </c>
      <c r="C507">
        <v>243841.99142456052</v>
      </c>
      <c r="D507" s="47">
        <v>0</v>
      </c>
      <c r="E507" s="47">
        <f t="shared" si="7"/>
        <v>243841.99142456052</v>
      </c>
      <c r="F507" s="47">
        <v>1</v>
      </c>
      <c r="G507" s="47">
        <v>1</v>
      </c>
      <c r="H507" s="1">
        <v>1</v>
      </c>
      <c r="I507" s="1">
        <v>506</v>
      </c>
    </row>
    <row r="508" spans="1:9">
      <c r="A508">
        <v>30.653808252691501</v>
      </c>
      <c r="B508">
        <v>29.121730468096121</v>
      </c>
      <c r="C508">
        <v>852249.98474121094</v>
      </c>
      <c r="D508" s="47">
        <v>0</v>
      </c>
      <c r="E508" s="47">
        <f t="shared" si="7"/>
        <v>852249.98474121094</v>
      </c>
      <c r="F508" s="47">
        <v>1</v>
      </c>
      <c r="G508" s="47">
        <v>1</v>
      </c>
      <c r="H508" s="1">
        <v>1</v>
      </c>
      <c r="I508" s="1">
        <v>507</v>
      </c>
    </row>
    <row r="509" spans="1:9">
      <c r="A509">
        <v>29.81410380777011</v>
      </c>
      <c r="B509">
        <v>28.07208386823191</v>
      </c>
      <c r="C509">
        <v>1970350.036621094</v>
      </c>
      <c r="D509" s="47">
        <v>0</v>
      </c>
      <c r="E509" s="47">
        <f t="shared" si="7"/>
        <v>1970350.036621094</v>
      </c>
      <c r="F509" s="47">
        <v>1</v>
      </c>
      <c r="G509" s="47">
        <v>1</v>
      </c>
      <c r="H509" s="1">
        <v>1</v>
      </c>
      <c r="I509" s="1">
        <v>508</v>
      </c>
    </row>
    <row r="510" spans="1:9">
      <c r="A510">
        <v>31.023099176273281</v>
      </c>
      <c r="B510">
        <v>26.540607937305339</v>
      </c>
      <c r="C510">
        <v>185105.99136352539</v>
      </c>
      <c r="D510" s="47">
        <v>0</v>
      </c>
      <c r="E510" s="47">
        <f t="shared" si="7"/>
        <v>185105.99136352539</v>
      </c>
      <c r="F510" s="47">
        <v>1</v>
      </c>
      <c r="G510" s="47">
        <v>1</v>
      </c>
      <c r="H510" s="1">
        <v>1</v>
      </c>
      <c r="I510" s="1">
        <v>509</v>
      </c>
    </row>
    <row r="511" spans="1:9">
      <c r="A511">
        <v>28.894335329689419</v>
      </c>
      <c r="B511">
        <v>33.399039545565657</v>
      </c>
      <c r="C511">
        <v>14332700.1953125</v>
      </c>
      <c r="D511" s="47">
        <v>0</v>
      </c>
      <c r="E511" s="47">
        <f t="shared" si="7"/>
        <v>14332700.1953125</v>
      </c>
      <c r="F511" s="47">
        <v>1</v>
      </c>
      <c r="G511" s="47">
        <v>1</v>
      </c>
      <c r="H511" s="1">
        <v>1</v>
      </c>
      <c r="I511" s="1">
        <v>510</v>
      </c>
    </row>
    <row r="512" spans="1:9">
      <c r="A512">
        <v>27.82744436139</v>
      </c>
      <c r="B512">
        <v>25.638413789891011</v>
      </c>
      <c r="C512">
        <v>2061069.946289062</v>
      </c>
      <c r="D512" s="47">
        <v>0</v>
      </c>
      <c r="E512" s="47">
        <f t="shared" si="7"/>
        <v>2061069.946289062</v>
      </c>
      <c r="F512" s="47">
        <v>1</v>
      </c>
      <c r="G512" s="47">
        <v>1</v>
      </c>
      <c r="H512" s="1">
        <v>1</v>
      </c>
      <c r="I512" s="1">
        <v>511</v>
      </c>
    </row>
    <row r="513" spans="1:9">
      <c r="A513">
        <v>25.973308844760879</v>
      </c>
      <c r="B513">
        <v>27.898354623796401</v>
      </c>
      <c r="C513">
        <v>4147319.946289062</v>
      </c>
      <c r="D513" s="47">
        <v>0</v>
      </c>
      <c r="E513" s="47">
        <f t="shared" si="7"/>
        <v>4147319.946289062</v>
      </c>
      <c r="F513" s="47">
        <v>1</v>
      </c>
      <c r="G513" s="47">
        <v>1</v>
      </c>
      <c r="H513" s="1">
        <v>1</v>
      </c>
      <c r="I513" s="1">
        <v>512</v>
      </c>
    </row>
    <row r="514" spans="1:9">
      <c r="A514">
        <v>30.860920591863131</v>
      </c>
      <c r="B514">
        <v>28.063828938257039</v>
      </c>
      <c r="C514">
        <v>2957990.112304688</v>
      </c>
      <c r="D514" s="47">
        <v>0</v>
      </c>
      <c r="E514" s="47">
        <f t="shared" si="7"/>
        <v>2957990.112304688</v>
      </c>
      <c r="F514" s="47">
        <v>1</v>
      </c>
      <c r="G514" s="47">
        <v>1</v>
      </c>
      <c r="H514" s="1">
        <v>1</v>
      </c>
      <c r="I514" s="1">
        <v>513</v>
      </c>
    </row>
    <row r="515" spans="1:9">
      <c r="A515">
        <v>30.227606950253879</v>
      </c>
      <c r="B515">
        <v>26.609052839635009</v>
      </c>
      <c r="C515">
        <v>2226150.0549316411</v>
      </c>
      <c r="D515" s="47">
        <v>0</v>
      </c>
      <c r="E515" s="47">
        <f t="shared" ref="E515:E578" si="8">C515</f>
        <v>2226150.0549316411</v>
      </c>
      <c r="F515" s="47">
        <v>1</v>
      </c>
      <c r="G515" s="47">
        <v>1</v>
      </c>
      <c r="H515" s="1">
        <v>1</v>
      </c>
      <c r="I515" s="1">
        <v>514</v>
      </c>
    </row>
    <row r="516" spans="1:9">
      <c r="A516">
        <v>22.4295773660088</v>
      </c>
      <c r="B516">
        <v>30.081848832868701</v>
      </c>
      <c r="C516">
        <v>436694.98443603521</v>
      </c>
      <c r="D516" s="47">
        <v>0</v>
      </c>
      <c r="E516" s="47">
        <f t="shared" si="8"/>
        <v>436694.98443603521</v>
      </c>
      <c r="F516" s="47">
        <v>1</v>
      </c>
      <c r="G516" s="47">
        <v>1</v>
      </c>
      <c r="H516" s="1">
        <v>1</v>
      </c>
      <c r="I516" s="1">
        <v>515</v>
      </c>
    </row>
    <row r="517" spans="1:9">
      <c r="A517">
        <v>22.250486257723889</v>
      </c>
      <c r="B517">
        <v>25.11702626810893</v>
      </c>
      <c r="C517">
        <v>31044299.31640625</v>
      </c>
      <c r="D517" s="47">
        <v>0</v>
      </c>
      <c r="E517" s="47">
        <f t="shared" si="8"/>
        <v>31044299.31640625</v>
      </c>
      <c r="F517" s="47">
        <v>1</v>
      </c>
      <c r="G517" s="47">
        <v>1</v>
      </c>
      <c r="H517" s="1">
        <v>1</v>
      </c>
      <c r="I517" s="1">
        <v>516</v>
      </c>
    </row>
    <row r="518" spans="1:9">
      <c r="A518">
        <v>25.576401985341469</v>
      </c>
      <c r="B518">
        <v>28.009755154104091</v>
      </c>
      <c r="C518">
        <v>13809699.70703125</v>
      </c>
      <c r="D518" s="47">
        <v>0</v>
      </c>
      <c r="E518" s="47">
        <f t="shared" si="8"/>
        <v>13809699.70703125</v>
      </c>
      <c r="F518" s="47">
        <v>1</v>
      </c>
      <c r="G518" s="47">
        <v>1</v>
      </c>
      <c r="H518" s="1">
        <v>1</v>
      </c>
      <c r="I518" s="1">
        <v>517</v>
      </c>
    </row>
    <row r="519" spans="1:9">
      <c r="A519">
        <v>29.700256642427409</v>
      </c>
      <c r="B519">
        <v>34.33629444033064</v>
      </c>
      <c r="C519">
        <v>7198389.892578125</v>
      </c>
      <c r="D519" s="47">
        <v>0</v>
      </c>
      <c r="E519" s="47">
        <f t="shared" si="8"/>
        <v>7198389.892578125</v>
      </c>
      <c r="F519" s="47">
        <v>1</v>
      </c>
      <c r="G519" s="47">
        <v>1</v>
      </c>
      <c r="H519" s="1">
        <v>1</v>
      </c>
      <c r="I519" s="1">
        <v>518</v>
      </c>
    </row>
    <row r="520" spans="1:9">
      <c r="A520">
        <v>31.37912322849197</v>
      </c>
      <c r="B520">
        <v>28.105295693420061</v>
      </c>
      <c r="C520">
        <v>74725.79956054689</v>
      </c>
      <c r="D520" s="47">
        <v>0</v>
      </c>
      <c r="E520" s="47">
        <f t="shared" si="8"/>
        <v>74725.79956054689</v>
      </c>
      <c r="F520" s="47">
        <v>1</v>
      </c>
      <c r="G520" s="47">
        <v>1</v>
      </c>
      <c r="H520" s="1">
        <v>1</v>
      </c>
      <c r="I520" s="1">
        <v>519</v>
      </c>
    </row>
    <row r="521" spans="1:9">
      <c r="A521">
        <v>23.42896046548352</v>
      </c>
      <c r="B521">
        <v>28.604593871067511</v>
      </c>
      <c r="C521">
        <v>18471199.951171879</v>
      </c>
      <c r="D521" s="47">
        <v>0</v>
      </c>
      <c r="E521" s="47">
        <f t="shared" si="8"/>
        <v>18471199.951171879</v>
      </c>
      <c r="F521" s="47">
        <v>1</v>
      </c>
      <c r="G521" s="47">
        <v>1</v>
      </c>
      <c r="H521" s="1">
        <v>1</v>
      </c>
      <c r="I521" s="1">
        <v>520</v>
      </c>
    </row>
    <row r="522" spans="1:9">
      <c r="A522">
        <v>27.644241795845279</v>
      </c>
      <c r="B522">
        <v>29.731650482340719</v>
      </c>
      <c r="C522">
        <v>1099440.002441406</v>
      </c>
      <c r="D522" s="47">
        <v>0</v>
      </c>
      <c r="E522" s="47">
        <f t="shared" si="8"/>
        <v>1099440.002441406</v>
      </c>
      <c r="F522" s="47">
        <v>1</v>
      </c>
      <c r="G522" s="47">
        <v>1</v>
      </c>
      <c r="H522" s="1">
        <v>1</v>
      </c>
      <c r="I522" s="1">
        <v>521</v>
      </c>
    </row>
    <row r="523" spans="1:9">
      <c r="A523">
        <v>25.618463137994709</v>
      </c>
      <c r="B523">
        <v>30.61693374851475</v>
      </c>
      <c r="C523">
        <v>3551600.0366210938</v>
      </c>
      <c r="D523" s="47">
        <v>0</v>
      </c>
      <c r="E523" s="47">
        <f t="shared" si="8"/>
        <v>3551600.0366210938</v>
      </c>
      <c r="F523" s="47">
        <v>1</v>
      </c>
      <c r="G523" s="47">
        <v>1</v>
      </c>
      <c r="H523" s="1">
        <v>1</v>
      </c>
      <c r="I523" s="1">
        <v>522</v>
      </c>
    </row>
    <row r="524" spans="1:9">
      <c r="A524">
        <v>31.21418677923873</v>
      </c>
      <c r="B524">
        <v>33.087086448207437</v>
      </c>
      <c r="C524">
        <v>7030549.9267578125</v>
      </c>
      <c r="D524" s="47">
        <v>0</v>
      </c>
      <c r="E524" s="47">
        <f t="shared" si="8"/>
        <v>7030549.9267578125</v>
      </c>
      <c r="F524" s="47">
        <v>1</v>
      </c>
      <c r="G524" s="47">
        <v>1</v>
      </c>
      <c r="H524" s="1">
        <v>1</v>
      </c>
      <c r="I524" s="1">
        <v>523</v>
      </c>
    </row>
    <row r="525" spans="1:9">
      <c r="A525">
        <v>30.000129769789229</v>
      </c>
      <c r="B525">
        <v>26.903212231560179</v>
      </c>
      <c r="C525">
        <v>2787630.004882812</v>
      </c>
      <c r="D525" s="47">
        <v>0</v>
      </c>
      <c r="E525" s="47">
        <f t="shared" si="8"/>
        <v>2787630.004882812</v>
      </c>
      <c r="F525" s="47">
        <v>1</v>
      </c>
      <c r="G525" s="47">
        <v>1</v>
      </c>
      <c r="H525" s="1">
        <v>1</v>
      </c>
      <c r="I525" s="1">
        <v>524</v>
      </c>
    </row>
    <row r="526" spans="1:9">
      <c r="A526">
        <v>29.964122694755812</v>
      </c>
      <c r="B526">
        <v>33.717463771925573</v>
      </c>
      <c r="C526">
        <v>411829.98657226563</v>
      </c>
      <c r="D526" s="47">
        <v>0</v>
      </c>
      <c r="E526" s="47">
        <f t="shared" si="8"/>
        <v>411829.98657226563</v>
      </c>
      <c r="F526" s="47">
        <v>1</v>
      </c>
      <c r="G526" s="47">
        <v>1</v>
      </c>
      <c r="H526" s="1">
        <v>1</v>
      </c>
      <c r="I526" s="1">
        <v>525</v>
      </c>
    </row>
    <row r="527" spans="1:9">
      <c r="A527">
        <v>26.452585018052218</v>
      </c>
      <c r="B527">
        <v>32.575493571438898</v>
      </c>
      <c r="C527">
        <v>259937.99209594729</v>
      </c>
      <c r="D527" s="47">
        <v>0</v>
      </c>
      <c r="E527" s="47">
        <f t="shared" si="8"/>
        <v>259937.99209594729</v>
      </c>
      <c r="F527" s="47">
        <v>1</v>
      </c>
      <c r="G527" s="47">
        <v>1</v>
      </c>
      <c r="H527" s="1">
        <v>1</v>
      </c>
      <c r="I527" s="1">
        <v>526</v>
      </c>
    </row>
    <row r="528" spans="1:9">
      <c r="A528">
        <v>25.940785272207819</v>
      </c>
      <c r="B528">
        <v>32.226503346615551</v>
      </c>
      <c r="C528">
        <v>9358159.7900390625</v>
      </c>
      <c r="D528" s="47">
        <v>0</v>
      </c>
      <c r="E528" s="47">
        <f t="shared" si="8"/>
        <v>9358159.7900390625</v>
      </c>
      <c r="F528" s="47">
        <v>1</v>
      </c>
      <c r="G528" s="47">
        <v>1</v>
      </c>
      <c r="H528" s="1">
        <v>1</v>
      </c>
      <c r="I528" s="1">
        <v>527</v>
      </c>
    </row>
    <row r="529" spans="1:9">
      <c r="A529">
        <v>24.59736718334171</v>
      </c>
      <c r="B529">
        <v>25.86804573714635</v>
      </c>
      <c r="C529">
        <v>16208599.853515621</v>
      </c>
      <c r="D529" s="47">
        <v>0</v>
      </c>
      <c r="E529" s="47">
        <f t="shared" si="8"/>
        <v>16208599.853515621</v>
      </c>
      <c r="F529" s="47">
        <v>1</v>
      </c>
      <c r="G529" s="47">
        <v>1</v>
      </c>
      <c r="H529" s="1">
        <v>1</v>
      </c>
      <c r="I529" s="1">
        <v>528</v>
      </c>
    </row>
    <row r="530" spans="1:9">
      <c r="A530">
        <v>22.535567218183811</v>
      </c>
      <c r="B530">
        <v>25.216406899745849</v>
      </c>
      <c r="C530">
        <v>562654.99114990223</v>
      </c>
      <c r="D530" s="47">
        <v>0</v>
      </c>
      <c r="E530" s="47">
        <f t="shared" si="8"/>
        <v>562654.99114990223</v>
      </c>
      <c r="F530" s="47">
        <v>1</v>
      </c>
      <c r="G530" s="47">
        <v>1</v>
      </c>
      <c r="H530" s="1">
        <v>1</v>
      </c>
      <c r="I530" s="1">
        <v>529</v>
      </c>
    </row>
    <row r="531" spans="1:9">
      <c r="A531">
        <v>30.214862574423009</v>
      </c>
      <c r="B531">
        <v>30.94012700908084</v>
      </c>
      <c r="C531">
        <v>348573.98986816412</v>
      </c>
      <c r="D531" s="47">
        <v>0</v>
      </c>
      <c r="E531" s="47">
        <f t="shared" si="8"/>
        <v>348573.98986816412</v>
      </c>
      <c r="F531" s="47">
        <v>1</v>
      </c>
      <c r="G531" s="47">
        <v>1</v>
      </c>
      <c r="H531" s="1">
        <v>1</v>
      </c>
      <c r="I531" s="1">
        <v>530</v>
      </c>
    </row>
    <row r="532" spans="1:9">
      <c r="A532">
        <v>29.722559586735741</v>
      </c>
      <c r="B532">
        <v>33.631339625231611</v>
      </c>
      <c r="C532">
        <v>4079240.112304688</v>
      </c>
      <c r="D532" s="47">
        <v>0</v>
      </c>
      <c r="E532" s="47">
        <f t="shared" si="8"/>
        <v>4079240.112304688</v>
      </c>
      <c r="F532" s="47">
        <v>1</v>
      </c>
      <c r="G532" s="47">
        <v>1</v>
      </c>
      <c r="H532" s="1">
        <v>1</v>
      </c>
      <c r="I532" s="1">
        <v>531</v>
      </c>
    </row>
    <row r="533" spans="1:9">
      <c r="A533">
        <v>31.497317896218242</v>
      </c>
      <c r="B533">
        <v>30.84441464140636</v>
      </c>
      <c r="C533">
        <v>8023629.7607421875</v>
      </c>
      <c r="D533" s="47">
        <v>0</v>
      </c>
      <c r="E533" s="47">
        <f t="shared" si="8"/>
        <v>8023629.7607421875</v>
      </c>
      <c r="F533" s="47">
        <v>1</v>
      </c>
      <c r="G533" s="47">
        <v>1</v>
      </c>
      <c r="H533" s="1">
        <v>1</v>
      </c>
      <c r="I533" s="1">
        <v>532</v>
      </c>
    </row>
    <row r="534" spans="1:9">
      <c r="A534">
        <v>31.468049952202101</v>
      </c>
      <c r="B534">
        <v>27.13234865445531</v>
      </c>
      <c r="C534">
        <v>6952340.087890625</v>
      </c>
      <c r="D534" s="47">
        <v>0</v>
      </c>
      <c r="E534" s="47">
        <f t="shared" si="8"/>
        <v>6952340.087890625</v>
      </c>
      <c r="F534" s="47">
        <v>1</v>
      </c>
      <c r="G534" s="47">
        <v>1</v>
      </c>
      <c r="H534" s="1">
        <v>1</v>
      </c>
      <c r="I534" s="1">
        <v>533</v>
      </c>
    </row>
    <row r="535" spans="1:9">
      <c r="A535">
        <v>27.27660120322496</v>
      </c>
      <c r="B535">
        <v>25.90519897949213</v>
      </c>
      <c r="C535">
        <v>666977.99682617188</v>
      </c>
      <c r="D535" s="47">
        <v>0</v>
      </c>
      <c r="E535" s="47">
        <f t="shared" si="8"/>
        <v>666977.99682617188</v>
      </c>
      <c r="F535" s="47">
        <v>1</v>
      </c>
      <c r="G535" s="47">
        <v>1</v>
      </c>
      <c r="H535" s="1">
        <v>1</v>
      </c>
      <c r="I535" s="1">
        <v>534</v>
      </c>
    </row>
    <row r="536" spans="1:9">
      <c r="A536">
        <v>29.305380444214851</v>
      </c>
      <c r="B536">
        <v>31.99596452817735</v>
      </c>
      <c r="C536">
        <v>12989599.609375</v>
      </c>
      <c r="D536" s="47">
        <v>0</v>
      </c>
      <c r="E536" s="47">
        <f t="shared" si="8"/>
        <v>12989599.609375</v>
      </c>
      <c r="F536" s="47">
        <v>1</v>
      </c>
      <c r="G536" s="47">
        <v>1</v>
      </c>
      <c r="H536" s="1">
        <v>1</v>
      </c>
      <c r="I536" s="1">
        <v>535</v>
      </c>
    </row>
    <row r="537" spans="1:9">
      <c r="A537">
        <v>30.975274433883069</v>
      </c>
      <c r="B537">
        <v>32.217702773178097</v>
      </c>
      <c r="C537">
        <v>22915900.87890625</v>
      </c>
      <c r="D537" s="47">
        <v>0</v>
      </c>
      <c r="E537" s="47">
        <f t="shared" si="8"/>
        <v>22915900.87890625</v>
      </c>
      <c r="F537" s="47">
        <v>1</v>
      </c>
      <c r="G537" s="47">
        <v>1</v>
      </c>
      <c r="H537" s="1">
        <v>1</v>
      </c>
      <c r="I537" s="1">
        <v>536</v>
      </c>
    </row>
    <row r="538" spans="1:9">
      <c r="A538">
        <v>30.071650211435411</v>
      </c>
      <c r="B538">
        <v>26.725317006871091</v>
      </c>
      <c r="C538">
        <v>911324.00512695313</v>
      </c>
      <c r="D538" s="47">
        <v>0</v>
      </c>
      <c r="E538" s="47">
        <f t="shared" si="8"/>
        <v>911324.00512695313</v>
      </c>
      <c r="F538" s="47">
        <v>1</v>
      </c>
      <c r="G538" s="47">
        <v>1</v>
      </c>
      <c r="H538" s="1">
        <v>1</v>
      </c>
      <c r="I538" s="1">
        <v>537</v>
      </c>
    </row>
    <row r="539" spans="1:9">
      <c r="A539">
        <v>24.349806966560379</v>
      </c>
      <c r="B539">
        <v>25.281903154965359</v>
      </c>
      <c r="C539">
        <v>1825399.9328613281</v>
      </c>
      <c r="D539" s="47">
        <v>0</v>
      </c>
      <c r="E539" s="47">
        <f t="shared" si="8"/>
        <v>1825399.9328613281</v>
      </c>
      <c r="F539" s="47">
        <v>1</v>
      </c>
      <c r="G539" s="47">
        <v>1</v>
      </c>
      <c r="H539" s="1">
        <v>1</v>
      </c>
      <c r="I539" s="1">
        <v>538</v>
      </c>
    </row>
    <row r="540" spans="1:9">
      <c r="A540">
        <v>26.28016928544589</v>
      </c>
      <c r="B540">
        <v>29.08283513223197</v>
      </c>
      <c r="C540">
        <v>10479399.4140625</v>
      </c>
      <c r="D540" s="47">
        <v>0</v>
      </c>
      <c r="E540" s="47">
        <f t="shared" si="8"/>
        <v>10479399.4140625</v>
      </c>
      <c r="F540" s="47">
        <v>1</v>
      </c>
      <c r="G540" s="47">
        <v>1</v>
      </c>
      <c r="H540" s="1">
        <v>1</v>
      </c>
      <c r="I540" s="1">
        <v>539</v>
      </c>
    </row>
    <row r="541" spans="1:9">
      <c r="A541">
        <v>23.227014443939201</v>
      </c>
      <c r="B541">
        <v>30.827187021330221</v>
      </c>
      <c r="C541">
        <v>1115830.0018310549</v>
      </c>
      <c r="D541" s="47">
        <v>0</v>
      </c>
      <c r="E541" s="47">
        <f t="shared" si="8"/>
        <v>1115830.0018310549</v>
      </c>
      <c r="F541" s="47">
        <v>1</v>
      </c>
      <c r="G541" s="47">
        <v>1</v>
      </c>
      <c r="H541" s="1">
        <v>1</v>
      </c>
      <c r="I541" s="1">
        <v>540</v>
      </c>
    </row>
    <row r="542" spans="1:9">
      <c r="A542">
        <v>31.063484758957859</v>
      </c>
      <c r="B542">
        <v>32.060024095671913</v>
      </c>
      <c r="C542">
        <v>27972099.609375</v>
      </c>
      <c r="D542" s="47">
        <v>0</v>
      </c>
      <c r="E542" s="47">
        <f t="shared" si="8"/>
        <v>27972099.609375</v>
      </c>
      <c r="F542" s="47">
        <v>1</v>
      </c>
      <c r="G542" s="47">
        <v>1</v>
      </c>
      <c r="H542" s="1">
        <v>1</v>
      </c>
      <c r="I542" s="1">
        <v>541</v>
      </c>
    </row>
    <row r="543" spans="1:9">
      <c r="A543">
        <v>27.758659027283361</v>
      </c>
      <c r="B543">
        <v>33.099450091529029</v>
      </c>
      <c r="C543">
        <v>19583699.951171879</v>
      </c>
      <c r="D543" s="47">
        <v>0</v>
      </c>
      <c r="E543" s="47">
        <f t="shared" si="8"/>
        <v>19583699.951171879</v>
      </c>
      <c r="F543" s="47">
        <v>1</v>
      </c>
      <c r="G543" s="47">
        <v>1</v>
      </c>
      <c r="H543" s="1">
        <v>1</v>
      </c>
      <c r="I543" s="1">
        <v>542</v>
      </c>
    </row>
    <row r="544" spans="1:9">
      <c r="A544">
        <v>24.172106652282899</v>
      </c>
      <c r="B544">
        <v>31.105374273067319</v>
      </c>
      <c r="C544">
        <v>5256339.7216796875</v>
      </c>
      <c r="D544" s="47">
        <v>0</v>
      </c>
      <c r="E544" s="47">
        <f t="shared" si="8"/>
        <v>5256339.7216796875</v>
      </c>
      <c r="F544" s="47">
        <v>1</v>
      </c>
      <c r="G544" s="47">
        <v>1</v>
      </c>
      <c r="H544" s="1">
        <v>1</v>
      </c>
      <c r="I544" s="1">
        <v>543</v>
      </c>
    </row>
    <row r="545" spans="1:9">
      <c r="A545">
        <v>28.381156501855639</v>
      </c>
      <c r="B545">
        <v>26.108806085984849</v>
      </c>
      <c r="C545">
        <v>17742500</v>
      </c>
      <c r="D545" s="47">
        <v>0</v>
      </c>
      <c r="E545" s="47">
        <f t="shared" si="8"/>
        <v>17742500</v>
      </c>
      <c r="F545" s="47">
        <v>1</v>
      </c>
      <c r="G545" s="47">
        <v>1</v>
      </c>
      <c r="H545" s="1">
        <v>1</v>
      </c>
      <c r="I545" s="1">
        <v>544</v>
      </c>
    </row>
    <row r="546" spans="1:9">
      <c r="A546">
        <v>27.872218284350009</v>
      </c>
      <c r="B546">
        <v>31.82581672142415</v>
      </c>
      <c r="C546">
        <v>7370000</v>
      </c>
      <c r="D546" s="47">
        <v>0</v>
      </c>
      <c r="E546" s="47">
        <f t="shared" si="8"/>
        <v>7370000</v>
      </c>
      <c r="F546" s="47">
        <v>1</v>
      </c>
      <c r="G546" s="47">
        <v>1</v>
      </c>
      <c r="H546" s="1">
        <v>1</v>
      </c>
      <c r="I546" s="1">
        <v>545</v>
      </c>
    </row>
    <row r="547" spans="1:9">
      <c r="A547">
        <v>25.402545821311989</v>
      </c>
      <c r="B547">
        <v>34.841766428948823</v>
      </c>
      <c r="C547">
        <v>4960939.94140625</v>
      </c>
      <c r="D547" s="47">
        <v>0</v>
      </c>
      <c r="E547" s="47">
        <f t="shared" si="8"/>
        <v>4960939.94140625</v>
      </c>
      <c r="F547" s="47">
        <v>1</v>
      </c>
      <c r="G547" s="47">
        <v>1</v>
      </c>
      <c r="H547" s="1">
        <v>1</v>
      </c>
      <c r="I547" s="1">
        <v>546</v>
      </c>
    </row>
    <row r="548" spans="1:9">
      <c r="A548">
        <v>23.078797125896479</v>
      </c>
      <c r="B548">
        <v>34.055845845974041</v>
      </c>
      <c r="C548">
        <v>3723250.122070312</v>
      </c>
      <c r="D548" s="47">
        <v>0</v>
      </c>
      <c r="E548" s="47">
        <f t="shared" si="8"/>
        <v>3723250.122070312</v>
      </c>
      <c r="F548" s="47">
        <v>1</v>
      </c>
      <c r="G548" s="47">
        <v>1</v>
      </c>
      <c r="H548" s="1">
        <v>1</v>
      </c>
      <c r="I548" s="1">
        <v>547</v>
      </c>
    </row>
    <row r="549" spans="1:9">
      <c r="A549">
        <v>28.3799453581316</v>
      </c>
      <c r="B549">
        <v>33.716689092695127</v>
      </c>
      <c r="C549">
        <v>1900599.975585938</v>
      </c>
      <c r="D549" s="47">
        <v>0</v>
      </c>
      <c r="E549" s="47">
        <f t="shared" si="8"/>
        <v>1900599.975585938</v>
      </c>
      <c r="F549" s="47">
        <v>1</v>
      </c>
      <c r="G549" s="47">
        <v>1</v>
      </c>
      <c r="H549" s="1">
        <v>1</v>
      </c>
      <c r="I549" s="1">
        <v>548</v>
      </c>
    </row>
    <row r="550" spans="1:9">
      <c r="A550">
        <v>26.942923158586041</v>
      </c>
      <c r="B550">
        <v>28.021701533583411</v>
      </c>
      <c r="C550">
        <v>2615379.9438476563</v>
      </c>
      <c r="D550" s="47">
        <v>0</v>
      </c>
      <c r="E550" s="47">
        <f t="shared" si="8"/>
        <v>2615379.9438476563</v>
      </c>
      <c r="F550" s="47">
        <v>1</v>
      </c>
      <c r="G550" s="47">
        <v>1</v>
      </c>
      <c r="H550" s="1">
        <v>1</v>
      </c>
      <c r="I550" s="1">
        <v>549</v>
      </c>
    </row>
    <row r="551" spans="1:9">
      <c r="A551">
        <v>29.337024721488579</v>
      </c>
      <c r="B551">
        <v>32.507881764540009</v>
      </c>
      <c r="C551">
        <v>2272929.9926757808</v>
      </c>
      <c r="D551" s="47">
        <v>0</v>
      </c>
      <c r="E551" s="47">
        <f t="shared" si="8"/>
        <v>2272929.9926757808</v>
      </c>
      <c r="F551" s="47">
        <v>1</v>
      </c>
      <c r="G551" s="47">
        <v>1</v>
      </c>
      <c r="H551" s="1">
        <v>1</v>
      </c>
      <c r="I551" s="1">
        <v>550</v>
      </c>
    </row>
    <row r="552" spans="1:9">
      <c r="A552">
        <v>26.941553260563939</v>
      </c>
      <c r="B552">
        <v>33.511034459651462</v>
      </c>
      <c r="C552">
        <v>30290300.29296875</v>
      </c>
      <c r="D552" s="47">
        <v>0</v>
      </c>
      <c r="E552" s="47">
        <f t="shared" si="8"/>
        <v>30290300.29296875</v>
      </c>
      <c r="F552" s="47">
        <v>1</v>
      </c>
      <c r="G552" s="47">
        <v>1</v>
      </c>
      <c r="H552" s="1">
        <v>1</v>
      </c>
      <c r="I552" s="1">
        <v>551</v>
      </c>
    </row>
    <row r="553" spans="1:9">
      <c r="A553">
        <v>30.09572425302613</v>
      </c>
      <c r="B553">
        <v>31.783262046312629</v>
      </c>
      <c r="C553">
        <v>28171398.92578125</v>
      </c>
      <c r="D553" s="47">
        <v>0</v>
      </c>
      <c r="E553" s="47">
        <f t="shared" si="8"/>
        <v>28171398.92578125</v>
      </c>
      <c r="F553" s="47">
        <v>1</v>
      </c>
      <c r="G553" s="47">
        <v>1</v>
      </c>
      <c r="H553" s="1">
        <v>1</v>
      </c>
      <c r="I553" s="1">
        <v>552</v>
      </c>
    </row>
    <row r="554" spans="1:9">
      <c r="A554">
        <v>27.243114968357609</v>
      </c>
      <c r="B554">
        <v>27.50561756567981</v>
      </c>
      <c r="C554">
        <v>4617239.990234375</v>
      </c>
      <c r="D554" s="47">
        <v>0</v>
      </c>
      <c r="E554" s="47">
        <f t="shared" si="8"/>
        <v>4617239.990234375</v>
      </c>
      <c r="F554" s="47">
        <v>1</v>
      </c>
      <c r="G554" s="47">
        <v>1</v>
      </c>
      <c r="H554" s="1">
        <v>1</v>
      </c>
      <c r="I554" s="1">
        <v>553</v>
      </c>
    </row>
    <row r="555" spans="1:9">
      <c r="A555">
        <v>27.32891072958617</v>
      </c>
      <c r="B555">
        <v>34.538339718749583</v>
      </c>
      <c r="C555">
        <v>22784299.31640625</v>
      </c>
      <c r="D555" s="47">
        <v>0</v>
      </c>
      <c r="E555" s="47">
        <f t="shared" si="8"/>
        <v>22784299.31640625</v>
      </c>
      <c r="F555" s="47">
        <v>1</v>
      </c>
      <c r="G555" s="47">
        <v>1</v>
      </c>
      <c r="H555" s="1">
        <v>1</v>
      </c>
      <c r="I555" s="1">
        <v>554</v>
      </c>
    </row>
    <row r="556" spans="1:9">
      <c r="A556">
        <v>30.32820922525428</v>
      </c>
      <c r="B556">
        <v>29.508194114586761</v>
      </c>
      <c r="C556">
        <v>606399.99389648438</v>
      </c>
      <c r="D556" s="47">
        <v>0</v>
      </c>
      <c r="E556" s="47">
        <f t="shared" si="8"/>
        <v>606399.99389648438</v>
      </c>
      <c r="F556" s="47">
        <v>1</v>
      </c>
      <c r="G556" s="47">
        <v>1</v>
      </c>
      <c r="H556" s="1">
        <v>1</v>
      </c>
      <c r="I556" s="1">
        <v>555</v>
      </c>
    </row>
    <row r="557" spans="1:9">
      <c r="A557">
        <v>25.833087229017771</v>
      </c>
      <c r="B557">
        <v>26.298055586658791</v>
      </c>
      <c r="C557">
        <v>3218389.892578125</v>
      </c>
      <c r="D557" s="47">
        <v>0</v>
      </c>
      <c r="E557" s="47">
        <f t="shared" si="8"/>
        <v>3218389.892578125</v>
      </c>
      <c r="F557" s="47">
        <v>1</v>
      </c>
      <c r="G557" s="47">
        <v>1</v>
      </c>
      <c r="H557" s="1">
        <v>1</v>
      </c>
      <c r="I557" s="1">
        <v>556</v>
      </c>
    </row>
    <row r="558" spans="1:9">
      <c r="A558">
        <v>23.273144670281091</v>
      </c>
      <c r="B558">
        <v>26.097778950573922</v>
      </c>
      <c r="C558">
        <v>2940889.892578125</v>
      </c>
      <c r="D558" s="47">
        <v>0</v>
      </c>
      <c r="E558" s="47">
        <f t="shared" si="8"/>
        <v>2940889.892578125</v>
      </c>
      <c r="F558" s="47">
        <v>1</v>
      </c>
      <c r="G558" s="47">
        <v>1</v>
      </c>
      <c r="H558" s="1">
        <v>1</v>
      </c>
      <c r="I558" s="1">
        <v>557</v>
      </c>
    </row>
    <row r="559" spans="1:9">
      <c r="A559">
        <v>22.273435424976721</v>
      </c>
      <c r="B559">
        <v>31.475189872990459</v>
      </c>
      <c r="C559">
        <v>1737149.963378906</v>
      </c>
      <c r="D559" s="47">
        <v>0</v>
      </c>
      <c r="E559" s="47">
        <f t="shared" si="8"/>
        <v>1737149.963378906</v>
      </c>
      <c r="F559" s="47">
        <v>1</v>
      </c>
      <c r="G559" s="47">
        <v>1</v>
      </c>
      <c r="H559" s="1">
        <v>1</v>
      </c>
      <c r="I559" s="1">
        <v>558</v>
      </c>
    </row>
    <row r="560" spans="1:9">
      <c r="A560">
        <v>29.173803928899378</v>
      </c>
      <c r="B560">
        <v>29.377096464167391</v>
      </c>
      <c r="C560">
        <v>4014060.05859375</v>
      </c>
      <c r="D560" s="47">
        <v>0</v>
      </c>
      <c r="E560" s="47">
        <f t="shared" si="8"/>
        <v>4014060.05859375</v>
      </c>
      <c r="F560" s="47">
        <v>1</v>
      </c>
      <c r="G560" s="47">
        <v>1</v>
      </c>
      <c r="H560" s="1">
        <v>1</v>
      </c>
      <c r="I560" s="1">
        <v>559</v>
      </c>
    </row>
    <row r="561" spans="1:9">
      <c r="A561">
        <v>27.892940737857909</v>
      </c>
      <c r="B561">
        <v>25.944838751789639</v>
      </c>
      <c r="C561">
        <v>368679.00848388672</v>
      </c>
      <c r="D561" s="47">
        <v>0</v>
      </c>
      <c r="E561" s="47">
        <f t="shared" si="8"/>
        <v>368679.00848388672</v>
      </c>
      <c r="F561" s="47">
        <v>1</v>
      </c>
      <c r="G561" s="47">
        <v>1</v>
      </c>
      <c r="H561" s="1">
        <v>1</v>
      </c>
      <c r="I561" s="1">
        <v>560</v>
      </c>
    </row>
    <row r="562" spans="1:9">
      <c r="A562">
        <v>28.688757796942621</v>
      </c>
      <c r="B562">
        <v>32.403645721560949</v>
      </c>
      <c r="C562">
        <v>8953430.17578125</v>
      </c>
      <c r="D562" s="47">
        <v>0</v>
      </c>
      <c r="E562" s="47">
        <f t="shared" si="8"/>
        <v>8953430.17578125</v>
      </c>
      <c r="F562" s="47">
        <v>1</v>
      </c>
      <c r="G562" s="47">
        <v>1</v>
      </c>
      <c r="H562" s="1">
        <v>1</v>
      </c>
      <c r="I562" s="1">
        <v>561</v>
      </c>
    </row>
    <row r="563" spans="1:9">
      <c r="A563">
        <v>24.023159534334649</v>
      </c>
      <c r="B563">
        <v>32.993251672586197</v>
      </c>
      <c r="C563">
        <v>35919199.21875</v>
      </c>
      <c r="D563" s="47">
        <v>0</v>
      </c>
      <c r="E563" s="47">
        <f t="shared" si="8"/>
        <v>35919199.21875</v>
      </c>
      <c r="F563" s="47">
        <v>1</v>
      </c>
      <c r="G563" s="47">
        <v>1</v>
      </c>
      <c r="H563" s="1">
        <v>1</v>
      </c>
      <c r="I563" s="1">
        <v>562</v>
      </c>
    </row>
    <row r="564" spans="1:9">
      <c r="A564">
        <v>23.295529018074308</v>
      </c>
      <c r="B564">
        <v>32.254156307864513</v>
      </c>
      <c r="C564">
        <v>6185390.0146484375</v>
      </c>
      <c r="D564" s="47">
        <v>0</v>
      </c>
      <c r="E564" s="47">
        <f t="shared" si="8"/>
        <v>6185390.0146484375</v>
      </c>
      <c r="F564" s="47">
        <v>1</v>
      </c>
      <c r="G564" s="47">
        <v>1</v>
      </c>
      <c r="H564" s="1">
        <v>1</v>
      </c>
      <c r="I564" s="1">
        <v>563</v>
      </c>
    </row>
    <row r="565" spans="1:9">
      <c r="A565">
        <v>22.138174323844879</v>
      </c>
      <c r="B565">
        <v>27.02260877684013</v>
      </c>
      <c r="C565">
        <v>1240889.9688720701</v>
      </c>
      <c r="D565" s="47">
        <v>0</v>
      </c>
      <c r="E565" s="47">
        <f t="shared" si="8"/>
        <v>1240889.9688720701</v>
      </c>
      <c r="F565" s="47">
        <v>1</v>
      </c>
      <c r="G565" s="47">
        <v>1</v>
      </c>
      <c r="H565" s="1">
        <v>1</v>
      </c>
      <c r="I565" s="1">
        <v>564</v>
      </c>
    </row>
    <row r="566" spans="1:9">
      <c r="A566">
        <v>25.330581808662672</v>
      </c>
      <c r="B566">
        <v>31.897754559960699</v>
      </c>
      <c r="C566">
        <v>3336199.951171875</v>
      </c>
      <c r="D566" s="47">
        <v>0</v>
      </c>
      <c r="E566" s="47">
        <f t="shared" si="8"/>
        <v>3336199.951171875</v>
      </c>
      <c r="F566" s="47">
        <v>1</v>
      </c>
      <c r="G566" s="47">
        <v>1</v>
      </c>
      <c r="H566" s="1">
        <v>1</v>
      </c>
      <c r="I566" s="1">
        <v>565</v>
      </c>
    </row>
    <row r="567" spans="1:9">
      <c r="A567">
        <v>27.60421802511901</v>
      </c>
      <c r="B567">
        <v>25.107228028943851</v>
      </c>
      <c r="C567">
        <v>4264100.0366210938</v>
      </c>
      <c r="D567" s="47">
        <v>0</v>
      </c>
      <c r="E567" s="47">
        <f t="shared" si="8"/>
        <v>4264100.0366210938</v>
      </c>
      <c r="F567" s="47">
        <v>1</v>
      </c>
      <c r="G567" s="47">
        <v>1</v>
      </c>
      <c r="H567" s="1">
        <v>1</v>
      </c>
      <c r="I567" s="1">
        <v>566</v>
      </c>
    </row>
    <row r="568" spans="1:9">
      <c r="A568">
        <v>25.72631842844746</v>
      </c>
      <c r="B568">
        <v>28.05112139678409</v>
      </c>
      <c r="C568">
        <v>6968909.912109375</v>
      </c>
      <c r="D568" s="47">
        <v>0</v>
      </c>
      <c r="E568" s="47">
        <f t="shared" si="8"/>
        <v>6968909.912109375</v>
      </c>
      <c r="F568" s="47">
        <v>1</v>
      </c>
      <c r="G568" s="47">
        <v>1</v>
      </c>
      <c r="H568" s="1">
        <v>1</v>
      </c>
      <c r="I568" s="1">
        <v>567</v>
      </c>
    </row>
    <row r="569" spans="1:9">
      <c r="A569">
        <v>26.156011759225429</v>
      </c>
      <c r="B569">
        <v>28.98821531407544</v>
      </c>
      <c r="C569">
        <v>12470400.390625</v>
      </c>
      <c r="D569" s="47">
        <v>0</v>
      </c>
      <c r="E569" s="47">
        <f t="shared" si="8"/>
        <v>12470400.390625</v>
      </c>
      <c r="F569" s="47">
        <v>1</v>
      </c>
      <c r="G569" s="47">
        <v>1</v>
      </c>
      <c r="H569" s="1">
        <v>1</v>
      </c>
      <c r="I569" s="1">
        <v>568</v>
      </c>
    </row>
    <row r="570" spans="1:9">
      <c r="A570">
        <v>30.589507597690609</v>
      </c>
      <c r="B570">
        <v>33.352469488855007</v>
      </c>
      <c r="C570">
        <v>4711940.0024414063</v>
      </c>
      <c r="D570" s="47">
        <v>0</v>
      </c>
      <c r="E570" s="47">
        <f t="shared" si="8"/>
        <v>4711940.0024414063</v>
      </c>
      <c r="F570" s="47">
        <v>1</v>
      </c>
      <c r="G570" s="47">
        <v>1</v>
      </c>
      <c r="H570" s="1">
        <v>1</v>
      </c>
      <c r="I570" s="1">
        <v>569</v>
      </c>
    </row>
    <row r="571" spans="1:9">
      <c r="A571">
        <v>25.30842693672135</v>
      </c>
      <c r="B571">
        <v>28.903943730694039</v>
      </c>
      <c r="C571">
        <v>12566099.853515621</v>
      </c>
      <c r="D571" s="47">
        <v>0</v>
      </c>
      <c r="E571" s="47">
        <f t="shared" si="8"/>
        <v>12566099.853515621</v>
      </c>
      <c r="F571" s="47">
        <v>1</v>
      </c>
      <c r="G571" s="47">
        <v>1</v>
      </c>
      <c r="H571" s="1">
        <v>1</v>
      </c>
      <c r="I571" s="1">
        <v>570</v>
      </c>
    </row>
    <row r="572" spans="1:9">
      <c r="A572">
        <v>26.882900147018201</v>
      </c>
      <c r="B572">
        <v>25.11269446189398</v>
      </c>
      <c r="C572">
        <v>78660297.8515625</v>
      </c>
      <c r="D572" s="47">
        <v>0</v>
      </c>
      <c r="E572" s="47">
        <f t="shared" si="8"/>
        <v>78660297.8515625</v>
      </c>
      <c r="F572" s="47">
        <v>1</v>
      </c>
      <c r="G572" s="47">
        <v>1</v>
      </c>
      <c r="H572" s="1">
        <v>1</v>
      </c>
      <c r="I572" s="1">
        <v>571</v>
      </c>
    </row>
    <row r="573" spans="1:9">
      <c r="A573">
        <v>29.444703621040858</v>
      </c>
      <c r="B573">
        <v>28.523464118280099</v>
      </c>
      <c r="C573">
        <v>4221130.0659179688</v>
      </c>
      <c r="D573" s="47">
        <v>0</v>
      </c>
      <c r="E573" s="47">
        <f t="shared" si="8"/>
        <v>4221130.0659179688</v>
      </c>
      <c r="F573" s="47">
        <v>1</v>
      </c>
      <c r="G573" s="47">
        <v>1</v>
      </c>
      <c r="H573" s="1">
        <v>1</v>
      </c>
      <c r="I573" s="1">
        <v>572</v>
      </c>
    </row>
    <row r="574" spans="1:9">
      <c r="A574">
        <v>25.767156432052069</v>
      </c>
      <c r="B574">
        <v>29.989240983592872</v>
      </c>
      <c r="C574">
        <v>11046700.439453121</v>
      </c>
      <c r="D574" s="47">
        <v>0</v>
      </c>
      <c r="E574" s="47">
        <f t="shared" si="8"/>
        <v>11046700.439453121</v>
      </c>
      <c r="F574" s="47">
        <v>1</v>
      </c>
      <c r="G574" s="47">
        <v>1</v>
      </c>
      <c r="H574" s="1">
        <v>1</v>
      </c>
      <c r="I574" s="1">
        <v>573</v>
      </c>
    </row>
    <row r="575" spans="1:9">
      <c r="A575">
        <v>27.9098236521648</v>
      </c>
      <c r="B575">
        <v>34.490047866727743</v>
      </c>
      <c r="C575">
        <v>17803399.658203121</v>
      </c>
      <c r="D575" s="47">
        <v>0</v>
      </c>
      <c r="E575" s="47">
        <f t="shared" si="8"/>
        <v>17803399.658203121</v>
      </c>
      <c r="F575" s="47">
        <v>1</v>
      </c>
      <c r="G575" s="47">
        <v>1</v>
      </c>
      <c r="H575" s="1">
        <v>1</v>
      </c>
      <c r="I575" s="1">
        <v>574</v>
      </c>
    </row>
    <row r="576" spans="1:9">
      <c r="A576">
        <v>30.19245523309408</v>
      </c>
      <c r="B576">
        <v>34.410343037895437</v>
      </c>
      <c r="C576">
        <v>23200500.48828125</v>
      </c>
      <c r="D576" s="47">
        <v>0</v>
      </c>
      <c r="E576" s="47">
        <f t="shared" si="8"/>
        <v>23200500.48828125</v>
      </c>
      <c r="F576" s="47">
        <v>1</v>
      </c>
      <c r="G576" s="47">
        <v>1</v>
      </c>
      <c r="H576" s="1">
        <v>1</v>
      </c>
      <c r="I576" s="1">
        <v>575</v>
      </c>
    </row>
    <row r="577" spans="1:9">
      <c r="A577">
        <v>31.020445924747602</v>
      </c>
      <c r="B577">
        <v>26.808740382214111</v>
      </c>
      <c r="C577">
        <v>17734499.51171875</v>
      </c>
      <c r="D577" s="47">
        <v>0</v>
      </c>
      <c r="E577" s="47">
        <f t="shared" si="8"/>
        <v>17734499.51171875</v>
      </c>
      <c r="F577" s="47">
        <v>1</v>
      </c>
      <c r="G577" s="47">
        <v>1</v>
      </c>
      <c r="H577" s="1">
        <v>1</v>
      </c>
      <c r="I577" s="1">
        <v>576</v>
      </c>
    </row>
    <row r="578" spans="1:9">
      <c r="A578">
        <v>23.397198068825858</v>
      </c>
      <c r="B578">
        <v>26.851465417394511</v>
      </c>
      <c r="C578">
        <v>6242509.765625</v>
      </c>
      <c r="D578" s="47">
        <v>0</v>
      </c>
      <c r="E578" s="47">
        <f t="shared" si="8"/>
        <v>6242509.765625</v>
      </c>
      <c r="F578" s="47">
        <v>1</v>
      </c>
      <c r="G578" s="47">
        <v>1</v>
      </c>
      <c r="H578" s="1">
        <v>1</v>
      </c>
      <c r="I578" s="1">
        <v>577</v>
      </c>
    </row>
    <row r="579" spans="1:9">
      <c r="A579">
        <v>30.8025824390342</v>
      </c>
      <c r="B579">
        <v>26.633814564645501</v>
      </c>
      <c r="C579">
        <v>39960000</v>
      </c>
      <c r="D579" s="47">
        <v>0</v>
      </c>
      <c r="E579" s="47">
        <f t="shared" ref="E579:E623" si="9">C579</f>
        <v>39960000</v>
      </c>
      <c r="F579" s="47">
        <v>1</v>
      </c>
      <c r="G579" s="47">
        <v>1</v>
      </c>
      <c r="H579" s="1">
        <v>1</v>
      </c>
      <c r="I579" s="1">
        <v>578</v>
      </c>
    </row>
    <row r="580" spans="1:9">
      <c r="A580">
        <v>26.675104784255609</v>
      </c>
      <c r="B580">
        <v>32.889219324141031</v>
      </c>
      <c r="C580">
        <v>3737799.9877929688</v>
      </c>
      <c r="D580" s="47">
        <v>0</v>
      </c>
      <c r="E580" s="47">
        <f t="shared" si="9"/>
        <v>3737799.9877929688</v>
      </c>
      <c r="F580" s="47">
        <v>1</v>
      </c>
      <c r="G580" s="47">
        <v>1</v>
      </c>
      <c r="H580" s="1">
        <v>1</v>
      </c>
      <c r="I580" s="1">
        <v>579</v>
      </c>
    </row>
    <row r="581" spans="1:9">
      <c r="A581">
        <v>24.453321688840109</v>
      </c>
      <c r="B581">
        <v>25.06022040368406</v>
      </c>
      <c r="C581">
        <v>6668070.068359375</v>
      </c>
      <c r="D581" s="47">
        <v>0</v>
      </c>
      <c r="E581" s="47">
        <f t="shared" si="9"/>
        <v>6668070.068359375</v>
      </c>
      <c r="F581" s="47">
        <v>1</v>
      </c>
      <c r="G581" s="47">
        <v>1</v>
      </c>
      <c r="H581" s="1">
        <v>1</v>
      </c>
      <c r="I581" s="1">
        <v>580</v>
      </c>
    </row>
    <row r="582" spans="1:9">
      <c r="A582">
        <v>26.361789684263481</v>
      </c>
      <c r="B582">
        <v>26.271771981918771</v>
      </c>
      <c r="C582">
        <v>25964599.609375</v>
      </c>
      <c r="D582" s="47">
        <v>0</v>
      </c>
      <c r="E582" s="47">
        <f t="shared" si="9"/>
        <v>25964599.609375</v>
      </c>
      <c r="F582" s="47">
        <v>1</v>
      </c>
      <c r="G582" s="47">
        <v>1</v>
      </c>
      <c r="H582" s="1">
        <v>1</v>
      </c>
      <c r="I582" s="1">
        <v>581</v>
      </c>
    </row>
    <row r="583" spans="1:9">
      <c r="A583">
        <v>31.310309465212029</v>
      </c>
      <c r="B583">
        <v>30.379596316440988</v>
      </c>
      <c r="C583">
        <v>29508100.5859375</v>
      </c>
      <c r="D583" s="47">
        <v>0</v>
      </c>
      <c r="E583" s="47">
        <f t="shared" si="9"/>
        <v>29508100.5859375</v>
      </c>
      <c r="F583" s="47">
        <v>1</v>
      </c>
      <c r="G583" s="47">
        <v>1</v>
      </c>
      <c r="H583" s="1">
        <v>1</v>
      </c>
      <c r="I583" s="1">
        <v>582</v>
      </c>
    </row>
    <row r="584" spans="1:9">
      <c r="A584">
        <v>26.679871892932258</v>
      </c>
      <c r="B584">
        <v>27.475620668867659</v>
      </c>
      <c r="C584">
        <v>24945600.5859375</v>
      </c>
      <c r="D584" s="47">
        <v>0</v>
      </c>
      <c r="E584" s="47">
        <f t="shared" si="9"/>
        <v>24945600.5859375</v>
      </c>
      <c r="F584" s="47">
        <v>1</v>
      </c>
      <c r="G584" s="47">
        <v>1</v>
      </c>
      <c r="H584" s="1">
        <v>1</v>
      </c>
      <c r="I584" s="1">
        <v>583</v>
      </c>
    </row>
    <row r="585" spans="1:9">
      <c r="A585">
        <v>25.123140297731329</v>
      </c>
      <c r="B585">
        <v>25.923564582392618</v>
      </c>
      <c r="C585">
        <v>33786298.828125</v>
      </c>
      <c r="D585" s="47">
        <v>0</v>
      </c>
      <c r="E585" s="47">
        <f t="shared" si="9"/>
        <v>33786298.828125</v>
      </c>
      <c r="F585" s="47">
        <v>1</v>
      </c>
      <c r="G585" s="47">
        <v>1</v>
      </c>
      <c r="H585" s="1">
        <v>1</v>
      </c>
      <c r="I585" s="1">
        <v>584</v>
      </c>
    </row>
    <row r="586" spans="1:9">
      <c r="A586">
        <v>28.017308116008891</v>
      </c>
      <c r="B586">
        <v>28.59878012333834</v>
      </c>
      <c r="C586">
        <v>9966480.1025390625</v>
      </c>
      <c r="D586" s="47">
        <v>0</v>
      </c>
      <c r="E586" s="47">
        <f t="shared" si="9"/>
        <v>9966480.1025390625</v>
      </c>
      <c r="F586" s="47">
        <v>1</v>
      </c>
      <c r="G586" s="47">
        <v>1</v>
      </c>
      <c r="H586" s="1">
        <v>1</v>
      </c>
      <c r="I586" s="1">
        <v>585</v>
      </c>
    </row>
    <row r="587" spans="1:9">
      <c r="A587">
        <v>24.281383378392839</v>
      </c>
      <c r="B587">
        <v>27.742076050602449</v>
      </c>
      <c r="C587">
        <v>15201400.146484379</v>
      </c>
      <c r="D587" s="47">
        <v>0</v>
      </c>
      <c r="E587" s="47">
        <f t="shared" si="9"/>
        <v>15201400.146484379</v>
      </c>
      <c r="F587" s="47">
        <v>1</v>
      </c>
      <c r="G587" s="47">
        <v>1</v>
      </c>
      <c r="H587" s="1">
        <v>1</v>
      </c>
      <c r="I587" s="1">
        <v>586</v>
      </c>
    </row>
    <row r="588" spans="1:9">
      <c r="A588">
        <v>22.720701617032312</v>
      </c>
      <c r="B588">
        <v>30.111043065142841</v>
      </c>
      <c r="C588">
        <v>3725679.931640625</v>
      </c>
      <c r="D588" s="47">
        <v>0</v>
      </c>
      <c r="E588" s="47">
        <f t="shared" si="9"/>
        <v>3725679.931640625</v>
      </c>
      <c r="F588" s="47">
        <v>1</v>
      </c>
      <c r="G588" s="47">
        <v>1</v>
      </c>
      <c r="H588" s="1">
        <v>1</v>
      </c>
      <c r="I588" s="1">
        <v>587</v>
      </c>
    </row>
    <row r="589" spans="1:9">
      <c r="A589">
        <v>23.22435735815117</v>
      </c>
      <c r="B589">
        <v>34.79233593830196</v>
      </c>
      <c r="C589">
        <v>7006569.82421875</v>
      </c>
      <c r="D589" s="47">
        <v>0</v>
      </c>
      <c r="E589" s="47">
        <f t="shared" si="9"/>
        <v>7006569.82421875</v>
      </c>
      <c r="F589" s="47">
        <v>1</v>
      </c>
      <c r="G589" s="47">
        <v>1</v>
      </c>
      <c r="H589" s="1">
        <v>1</v>
      </c>
      <c r="I589" s="1">
        <v>588</v>
      </c>
    </row>
    <row r="590" spans="1:9">
      <c r="A590">
        <v>23.21643547009884</v>
      </c>
      <c r="B590">
        <v>26.24304636814918</v>
      </c>
      <c r="C590">
        <v>1254479.98046875</v>
      </c>
      <c r="D590" s="47">
        <v>0</v>
      </c>
      <c r="E590" s="47">
        <f t="shared" si="9"/>
        <v>1254479.98046875</v>
      </c>
      <c r="F590" s="47">
        <v>1</v>
      </c>
      <c r="G590" s="47">
        <v>1</v>
      </c>
      <c r="H590" s="1">
        <v>1</v>
      </c>
      <c r="I590" s="1">
        <v>589</v>
      </c>
    </row>
    <row r="591" spans="1:9">
      <c r="A591">
        <v>23.443075588366799</v>
      </c>
      <c r="B591">
        <v>28.727267048340941</v>
      </c>
      <c r="C591">
        <v>6242830.2001953125</v>
      </c>
      <c r="D591" s="47">
        <v>0</v>
      </c>
      <c r="E591" s="47">
        <f t="shared" si="9"/>
        <v>6242830.2001953125</v>
      </c>
      <c r="F591" s="47">
        <v>1</v>
      </c>
      <c r="G591" s="47">
        <v>1</v>
      </c>
      <c r="H591" s="1">
        <v>1</v>
      </c>
      <c r="I591" s="1">
        <v>590</v>
      </c>
    </row>
    <row r="592" spans="1:9">
      <c r="A592">
        <v>23.3188581401694</v>
      </c>
      <c r="B592">
        <v>34.319850178724749</v>
      </c>
      <c r="C592">
        <v>25955300.29296875</v>
      </c>
      <c r="D592" s="47">
        <v>0</v>
      </c>
      <c r="E592" s="47">
        <f t="shared" si="9"/>
        <v>25955300.29296875</v>
      </c>
      <c r="F592" s="47">
        <v>1</v>
      </c>
      <c r="G592" s="47">
        <v>1</v>
      </c>
      <c r="H592" s="1">
        <v>1</v>
      </c>
      <c r="I592" s="1">
        <v>591</v>
      </c>
    </row>
    <row r="593" spans="1:9">
      <c r="A593">
        <v>28.088310075630542</v>
      </c>
      <c r="B593">
        <v>33.768730434938227</v>
      </c>
      <c r="C593">
        <v>62168500.9765625</v>
      </c>
      <c r="D593" s="47">
        <v>0</v>
      </c>
      <c r="E593" s="47">
        <f t="shared" si="9"/>
        <v>62168500.9765625</v>
      </c>
      <c r="F593" s="47">
        <v>1</v>
      </c>
      <c r="G593" s="47">
        <v>1</v>
      </c>
      <c r="H593" s="1">
        <v>1</v>
      </c>
      <c r="I593" s="1">
        <v>592</v>
      </c>
    </row>
    <row r="594" spans="1:9">
      <c r="A594">
        <v>23.727860801791881</v>
      </c>
      <c r="B594">
        <v>28.942710347842809</v>
      </c>
      <c r="C594">
        <v>21470200.1953125</v>
      </c>
      <c r="D594" s="47">
        <v>0</v>
      </c>
      <c r="E594" s="47">
        <f t="shared" si="9"/>
        <v>21470200.1953125</v>
      </c>
      <c r="F594" s="47">
        <v>1</v>
      </c>
      <c r="G594" s="47">
        <v>1</v>
      </c>
      <c r="H594" s="1">
        <v>1</v>
      </c>
      <c r="I594" s="1">
        <v>593</v>
      </c>
    </row>
    <row r="595" spans="1:9">
      <c r="A595">
        <v>25.2838391915767</v>
      </c>
      <c r="B595">
        <v>31.989532645197361</v>
      </c>
      <c r="C595">
        <v>43994301.7578125</v>
      </c>
      <c r="D595" s="47">
        <v>0</v>
      </c>
      <c r="E595" s="47">
        <f t="shared" si="9"/>
        <v>43994301.7578125</v>
      </c>
      <c r="F595" s="47">
        <v>1</v>
      </c>
      <c r="G595" s="47">
        <v>1</v>
      </c>
      <c r="H595" s="1">
        <v>1</v>
      </c>
      <c r="I595" s="1">
        <v>594</v>
      </c>
    </row>
    <row r="596" spans="1:9">
      <c r="A596">
        <v>30.51948989410711</v>
      </c>
      <c r="B596">
        <v>25.878570135813451</v>
      </c>
      <c r="C596">
        <v>10835000</v>
      </c>
      <c r="D596" s="47">
        <v>0</v>
      </c>
      <c r="E596" s="47">
        <f t="shared" si="9"/>
        <v>10835000</v>
      </c>
      <c r="F596" s="47">
        <v>1</v>
      </c>
      <c r="G596" s="47">
        <v>1</v>
      </c>
      <c r="H596" s="1">
        <v>1</v>
      </c>
      <c r="I596" s="1">
        <v>595</v>
      </c>
    </row>
    <row r="597" spans="1:9">
      <c r="A597">
        <v>26.502635582497291</v>
      </c>
      <c r="B597">
        <v>32.125410555436147</v>
      </c>
      <c r="C597">
        <v>67394101.5625</v>
      </c>
      <c r="D597" s="47">
        <v>0</v>
      </c>
      <c r="E597" s="47">
        <f t="shared" si="9"/>
        <v>67394101.5625</v>
      </c>
      <c r="F597" s="47">
        <v>1</v>
      </c>
      <c r="G597" s="47">
        <v>1</v>
      </c>
      <c r="H597" s="1">
        <v>1</v>
      </c>
      <c r="I597" s="1">
        <v>596</v>
      </c>
    </row>
    <row r="598" spans="1:9">
      <c r="A598">
        <v>28.341798515949758</v>
      </c>
      <c r="B598">
        <v>34.728577294847412</v>
      </c>
      <c r="C598">
        <v>37828200.68359375</v>
      </c>
      <c r="D598" s="47">
        <v>0</v>
      </c>
      <c r="E598" s="47">
        <f t="shared" si="9"/>
        <v>37828200.68359375</v>
      </c>
      <c r="F598" s="47">
        <v>1</v>
      </c>
      <c r="G598" s="47">
        <v>1</v>
      </c>
      <c r="H598" s="1">
        <v>1</v>
      </c>
      <c r="I598" s="1">
        <v>597</v>
      </c>
    </row>
    <row r="599" spans="1:9">
      <c r="A599">
        <v>23.63703877641548</v>
      </c>
      <c r="B599">
        <v>30.37488152834192</v>
      </c>
      <c r="C599">
        <v>8052919.921875</v>
      </c>
      <c r="D599" s="47">
        <v>0</v>
      </c>
      <c r="E599" s="47">
        <f t="shared" si="9"/>
        <v>8052919.921875</v>
      </c>
      <c r="F599" s="47">
        <v>1</v>
      </c>
      <c r="G599" s="47">
        <v>1</v>
      </c>
      <c r="H599" s="1">
        <v>1</v>
      </c>
      <c r="I599" s="1">
        <v>598</v>
      </c>
    </row>
    <row r="600" spans="1:9">
      <c r="A600">
        <v>23.826745678682371</v>
      </c>
      <c r="B600">
        <v>29.98490227034414</v>
      </c>
      <c r="C600">
        <v>5623430.17578125</v>
      </c>
      <c r="D600" s="47">
        <v>0</v>
      </c>
      <c r="E600" s="47">
        <f t="shared" si="9"/>
        <v>5623430.17578125</v>
      </c>
      <c r="F600" s="47">
        <v>1</v>
      </c>
      <c r="G600" s="47">
        <v>1</v>
      </c>
      <c r="H600" s="1">
        <v>1</v>
      </c>
      <c r="I600" s="1">
        <v>599</v>
      </c>
    </row>
    <row r="601" spans="1:9">
      <c r="A601">
        <v>22.38825185453155</v>
      </c>
      <c r="B601">
        <v>26.873186197019098</v>
      </c>
      <c r="C601">
        <v>1683150.024414062</v>
      </c>
      <c r="D601" s="47">
        <v>0</v>
      </c>
      <c r="E601" s="47">
        <f t="shared" si="9"/>
        <v>1683150.024414062</v>
      </c>
      <c r="F601" s="47">
        <v>1</v>
      </c>
      <c r="G601" s="47">
        <v>1</v>
      </c>
      <c r="H601" s="1">
        <v>1</v>
      </c>
      <c r="I601" s="1">
        <v>600</v>
      </c>
    </row>
    <row r="602" spans="1:9">
      <c r="A602">
        <v>23.60488309918556</v>
      </c>
      <c r="B602">
        <v>31.337881989072919</v>
      </c>
      <c r="C602">
        <v>10642700.1953125</v>
      </c>
      <c r="D602" s="47">
        <v>0</v>
      </c>
      <c r="E602" s="47">
        <f t="shared" si="9"/>
        <v>10642700.1953125</v>
      </c>
      <c r="F602" s="47">
        <v>1</v>
      </c>
      <c r="G602" s="47">
        <v>1</v>
      </c>
      <c r="H602" s="1">
        <v>1</v>
      </c>
      <c r="I602" s="1">
        <v>601</v>
      </c>
    </row>
    <row r="603" spans="1:9">
      <c r="A603">
        <v>24.646608220803611</v>
      </c>
      <c r="B603">
        <v>30.904372807789152</v>
      </c>
      <c r="C603">
        <v>11048800.048828121</v>
      </c>
      <c r="D603" s="47">
        <v>0</v>
      </c>
      <c r="E603" s="47">
        <f t="shared" si="9"/>
        <v>11048800.048828121</v>
      </c>
      <c r="F603" s="47">
        <v>1</v>
      </c>
      <c r="G603" s="47">
        <v>1</v>
      </c>
      <c r="H603" s="1">
        <v>1</v>
      </c>
      <c r="I603" s="1">
        <v>602</v>
      </c>
    </row>
    <row r="604" spans="1:9">
      <c r="A604">
        <v>23.681599600629099</v>
      </c>
      <c r="B604">
        <v>31.519330594757509</v>
      </c>
      <c r="C604">
        <v>7679000.244140625</v>
      </c>
      <c r="D604" s="47">
        <v>0</v>
      </c>
      <c r="E604" s="47">
        <f t="shared" si="9"/>
        <v>7679000.244140625</v>
      </c>
      <c r="F604" s="47">
        <v>1</v>
      </c>
      <c r="G604" s="47">
        <v>1</v>
      </c>
      <c r="H604" s="1">
        <v>1</v>
      </c>
      <c r="I604" s="1">
        <v>603</v>
      </c>
    </row>
    <row r="605" spans="1:9">
      <c r="A605">
        <v>22.842674070692031</v>
      </c>
      <c r="B605">
        <v>25.26083286684722</v>
      </c>
      <c r="C605">
        <v>6235479.736328125</v>
      </c>
      <c r="D605" s="47">
        <v>0</v>
      </c>
      <c r="E605" s="47">
        <f t="shared" si="9"/>
        <v>6235479.736328125</v>
      </c>
      <c r="F605" s="47">
        <v>1</v>
      </c>
      <c r="G605" s="47">
        <v>1</v>
      </c>
      <c r="H605" s="1">
        <v>1</v>
      </c>
      <c r="I605" s="1">
        <v>604</v>
      </c>
    </row>
    <row r="606" spans="1:9">
      <c r="A606">
        <v>23.14604077545571</v>
      </c>
      <c r="B606">
        <v>30.487234883490739</v>
      </c>
      <c r="C606">
        <v>2136900.024414062</v>
      </c>
      <c r="D606" s="47">
        <v>0</v>
      </c>
      <c r="E606" s="47">
        <f t="shared" si="9"/>
        <v>2136900.024414062</v>
      </c>
      <c r="F606" s="47">
        <v>1</v>
      </c>
      <c r="G606" s="47">
        <v>1</v>
      </c>
      <c r="H606" s="1">
        <v>1</v>
      </c>
      <c r="I606" s="1">
        <v>605</v>
      </c>
    </row>
    <row r="607" spans="1:9">
      <c r="A607">
        <v>26.37739829631089</v>
      </c>
      <c r="B607">
        <v>30.949348434973729</v>
      </c>
      <c r="C607">
        <v>6962299.8046875</v>
      </c>
      <c r="D607" s="47">
        <v>0</v>
      </c>
      <c r="E607" s="47">
        <f t="shared" si="9"/>
        <v>6962299.8046875</v>
      </c>
      <c r="F607" s="47">
        <v>1</v>
      </c>
      <c r="G607" s="47">
        <v>1</v>
      </c>
      <c r="H607" s="1">
        <v>1</v>
      </c>
      <c r="I607" s="1">
        <v>606</v>
      </c>
    </row>
    <row r="608" spans="1:9">
      <c r="A608">
        <v>23.960170324855032</v>
      </c>
      <c r="B608">
        <v>27.075301354128019</v>
      </c>
      <c r="C608">
        <v>385862.99896240229</v>
      </c>
      <c r="D608" s="47">
        <v>0</v>
      </c>
      <c r="E608" s="47">
        <f t="shared" si="9"/>
        <v>385862.99896240229</v>
      </c>
      <c r="F608" s="47">
        <v>1</v>
      </c>
      <c r="G608" s="47">
        <v>1</v>
      </c>
      <c r="H608" s="1">
        <v>1</v>
      </c>
      <c r="I608" s="1">
        <v>607</v>
      </c>
    </row>
    <row r="609" spans="1:9">
      <c r="A609">
        <v>25.460563679956721</v>
      </c>
      <c r="B609">
        <v>27.08332857488536</v>
      </c>
      <c r="C609">
        <v>11955600.5859375</v>
      </c>
      <c r="D609" s="47">
        <v>0</v>
      </c>
      <c r="E609" s="47">
        <f t="shared" si="9"/>
        <v>11955600.5859375</v>
      </c>
      <c r="F609" s="47">
        <v>1</v>
      </c>
      <c r="G609" s="47">
        <v>1</v>
      </c>
      <c r="H609" s="1">
        <v>1</v>
      </c>
      <c r="I609" s="1">
        <v>608</v>
      </c>
    </row>
    <row r="610" spans="1:9">
      <c r="A610">
        <v>26.78246407312114</v>
      </c>
      <c r="B610">
        <v>27.7621816851095</v>
      </c>
      <c r="C610">
        <v>31536999.51171875</v>
      </c>
      <c r="D610" s="47">
        <v>0</v>
      </c>
      <c r="E610" s="47">
        <f t="shared" si="9"/>
        <v>31536999.51171875</v>
      </c>
      <c r="F610" s="47">
        <v>1</v>
      </c>
      <c r="G610" s="47">
        <v>1</v>
      </c>
      <c r="H610" s="1">
        <v>1</v>
      </c>
      <c r="I610" s="1">
        <v>609</v>
      </c>
    </row>
    <row r="611" spans="1:9">
      <c r="A611">
        <v>28.558750871978969</v>
      </c>
      <c r="B611">
        <v>32.117215917272382</v>
      </c>
      <c r="C611">
        <v>844617.00439453125</v>
      </c>
      <c r="D611" s="47">
        <v>0</v>
      </c>
      <c r="E611" s="47">
        <f t="shared" si="9"/>
        <v>844617.00439453125</v>
      </c>
      <c r="F611" s="47">
        <v>1</v>
      </c>
      <c r="G611" s="47">
        <v>1</v>
      </c>
      <c r="H611" s="1">
        <v>1</v>
      </c>
      <c r="I611" s="1">
        <v>610</v>
      </c>
    </row>
    <row r="612" spans="1:9">
      <c r="A612">
        <v>22.37346532849044</v>
      </c>
      <c r="B612">
        <v>31.06266063532372</v>
      </c>
      <c r="C612">
        <v>726488.037109375</v>
      </c>
      <c r="D612" s="47">
        <v>0</v>
      </c>
      <c r="E612" s="47">
        <f t="shared" si="9"/>
        <v>726488.037109375</v>
      </c>
      <c r="F612" s="47">
        <v>1</v>
      </c>
      <c r="G612" s="47">
        <v>1</v>
      </c>
      <c r="H612" s="1">
        <v>1</v>
      </c>
      <c r="I612" s="1">
        <v>611</v>
      </c>
    </row>
    <row r="613" spans="1:9">
      <c r="A613">
        <v>29.5943987896359</v>
      </c>
      <c r="B613">
        <v>33.457626461178037</v>
      </c>
      <c r="C613">
        <v>297841992.1875</v>
      </c>
      <c r="D613" s="47">
        <v>0</v>
      </c>
      <c r="E613" s="47">
        <f t="shared" si="9"/>
        <v>297841992.1875</v>
      </c>
      <c r="F613" s="47">
        <v>1</v>
      </c>
      <c r="G613" s="47">
        <v>1</v>
      </c>
      <c r="H613" s="1">
        <v>1</v>
      </c>
      <c r="I613" s="1">
        <v>612</v>
      </c>
    </row>
    <row r="614" spans="1:9">
      <c r="A614">
        <v>27.965053700163619</v>
      </c>
      <c r="B614">
        <v>27.956585718430979</v>
      </c>
      <c r="C614">
        <v>10820500.48828125</v>
      </c>
      <c r="D614" s="47">
        <v>0</v>
      </c>
      <c r="E614" s="47">
        <f t="shared" si="9"/>
        <v>10820500.48828125</v>
      </c>
      <c r="F614" s="47">
        <v>1</v>
      </c>
      <c r="G614" s="47">
        <v>1</v>
      </c>
      <c r="H614" s="1">
        <v>1</v>
      </c>
      <c r="I614" s="1">
        <v>613</v>
      </c>
    </row>
    <row r="615" spans="1:9">
      <c r="A615">
        <v>22.77671080351428</v>
      </c>
      <c r="B615">
        <v>34.120680598883183</v>
      </c>
      <c r="C615">
        <v>5282169.7998046875</v>
      </c>
      <c r="D615" s="47">
        <v>0</v>
      </c>
      <c r="E615" s="47">
        <f t="shared" si="9"/>
        <v>5282169.7998046875</v>
      </c>
      <c r="F615" s="47">
        <v>1</v>
      </c>
      <c r="G615" s="47">
        <v>1</v>
      </c>
      <c r="H615" s="1">
        <v>1</v>
      </c>
      <c r="I615" s="1">
        <v>614</v>
      </c>
    </row>
    <row r="616" spans="1:9">
      <c r="A616">
        <v>30.29899692901439</v>
      </c>
      <c r="B616">
        <v>32.437061619833592</v>
      </c>
      <c r="C616">
        <v>494636.00158691412</v>
      </c>
      <c r="D616" s="47">
        <v>0</v>
      </c>
      <c r="E616" s="47">
        <f t="shared" si="9"/>
        <v>494636.00158691412</v>
      </c>
      <c r="F616" s="47">
        <v>1</v>
      </c>
      <c r="G616" s="47">
        <v>1</v>
      </c>
      <c r="H616" s="1">
        <v>1</v>
      </c>
      <c r="I616" s="1">
        <v>615</v>
      </c>
    </row>
    <row r="617" spans="1:9">
      <c r="A617">
        <v>30.748287805052229</v>
      </c>
      <c r="B617">
        <v>28.95011670013697</v>
      </c>
      <c r="C617">
        <v>1246279.983520508</v>
      </c>
      <c r="D617" s="47">
        <v>0</v>
      </c>
      <c r="E617" s="47">
        <f t="shared" si="9"/>
        <v>1246279.983520508</v>
      </c>
      <c r="F617" s="47">
        <v>1</v>
      </c>
      <c r="G617" s="47">
        <v>1</v>
      </c>
      <c r="H617" s="1">
        <v>1</v>
      </c>
      <c r="I617" s="1">
        <v>616</v>
      </c>
    </row>
    <row r="618" spans="1:9">
      <c r="A618">
        <v>22.5802406186212</v>
      </c>
      <c r="B618">
        <v>25.95262065625456</v>
      </c>
      <c r="C618">
        <v>2869360.0463867188</v>
      </c>
      <c r="D618" s="47">
        <v>0</v>
      </c>
      <c r="E618" s="47">
        <f t="shared" si="9"/>
        <v>2869360.0463867188</v>
      </c>
      <c r="F618" s="47">
        <v>1</v>
      </c>
      <c r="G618" s="47">
        <v>1</v>
      </c>
      <c r="H618" s="1">
        <v>1</v>
      </c>
      <c r="I618" s="1">
        <v>617</v>
      </c>
    </row>
    <row r="619" spans="1:9">
      <c r="A619">
        <v>24.630337657398439</v>
      </c>
      <c r="B619">
        <v>27.569836624874821</v>
      </c>
      <c r="C619">
        <v>280006.99996948236</v>
      </c>
      <c r="D619" s="47">
        <v>0</v>
      </c>
      <c r="E619" s="47">
        <f t="shared" si="9"/>
        <v>280006.99996948236</v>
      </c>
      <c r="F619" s="47">
        <v>1</v>
      </c>
      <c r="G619" s="47">
        <v>1</v>
      </c>
      <c r="H619" s="1">
        <v>1</v>
      </c>
      <c r="I619" s="1">
        <v>618</v>
      </c>
    </row>
    <row r="620" spans="1:9">
      <c r="A620">
        <v>29.658912158034081</v>
      </c>
      <c r="B620">
        <v>34.567682172148501</v>
      </c>
      <c r="C620">
        <v>1359620.056152344</v>
      </c>
      <c r="D620" s="47">
        <v>0</v>
      </c>
      <c r="E620" s="47">
        <f t="shared" si="9"/>
        <v>1359620.056152344</v>
      </c>
      <c r="F620" s="47">
        <v>1</v>
      </c>
      <c r="G620" s="47">
        <v>1</v>
      </c>
      <c r="H620" s="1">
        <v>1</v>
      </c>
      <c r="I620" s="1">
        <v>619</v>
      </c>
    </row>
    <row r="621" spans="1:9">
      <c r="A621">
        <v>29.108467058644759</v>
      </c>
      <c r="B621">
        <v>28.10363375884079</v>
      </c>
      <c r="C621">
        <v>1209430.0079345701</v>
      </c>
      <c r="D621" s="47">
        <v>0</v>
      </c>
      <c r="E621" s="47">
        <f t="shared" si="9"/>
        <v>1209430.0079345701</v>
      </c>
      <c r="F621" s="47">
        <v>1</v>
      </c>
      <c r="G621" s="47">
        <v>1</v>
      </c>
      <c r="H621" s="1">
        <v>1</v>
      </c>
      <c r="I621" s="1">
        <v>620</v>
      </c>
    </row>
    <row r="622" spans="1:9">
      <c r="A622">
        <v>23.752949683885589</v>
      </c>
      <c r="B622">
        <v>28.299009601490649</v>
      </c>
      <c r="C622">
        <v>895380.02014160156</v>
      </c>
      <c r="D622" s="47">
        <v>0</v>
      </c>
      <c r="E622" s="47">
        <f t="shared" si="9"/>
        <v>895380.02014160156</v>
      </c>
      <c r="F622" s="47">
        <v>1</v>
      </c>
      <c r="G622" s="47">
        <v>1</v>
      </c>
      <c r="H622" s="1">
        <v>1</v>
      </c>
      <c r="I622" s="1">
        <v>621</v>
      </c>
    </row>
    <row r="623" spans="1:9">
      <c r="A623">
        <v>23.988818571698751</v>
      </c>
      <c r="B623">
        <v>26.895889310977172</v>
      </c>
      <c r="C623">
        <v>247199.00131225589</v>
      </c>
      <c r="D623" s="47">
        <v>0</v>
      </c>
      <c r="E623" s="47">
        <f t="shared" si="9"/>
        <v>247199.00131225589</v>
      </c>
      <c r="F623" s="47">
        <v>1</v>
      </c>
      <c r="G623" s="47">
        <v>1</v>
      </c>
      <c r="H623" s="1">
        <v>1</v>
      </c>
      <c r="I623" s="1">
        <v>622</v>
      </c>
    </row>
  </sheetData>
  <pageMargins left="0.7" right="0.7" top="0.75" bottom="0.75" header="0.5" footer="0.5"/>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291"/>
  <sheetViews>
    <sheetView zoomScale="115" zoomScaleNormal="115" workbookViewId="0">
      <selection activeCell="C41" sqref="C41"/>
    </sheetView>
  </sheetViews>
  <sheetFormatPr defaultColWidth="26.28515625" defaultRowHeight="14.25"/>
  <cols>
    <col min="1" max="5" width="23.42578125" style="30" customWidth="1"/>
    <col min="6" max="7" width="23.42578125" style="12" customWidth="1"/>
    <col min="8" max="16384" width="26.28515625" style="12"/>
  </cols>
  <sheetData>
    <row r="1" spans="1:7">
      <c r="A1" s="46" t="s">
        <v>125</v>
      </c>
      <c r="B1" s="46" t="s">
        <v>120</v>
      </c>
      <c r="C1" s="46" t="s">
        <v>121</v>
      </c>
      <c r="D1" s="46" t="s">
        <v>122</v>
      </c>
      <c r="E1" s="46" t="s">
        <v>124</v>
      </c>
      <c r="F1" s="67" t="s">
        <v>123</v>
      </c>
      <c r="G1" s="67" t="s">
        <v>4</v>
      </c>
    </row>
    <row r="2" spans="1:7">
      <c r="A2" s="30">
        <v>1</v>
      </c>
      <c r="B2" s="30">
        <v>0</v>
      </c>
      <c r="C2" s="30">
        <v>0</v>
      </c>
      <c r="D2" s="30">
        <v>0</v>
      </c>
      <c r="E2" s="30" t="s">
        <v>5</v>
      </c>
      <c r="F2" s="68" t="s">
        <v>6</v>
      </c>
      <c r="G2" s="68" t="s">
        <v>7</v>
      </c>
    </row>
    <row r="3" spans="1:7">
      <c r="A3" s="30">
        <v>1</v>
      </c>
      <c r="B3" s="30">
        <v>5</v>
      </c>
      <c r="C3" s="30">
        <v>0</v>
      </c>
      <c r="D3" s="30">
        <v>0</v>
      </c>
      <c r="E3" s="30" t="s">
        <v>5</v>
      </c>
      <c r="F3" s="68" t="s">
        <v>6</v>
      </c>
      <c r="G3" s="68" t="s">
        <v>7</v>
      </c>
    </row>
    <row r="4" spans="1:7">
      <c r="A4" s="30">
        <v>1</v>
      </c>
      <c r="B4" s="30">
        <v>10</v>
      </c>
      <c r="C4" s="30">
        <v>0</v>
      </c>
      <c r="D4" s="30">
        <v>0</v>
      </c>
      <c r="E4" s="30" t="s">
        <v>5</v>
      </c>
      <c r="F4" s="68" t="s">
        <v>6</v>
      </c>
      <c r="G4" s="68" t="s">
        <v>7</v>
      </c>
    </row>
    <row r="5" spans="1:7">
      <c r="A5" s="30">
        <v>1</v>
      </c>
      <c r="B5" s="30">
        <v>15</v>
      </c>
      <c r="C5" s="30">
        <v>0</v>
      </c>
      <c r="D5" s="30">
        <v>0</v>
      </c>
      <c r="E5" s="30" t="s">
        <v>5</v>
      </c>
      <c r="F5" s="68" t="s">
        <v>6</v>
      </c>
      <c r="G5" s="68" t="s">
        <v>7</v>
      </c>
    </row>
    <row r="6" spans="1:7">
      <c r="A6" s="30">
        <v>1</v>
      </c>
      <c r="B6" s="30">
        <v>20</v>
      </c>
      <c r="C6" s="30">
        <v>0</v>
      </c>
      <c r="D6" s="30">
        <v>0</v>
      </c>
      <c r="E6" s="30" t="s">
        <v>5</v>
      </c>
      <c r="F6" s="68" t="s">
        <v>6</v>
      </c>
      <c r="G6" s="68" t="s">
        <v>7</v>
      </c>
    </row>
    <row r="7" spans="1:7">
      <c r="A7" s="30">
        <v>1</v>
      </c>
      <c r="B7" s="30">
        <v>25</v>
      </c>
      <c r="C7" s="30">
        <v>0</v>
      </c>
      <c r="D7" s="30">
        <v>0</v>
      </c>
      <c r="E7" s="30" t="s">
        <v>5</v>
      </c>
      <c r="F7" s="68" t="s">
        <v>6</v>
      </c>
      <c r="G7" s="68" t="s">
        <v>7</v>
      </c>
    </row>
    <row r="8" spans="1:7">
      <c r="A8" s="30">
        <v>1</v>
      </c>
      <c r="B8" s="30">
        <v>30</v>
      </c>
      <c r="C8" s="30">
        <v>0</v>
      </c>
      <c r="D8" s="30">
        <v>0</v>
      </c>
      <c r="E8" s="30" t="s">
        <v>5</v>
      </c>
      <c r="F8" s="68" t="s">
        <v>6</v>
      </c>
      <c r="G8" s="68" t="s">
        <v>7</v>
      </c>
    </row>
    <row r="9" spans="1:7">
      <c r="A9" s="30">
        <v>1</v>
      </c>
      <c r="B9" s="30">
        <v>35</v>
      </c>
      <c r="C9" s="30">
        <v>1.2999999999999999E-3</v>
      </c>
      <c r="D9" s="30">
        <v>3.3999999999999998E-3</v>
      </c>
      <c r="E9" s="30" t="s">
        <v>5</v>
      </c>
      <c r="F9" s="68" t="s">
        <v>6</v>
      </c>
      <c r="G9" s="68" t="s">
        <v>7</v>
      </c>
    </row>
    <row r="10" spans="1:7">
      <c r="A10" s="30">
        <v>1</v>
      </c>
      <c r="B10" s="30">
        <v>40</v>
      </c>
      <c r="C10" s="30">
        <v>3.8999999999999998E-3</v>
      </c>
      <c r="D10" s="30">
        <v>1.0500000000000001E-2</v>
      </c>
      <c r="E10" s="30" t="s">
        <v>5</v>
      </c>
      <c r="F10" s="68" t="s">
        <v>6</v>
      </c>
      <c r="G10" s="68" t="s">
        <v>7</v>
      </c>
    </row>
    <row r="11" spans="1:7">
      <c r="A11" s="30">
        <v>1</v>
      </c>
      <c r="B11" s="30">
        <v>45</v>
      </c>
      <c r="C11" s="30">
        <v>9.1000000000000004E-3</v>
      </c>
      <c r="D11" s="30">
        <v>2.4299999999999999E-2</v>
      </c>
      <c r="E11" s="30" t="s">
        <v>5</v>
      </c>
      <c r="F11" s="68" t="s">
        <v>6</v>
      </c>
      <c r="G11" s="68" t="s">
        <v>7</v>
      </c>
    </row>
    <row r="12" spans="1:7">
      <c r="A12" s="30">
        <v>1</v>
      </c>
      <c r="B12" s="30">
        <v>50</v>
      </c>
      <c r="C12" s="30">
        <v>1.8200000000000001E-2</v>
      </c>
      <c r="D12" s="30">
        <v>4.87E-2</v>
      </c>
      <c r="E12" s="30" t="s">
        <v>5</v>
      </c>
      <c r="F12" s="68" t="s">
        <v>6</v>
      </c>
      <c r="G12" s="68" t="s">
        <v>7</v>
      </c>
    </row>
    <row r="13" spans="1:7">
      <c r="A13" s="30">
        <v>1</v>
      </c>
      <c r="B13" s="30">
        <v>55</v>
      </c>
      <c r="C13" s="30">
        <v>3.3099999999999997E-2</v>
      </c>
      <c r="D13" s="30">
        <v>8.8200000000000001E-2</v>
      </c>
      <c r="E13" s="30" t="s">
        <v>5</v>
      </c>
      <c r="F13" s="68" t="s">
        <v>6</v>
      </c>
      <c r="G13" s="68" t="s">
        <v>7</v>
      </c>
    </row>
    <row r="14" spans="1:7">
      <c r="A14" s="30">
        <v>1</v>
      </c>
      <c r="B14" s="30">
        <v>60</v>
      </c>
      <c r="C14" s="30">
        <v>5.5100000000000003E-2</v>
      </c>
      <c r="D14" s="30">
        <v>0.14699999999999999</v>
      </c>
      <c r="E14" s="30" t="s">
        <v>5</v>
      </c>
      <c r="F14" s="68" t="s">
        <v>6</v>
      </c>
      <c r="G14" s="68" t="s">
        <v>7</v>
      </c>
    </row>
    <row r="15" spans="1:7">
      <c r="A15" s="30">
        <v>1</v>
      </c>
      <c r="B15" s="30">
        <v>65</v>
      </c>
      <c r="C15" s="30">
        <v>8.5099999999999995E-2</v>
      </c>
      <c r="D15" s="30">
        <v>0.2271</v>
      </c>
      <c r="E15" s="30" t="s">
        <v>5</v>
      </c>
      <c r="F15" s="68" t="s">
        <v>6</v>
      </c>
      <c r="G15" s="68" t="s">
        <v>7</v>
      </c>
    </row>
    <row r="16" spans="1:7">
      <c r="A16" s="30">
        <v>1</v>
      </c>
      <c r="B16" s="30">
        <v>70</v>
      </c>
      <c r="C16" s="30">
        <v>0.1225</v>
      </c>
      <c r="D16" s="30">
        <v>0.32679999999999998</v>
      </c>
      <c r="E16" s="30" t="s">
        <v>5</v>
      </c>
      <c r="F16" s="68" t="s">
        <v>6</v>
      </c>
      <c r="G16" s="68" t="s">
        <v>7</v>
      </c>
    </row>
    <row r="17" spans="1:7">
      <c r="A17" s="30">
        <v>1</v>
      </c>
      <c r="B17" s="30">
        <v>75</v>
      </c>
      <c r="C17" s="30">
        <v>0.16520000000000001</v>
      </c>
      <c r="D17" s="30">
        <v>0.44059999999999999</v>
      </c>
      <c r="E17" s="30" t="s">
        <v>5</v>
      </c>
      <c r="F17" s="68" t="s">
        <v>6</v>
      </c>
      <c r="G17" s="68" t="s">
        <v>7</v>
      </c>
    </row>
    <row r="18" spans="1:7">
      <c r="A18" s="30">
        <v>1</v>
      </c>
      <c r="B18" s="30">
        <v>80</v>
      </c>
      <c r="C18" s="30">
        <v>0.20979999999999999</v>
      </c>
      <c r="D18" s="30">
        <v>0.55940000000000001</v>
      </c>
      <c r="E18" s="30" t="s">
        <v>5</v>
      </c>
      <c r="F18" s="68" t="s">
        <v>6</v>
      </c>
      <c r="G18" s="68" t="s">
        <v>7</v>
      </c>
    </row>
    <row r="19" spans="1:7">
      <c r="A19" s="30">
        <v>1</v>
      </c>
      <c r="B19" s="30">
        <v>85</v>
      </c>
      <c r="C19" s="30">
        <v>0.2525</v>
      </c>
      <c r="D19" s="30">
        <v>0.67320000000000002</v>
      </c>
      <c r="E19" s="30" t="s">
        <v>5</v>
      </c>
      <c r="F19" s="68" t="s">
        <v>6</v>
      </c>
      <c r="G19" s="68" t="s">
        <v>7</v>
      </c>
    </row>
    <row r="20" spans="1:7">
      <c r="A20" s="30">
        <v>1</v>
      </c>
      <c r="B20" s="30">
        <v>90</v>
      </c>
      <c r="C20" s="30">
        <v>0.28989999999999999</v>
      </c>
      <c r="D20" s="30">
        <v>0.77290000000000003</v>
      </c>
      <c r="E20" s="30" t="s">
        <v>5</v>
      </c>
      <c r="F20" s="68" t="s">
        <v>6</v>
      </c>
      <c r="G20" s="68" t="s">
        <v>7</v>
      </c>
    </row>
    <row r="21" spans="1:7">
      <c r="A21" s="30">
        <v>1</v>
      </c>
      <c r="B21" s="30">
        <v>95</v>
      </c>
      <c r="C21" s="30">
        <v>0.31990000000000002</v>
      </c>
      <c r="D21" s="30">
        <v>0.85299999999999998</v>
      </c>
      <c r="E21" s="30" t="s">
        <v>5</v>
      </c>
      <c r="F21" s="68" t="s">
        <v>6</v>
      </c>
      <c r="G21" s="68" t="s">
        <v>7</v>
      </c>
    </row>
    <row r="22" spans="1:7">
      <c r="A22" s="30">
        <v>1</v>
      </c>
      <c r="B22" s="30">
        <v>100</v>
      </c>
      <c r="C22" s="30">
        <v>0.34189999999999998</v>
      </c>
      <c r="D22" s="30">
        <v>0.91180000000000005</v>
      </c>
      <c r="E22" s="30" t="s">
        <v>5</v>
      </c>
      <c r="F22" s="68" t="s">
        <v>6</v>
      </c>
      <c r="G22" s="68" t="s">
        <v>7</v>
      </c>
    </row>
    <row r="23" spans="1:7">
      <c r="A23" s="30">
        <v>1</v>
      </c>
      <c r="B23" s="30">
        <v>105</v>
      </c>
      <c r="C23" s="30">
        <v>0.35680000000000001</v>
      </c>
      <c r="D23" s="30">
        <v>0.95130000000000003</v>
      </c>
      <c r="E23" s="30" t="s">
        <v>5</v>
      </c>
      <c r="F23" s="68" t="s">
        <v>6</v>
      </c>
      <c r="G23" s="68" t="s">
        <v>7</v>
      </c>
    </row>
    <row r="24" spans="1:7">
      <c r="A24" s="30">
        <v>1</v>
      </c>
      <c r="B24" s="30">
        <v>110</v>
      </c>
      <c r="C24" s="30">
        <v>0.3659</v>
      </c>
      <c r="D24" s="30">
        <v>0.97570000000000001</v>
      </c>
      <c r="E24" s="30" t="s">
        <v>5</v>
      </c>
      <c r="F24" s="68" t="s">
        <v>6</v>
      </c>
      <c r="G24" s="68" t="s">
        <v>7</v>
      </c>
    </row>
    <row r="25" spans="1:7">
      <c r="A25" s="30">
        <v>1</v>
      </c>
      <c r="B25" s="30">
        <v>115</v>
      </c>
      <c r="C25" s="30">
        <v>0.37109999999999999</v>
      </c>
      <c r="D25" s="30">
        <v>0.98950000000000005</v>
      </c>
      <c r="E25" s="30" t="s">
        <v>5</v>
      </c>
      <c r="F25" s="68" t="s">
        <v>6</v>
      </c>
      <c r="G25" s="68" t="s">
        <v>7</v>
      </c>
    </row>
    <row r="26" spans="1:7">
      <c r="A26" s="46">
        <v>1</v>
      </c>
      <c r="B26" s="46">
        <v>120</v>
      </c>
      <c r="C26" s="46">
        <v>0.37369999999999998</v>
      </c>
      <c r="D26" s="46">
        <v>0.99660000000000004</v>
      </c>
      <c r="E26" s="46" t="s">
        <v>5</v>
      </c>
      <c r="F26" s="68" t="s">
        <v>6</v>
      </c>
      <c r="G26" s="68" t="s">
        <v>7</v>
      </c>
    </row>
    <row r="27" spans="1:7">
      <c r="A27" s="31">
        <v>1</v>
      </c>
      <c r="B27" s="31">
        <v>0</v>
      </c>
      <c r="C27" s="32">
        <v>0</v>
      </c>
      <c r="D27" s="32">
        <v>0</v>
      </c>
      <c r="E27" s="33" t="s">
        <v>8</v>
      </c>
      <c r="F27" s="68" t="s">
        <v>9</v>
      </c>
      <c r="G27" s="68" t="s">
        <v>10</v>
      </c>
    </row>
    <row r="28" spans="1:7">
      <c r="A28" s="31">
        <v>1</v>
      </c>
      <c r="B28" s="31">
        <v>0.5</v>
      </c>
      <c r="C28" s="32">
        <v>0.01</v>
      </c>
      <c r="D28" s="32">
        <v>0.39346934028736658</v>
      </c>
      <c r="E28" s="33" t="s">
        <v>8</v>
      </c>
      <c r="F28" s="68" t="s">
        <v>9</v>
      </c>
      <c r="G28" s="68" t="s">
        <v>10</v>
      </c>
    </row>
    <row r="29" spans="1:7">
      <c r="A29" s="31">
        <v>1</v>
      </c>
      <c r="B29" s="31">
        <v>1</v>
      </c>
      <c r="C29" s="32">
        <v>0.02</v>
      </c>
      <c r="D29" s="32">
        <v>0.63212055882855767</v>
      </c>
      <c r="E29" s="33" t="s">
        <v>8</v>
      </c>
      <c r="F29" s="68" t="s">
        <v>9</v>
      </c>
      <c r="G29" s="68" t="s">
        <v>10</v>
      </c>
    </row>
    <row r="30" spans="1:7">
      <c r="A30" s="31">
        <v>1</v>
      </c>
      <c r="B30" s="31">
        <v>1.5</v>
      </c>
      <c r="C30" s="32">
        <v>0.05</v>
      </c>
      <c r="D30" s="32">
        <v>0.77686983985157021</v>
      </c>
      <c r="E30" s="33" t="s">
        <v>8</v>
      </c>
      <c r="F30" s="68" t="s">
        <v>9</v>
      </c>
      <c r="G30" s="68" t="s">
        <v>10</v>
      </c>
    </row>
    <row r="31" spans="1:7">
      <c r="A31" s="31">
        <v>1</v>
      </c>
      <c r="B31" s="31">
        <v>2</v>
      </c>
      <c r="C31" s="32">
        <v>0.1</v>
      </c>
      <c r="D31" s="32">
        <v>0.8646647167633873</v>
      </c>
      <c r="E31" s="33" t="s">
        <v>8</v>
      </c>
      <c r="F31" s="68" t="s">
        <v>9</v>
      </c>
      <c r="G31" s="68" t="s">
        <v>10</v>
      </c>
    </row>
    <row r="32" spans="1:7">
      <c r="A32" s="31">
        <v>1</v>
      </c>
      <c r="B32" s="31">
        <v>2.5</v>
      </c>
      <c r="C32" s="32">
        <v>0.2</v>
      </c>
      <c r="D32" s="32">
        <v>0.91791500137610116</v>
      </c>
      <c r="E32" s="33" t="s">
        <v>8</v>
      </c>
      <c r="F32" s="68" t="s">
        <v>9</v>
      </c>
      <c r="G32" s="68" t="s">
        <v>10</v>
      </c>
    </row>
    <row r="33" spans="1:7">
      <c r="A33" s="31">
        <v>1</v>
      </c>
      <c r="B33" s="31">
        <v>3</v>
      </c>
      <c r="C33" s="32">
        <v>0.3</v>
      </c>
      <c r="D33" s="32">
        <v>0.95021293163213605</v>
      </c>
      <c r="E33" s="33" t="s">
        <v>8</v>
      </c>
      <c r="F33" s="68" t="s">
        <v>9</v>
      </c>
      <c r="G33" s="68" t="s">
        <v>10</v>
      </c>
    </row>
    <row r="34" spans="1:7">
      <c r="A34" s="31">
        <v>1</v>
      </c>
      <c r="B34" s="31">
        <v>3.5</v>
      </c>
      <c r="C34" s="32">
        <v>0.4</v>
      </c>
      <c r="D34" s="32">
        <v>0.96980261657768152</v>
      </c>
      <c r="E34" s="33" t="s">
        <v>8</v>
      </c>
      <c r="F34" s="68" t="s">
        <v>9</v>
      </c>
      <c r="G34" s="68" t="s">
        <v>10</v>
      </c>
    </row>
    <row r="35" spans="1:7">
      <c r="A35" s="31">
        <v>1</v>
      </c>
      <c r="B35" s="31">
        <v>4</v>
      </c>
      <c r="C35" s="32">
        <v>0.5</v>
      </c>
      <c r="D35" s="32">
        <v>0.98168436111126578</v>
      </c>
      <c r="E35" s="33" t="s">
        <v>8</v>
      </c>
      <c r="F35" s="68" t="s">
        <v>9</v>
      </c>
      <c r="G35" s="68" t="s">
        <v>10</v>
      </c>
    </row>
    <row r="36" spans="1:7">
      <c r="A36" s="31">
        <v>1</v>
      </c>
      <c r="B36" s="31">
        <v>4.5</v>
      </c>
      <c r="C36" s="32">
        <v>0.6</v>
      </c>
      <c r="D36" s="32">
        <v>0.98889100346175773</v>
      </c>
      <c r="E36" s="33" t="s">
        <v>8</v>
      </c>
      <c r="F36" s="68" t="s">
        <v>9</v>
      </c>
      <c r="G36" s="68" t="s">
        <v>10</v>
      </c>
    </row>
    <row r="37" spans="1:7">
      <c r="A37" s="31">
        <v>1</v>
      </c>
      <c r="B37" s="31">
        <v>5</v>
      </c>
      <c r="C37" s="32">
        <v>0.65</v>
      </c>
      <c r="D37" s="32">
        <v>0.99326205300091452</v>
      </c>
      <c r="E37" s="33" t="s">
        <v>8</v>
      </c>
      <c r="F37" s="68" t="s">
        <v>9</v>
      </c>
      <c r="G37" s="68" t="s">
        <v>10</v>
      </c>
    </row>
    <row r="38" spans="1:7">
      <c r="A38" s="31">
        <v>1</v>
      </c>
      <c r="B38" s="31">
        <v>5.5</v>
      </c>
      <c r="C38" s="32">
        <v>0.67500000000000004</v>
      </c>
      <c r="D38" s="32">
        <v>0.99591322856153597</v>
      </c>
      <c r="E38" s="33" t="s">
        <v>8</v>
      </c>
      <c r="F38" s="68" t="s">
        <v>9</v>
      </c>
      <c r="G38" s="68" t="s">
        <v>10</v>
      </c>
    </row>
    <row r="39" spans="1:7">
      <c r="A39" s="31">
        <v>1</v>
      </c>
      <c r="B39" s="31">
        <v>6</v>
      </c>
      <c r="C39" s="32">
        <v>0.7</v>
      </c>
      <c r="D39" s="32">
        <v>0.99752124782333362</v>
      </c>
      <c r="E39" s="33" t="s">
        <v>8</v>
      </c>
      <c r="F39" s="68" t="s">
        <v>9</v>
      </c>
      <c r="G39" s="68" t="s">
        <v>10</v>
      </c>
    </row>
    <row r="40" spans="1:7">
      <c r="A40" s="31">
        <v>1</v>
      </c>
      <c r="B40" s="31">
        <v>6.5</v>
      </c>
      <c r="C40" s="32">
        <v>0.71</v>
      </c>
      <c r="D40" s="32">
        <v>0.99849656080702243</v>
      </c>
      <c r="E40" s="33" t="s">
        <v>8</v>
      </c>
      <c r="F40" s="68" t="s">
        <v>9</v>
      </c>
      <c r="G40" s="68" t="s">
        <v>10</v>
      </c>
    </row>
    <row r="41" spans="1:7">
      <c r="A41" s="31">
        <v>1</v>
      </c>
      <c r="B41" s="31">
        <v>7</v>
      </c>
      <c r="C41" s="32">
        <v>0.72</v>
      </c>
      <c r="D41" s="32">
        <v>0.99908811803444553</v>
      </c>
      <c r="E41" s="33" t="s">
        <v>8</v>
      </c>
      <c r="F41" s="68" t="s">
        <v>9</v>
      </c>
      <c r="G41" s="68" t="s">
        <v>10</v>
      </c>
    </row>
    <row r="42" spans="1:7">
      <c r="A42" s="31">
        <v>1</v>
      </c>
      <c r="B42" s="31">
        <v>7.5</v>
      </c>
      <c r="C42" s="32">
        <v>0.72499999999999998</v>
      </c>
      <c r="D42" s="32">
        <v>0.99944691562985222</v>
      </c>
      <c r="E42" s="33" t="s">
        <v>8</v>
      </c>
      <c r="F42" s="68" t="s">
        <v>9</v>
      </c>
      <c r="G42" s="68" t="s">
        <v>10</v>
      </c>
    </row>
    <row r="43" spans="1:7">
      <c r="A43" s="31">
        <v>1</v>
      </c>
      <c r="B43" s="31">
        <v>8</v>
      </c>
      <c r="C43" s="32">
        <v>0.72499999999999998</v>
      </c>
      <c r="D43" s="32">
        <v>0.99966453737209748</v>
      </c>
      <c r="E43" s="33" t="s">
        <v>8</v>
      </c>
      <c r="F43" s="68" t="s">
        <v>9</v>
      </c>
      <c r="G43" s="68" t="s">
        <v>10</v>
      </c>
    </row>
    <row r="44" spans="1:7">
      <c r="A44" s="31">
        <v>1</v>
      </c>
      <c r="B44" s="31">
        <v>10</v>
      </c>
      <c r="C44" s="32">
        <v>0.72499999999999998</v>
      </c>
      <c r="D44" s="32">
        <v>0.99995460007023751</v>
      </c>
      <c r="E44" s="33" t="s">
        <v>8</v>
      </c>
      <c r="F44" s="68" t="s">
        <v>9</v>
      </c>
      <c r="G44" s="68" t="s">
        <v>10</v>
      </c>
    </row>
    <row r="45" spans="1:7">
      <c r="A45" s="35">
        <v>1</v>
      </c>
      <c r="B45" s="35">
        <v>16</v>
      </c>
      <c r="C45" s="44">
        <v>0.72499999999999998</v>
      </c>
      <c r="D45" s="44">
        <v>0.99999988746482527</v>
      </c>
      <c r="E45" s="34" t="s">
        <v>8</v>
      </c>
      <c r="F45" s="68" t="s">
        <v>9</v>
      </c>
      <c r="G45" s="68" t="s">
        <v>10</v>
      </c>
    </row>
    <row r="46" spans="1:7">
      <c r="A46" s="48">
        <v>1</v>
      </c>
      <c r="B46" s="48">
        <v>0</v>
      </c>
      <c r="C46" s="45">
        <v>0</v>
      </c>
      <c r="D46" s="45">
        <v>0</v>
      </c>
      <c r="E46" s="48" t="s">
        <v>11</v>
      </c>
      <c r="F46" s="68" t="s">
        <v>6</v>
      </c>
      <c r="G46" s="68" t="s">
        <v>12</v>
      </c>
    </row>
    <row r="47" spans="1:7">
      <c r="A47" s="48">
        <v>1</v>
      </c>
      <c r="B47" s="48">
        <v>5</v>
      </c>
      <c r="C47" s="45">
        <v>0</v>
      </c>
      <c r="D47" s="45">
        <v>0</v>
      </c>
      <c r="E47" s="48" t="s">
        <v>11</v>
      </c>
      <c r="F47" s="68" t="s">
        <v>6</v>
      </c>
      <c r="G47" s="68" t="s">
        <v>12</v>
      </c>
    </row>
    <row r="48" spans="1:7">
      <c r="A48" s="48">
        <v>1</v>
      </c>
      <c r="B48" s="48">
        <v>10</v>
      </c>
      <c r="C48" s="45">
        <v>0</v>
      </c>
      <c r="D48" s="45">
        <v>0</v>
      </c>
      <c r="E48" s="48" t="s">
        <v>11</v>
      </c>
      <c r="F48" s="68" t="s">
        <v>6</v>
      </c>
      <c r="G48" s="68" t="s">
        <v>12</v>
      </c>
    </row>
    <row r="49" spans="1:7">
      <c r="A49" s="48">
        <v>1</v>
      </c>
      <c r="B49" s="48">
        <v>15</v>
      </c>
      <c r="C49" s="45">
        <v>0</v>
      </c>
      <c r="D49" s="45">
        <v>0</v>
      </c>
      <c r="E49" s="48" t="s">
        <v>11</v>
      </c>
      <c r="F49" s="68" t="s">
        <v>6</v>
      </c>
      <c r="G49" s="68" t="s">
        <v>12</v>
      </c>
    </row>
    <row r="50" spans="1:7">
      <c r="A50" s="48">
        <v>1</v>
      </c>
      <c r="B50" s="48">
        <v>20</v>
      </c>
      <c r="C50" s="45">
        <v>0</v>
      </c>
      <c r="D50" s="45">
        <v>0</v>
      </c>
      <c r="E50" s="48" t="s">
        <v>11</v>
      </c>
      <c r="F50" s="68" t="s">
        <v>6</v>
      </c>
      <c r="G50" s="68" t="s">
        <v>12</v>
      </c>
    </row>
    <row r="51" spans="1:7">
      <c r="A51" s="48">
        <v>1</v>
      </c>
      <c r="B51" s="48">
        <v>25</v>
      </c>
      <c r="C51" s="45">
        <v>1.15E-3</v>
      </c>
      <c r="D51" s="45">
        <v>1.15E-3</v>
      </c>
      <c r="E51" s="48" t="s">
        <v>11</v>
      </c>
      <c r="F51" s="68" t="s">
        <v>6</v>
      </c>
      <c r="G51" s="68" t="s">
        <v>12</v>
      </c>
    </row>
    <row r="52" spans="1:7">
      <c r="A52" s="48">
        <v>1</v>
      </c>
      <c r="B52" s="48">
        <v>30</v>
      </c>
      <c r="C52" s="45">
        <v>2.041420118343195E-3</v>
      </c>
      <c r="D52" s="45">
        <v>7.7739999999999997E-3</v>
      </c>
      <c r="E52" s="48" t="s">
        <v>11</v>
      </c>
      <c r="F52" s="68" t="s">
        <v>6</v>
      </c>
      <c r="G52" s="68" t="s">
        <v>12</v>
      </c>
    </row>
    <row r="53" spans="1:7">
      <c r="A53" s="48">
        <v>1</v>
      </c>
      <c r="B53" s="48">
        <v>35</v>
      </c>
      <c r="C53" s="45">
        <v>4.2234123947972454E-3</v>
      </c>
      <c r="D53" s="45">
        <v>4.50915E-2</v>
      </c>
      <c r="E53" s="48" t="s">
        <v>11</v>
      </c>
      <c r="F53" s="68" t="s">
        <v>6</v>
      </c>
      <c r="G53" s="68" t="s">
        <v>12</v>
      </c>
    </row>
    <row r="54" spans="1:7">
      <c r="A54" s="48">
        <v>1</v>
      </c>
      <c r="B54" s="48">
        <v>40</v>
      </c>
      <c r="C54" s="45">
        <v>8.6247314840758385E-3</v>
      </c>
      <c r="D54" s="45">
        <v>0.12313049999999999</v>
      </c>
      <c r="E54" s="48" t="s">
        <v>11</v>
      </c>
      <c r="F54" s="68" t="s">
        <v>6</v>
      </c>
      <c r="G54" s="68" t="s">
        <v>12</v>
      </c>
    </row>
    <row r="55" spans="1:7">
      <c r="A55" s="48">
        <v>1</v>
      </c>
      <c r="B55" s="48">
        <v>45</v>
      </c>
      <c r="C55" s="45">
        <v>1.4530898765626847E-2</v>
      </c>
      <c r="D55" s="45">
        <v>0.29160550000000002</v>
      </c>
      <c r="E55" s="48" t="s">
        <v>11</v>
      </c>
      <c r="F55" s="68" t="s">
        <v>6</v>
      </c>
      <c r="G55" s="68" t="s">
        <v>12</v>
      </c>
    </row>
    <row r="56" spans="1:7">
      <c r="A56" s="48">
        <v>1</v>
      </c>
      <c r="B56" s="48">
        <v>50</v>
      </c>
      <c r="C56" s="45">
        <v>2.1270846548936951E-2</v>
      </c>
      <c r="D56" s="45">
        <v>0.56199349999999992</v>
      </c>
      <c r="E56" s="48" t="s">
        <v>11</v>
      </c>
      <c r="F56" s="68" t="s">
        <v>6</v>
      </c>
      <c r="G56" s="68" t="s">
        <v>12</v>
      </c>
    </row>
    <row r="57" spans="1:7">
      <c r="A57" s="48">
        <v>1</v>
      </c>
      <c r="B57" s="48">
        <v>55</v>
      </c>
      <c r="C57" s="45">
        <v>2.7260605256492213E-2</v>
      </c>
      <c r="D57" s="45">
        <v>0.95343049999999985</v>
      </c>
      <c r="E57" s="48" t="s">
        <v>11</v>
      </c>
      <c r="F57" s="68" t="s">
        <v>6</v>
      </c>
      <c r="G57" s="68" t="s">
        <v>12</v>
      </c>
    </row>
    <row r="58" spans="1:7">
      <c r="A58" s="30">
        <v>1</v>
      </c>
      <c r="B58" s="30">
        <v>60</v>
      </c>
      <c r="C58" s="45">
        <v>4.2840949999999996E-2</v>
      </c>
      <c r="D58" s="45">
        <v>1</v>
      </c>
      <c r="E58" s="48" t="s">
        <v>11</v>
      </c>
      <c r="F58" s="68" t="s">
        <v>6</v>
      </c>
      <c r="G58" s="68" t="s">
        <v>12</v>
      </c>
    </row>
    <row r="59" spans="1:7">
      <c r="A59" s="30">
        <v>1</v>
      </c>
      <c r="B59" s="30">
        <v>65</v>
      </c>
      <c r="C59" s="45">
        <v>4.2840949999999996E-2</v>
      </c>
      <c r="D59" s="45">
        <v>1</v>
      </c>
      <c r="E59" s="48" t="s">
        <v>11</v>
      </c>
      <c r="F59" s="68" t="s">
        <v>6</v>
      </c>
      <c r="G59" s="68" t="s">
        <v>12</v>
      </c>
    </row>
    <row r="60" spans="1:7">
      <c r="A60" s="30">
        <v>1</v>
      </c>
      <c r="B60" s="30">
        <v>70</v>
      </c>
      <c r="C60" s="45">
        <v>4.2840949999999996E-2</v>
      </c>
      <c r="D60" s="45">
        <v>1</v>
      </c>
      <c r="E60" s="48" t="s">
        <v>11</v>
      </c>
      <c r="F60" s="68" t="s">
        <v>6</v>
      </c>
      <c r="G60" s="68" t="s">
        <v>12</v>
      </c>
    </row>
    <row r="61" spans="1:7">
      <c r="A61" s="30">
        <v>1</v>
      </c>
      <c r="B61" s="30">
        <v>75</v>
      </c>
      <c r="C61" s="45">
        <v>4.2840949999999996E-2</v>
      </c>
      <c r="D61" s="45">
        <v>1</v>
      </c>
      <c r="E61" s="48" t="s">
        <v>11</v>
      </c>
      <c r="F61" s="68" t="s">
        <v>6</v>
      </c>
      <c r="G61" s="68" t="s">
        <v>12</v>
      </c>
    </row>
    <row r="62" spans="1:7">
      <c r="A62" s="30">
        <v>1</v>
      </c>
      <c r="B62" s="30">
        <v>80</v>
      </c>
      <c r="C62" s="45">
        <v>4.2840949999999996E-2</v>
      </c>
      <c r="D62" s="45">
        <v>1</v>
      </c>
      <c r="E62" s="48" t="s">
        <v>11</v>
      </c>
      <c r="F62" s="68" t="s">
        <v>6</v>
      </c>
      <c r="G62" s="68" t="s">
        <v>12</v>
      </c>
    </row>
    <row r="63" spans="1:7">
      <c r="A63" s="30">
        <v>1</v>
      </c>
      <c r="B63" s="30">
        <v>85</v>
      </c>
      <c r="C63" s="45">
        <v>4.2840949999999996E-2</v>
      </c>
      <c r="D63" s="45">
        <v>1</v>
      </c>
      <c r="E63" s="48" t="s">
        <v>11</v>
      </c>
      <c r="F63" s="68" t="s">
        <v>6</v>
      </c>
      <c r="G63" s="68" t="s">
        <v>12</v>
      </c>
    </row>
    <row r="64" spans="1:7">
      <c r="A64" s="30">
        <v>1</v>
      </c>
      <c r="B64" s="30">
        <v>90</v>
      </c>
      <c r="C64" s="45">
        <v>4.2840949999999996E-2</v>
      </c>
      <c r="D64" s="45">
        <v>1</v>
      </c>
      <c r="E64" s="48" t="s">
        <v>11</v>
      </c>
      <c r="F64" s="68" t="s">
        <v>6</v>
      </c>
      <c r="G64" s="68" t="s">
        <v>12</v>
      </c>
    </row>
    <row r="65" spans="1:7">
      <c r="A65" s="30">
        <v>1</v>
      </c>
      <c r="B65" s="30">
        <v>95</v>
      </c>
      <c r="C65" s="45">
        <v>4.2840949999999996E-2</v>
      </c>
      <c r="D65" s="45">
        <v>1</v>
      </c>
      <c r="E65" s="48" t="s">
        <v>11</v>
      </c>
      <c r="F65" s="68" t="s">
        <v>6</v>
      </c>
      <c r="G65" s="68" t="s">
        <v>12</v>
      </c>
    </row>
    <row r="66" spans="1:7">
      <c r="A66" s="46">
        <v>1</v>
      </c>
      <c r="B66" s="46">
        <v>100</v>
      </c>
      <c r="C66" s="49">
        <v>4.2840949999999996E-2</v>
      </c>
      <c r="D66" s="49">
        <v>1</v>
      </c>
      <c r="E66" s="50" t="s">
        <v>11</v>
      </c>
      <c r="F66" s="68" t="s">
        <v>6</v>
      </c>
      <c r="G66" s="68" t="s">
        <v>12</v>
      </c>
    </row>
    <row r="67" spans="1:7">
      <c r="A67" s="37">
        <v>1</v>
      </c>
      <c r="B67" s="38">
        <v>0</v>
      </c>
      <c r="C67" s="39">
        <v>0</v>
      </c>
      <c r="D67" s="40">
        <v>0</v>
      </c>
      <c r="E67" s="38" t="s">
        <v>13</v>
      </c>
      <c r="F67" s="68" t="s">
        <v>14</v>
      </c>
      <c r="G67" s="68" t="s">
        <v>15</v>
      </c>
    </row>
    <row r="68" spans="1:7">
      <c r="A68" s="37">
        <v>1</v>
      </c>
      <c r="B68" s="38">
        <v>1</v>
      </c>
      <c r="C68" s="39">
        <v>0</v>
      </c>
      <c r="D68" s="40">
        <v>0</v>
      </c>
      <c r="E68" s="38" t="s">
        <v>13</v>
      </c>
      <c r="F68" s="68" t="s">
        <v>14</v>
      </c>
      <c r="G68" s="68" t="s">
        <v>15</v>
      </c>
    </row>
    <row r="69" spans="1:7">
      <c r="A69" s="37">
        <v>1</v>
      </c>
      <c r="B69" s="38">
        <v>2</v>
      </c>
      <c r="C69" s="39">
        <v>0</v>
      </c>
      <c r="D69" s="40">
        <v>0</v>
      </c>
      <c r="E69" s="38" t="s">
        <v>13</v>
      </c>
      <c r="F69" s="68" t="s">
        <v>14</v>
      </c>
      <c r="G69" s="68" t="s">
        <v>15</v>
      </c>
    </row>
    <row r="70" spans="1:7">
      <c r="A70" s="37">
        <v>1</v>
      </c>
      <c r="B70" s="38">
        <v>3</v>
      </c>
      <c r="C70" s="39">
        <v>0</v>
      </c>
      <c r="D70" s="40">
        <v>0</v>
      </c>
      <c r="E70" s="38" t="s">
        <v>13</v>
      </c>
      <c r="F70" s="68" t="s">
        <v>14</v>
      </c>
      <c r="G70" s="68" t="s">
        <v>15</v>
      </c>
    </row>
    <row r="71" spans="1:7">
      <c r="A71" s="37">
        <v>1</v>
      </c>
      <c r="B71" s="38">
        <v>4</v>
      </c>
      <c r="C71" s="39">
        <v>0</v>
      </c>
      <c r="D71" s="40">
        <v>0</v>
      </c>
      <c r="E71" s="38" t="s">
        <v>13</v>
      </c>
      <c r="F71" s="68" t="s">
        <v>14</v>
      </c>
      <c r="G71" s="68" t="s">
        <v>15</v>
      </c>
    </row>
    <row r="72" spans="1:7">
      <c r="A72" s="37">
        <v>1</v>
      </c>
      <c r="B72" s="38">
        <v>5</v>
      </c>
      <c r="C72" s="39">
        <v>9.4999999999999998E-3</v>
      </c>
      <c r="D72" s="40">
        <v>9.4999999999999998E-3</v>
      </c>
      <c r="E72" s="38" t="s">
        <v>13</v>
      </c>
      <c r="F72" s="68" t="s">
        <v>14</v>
      </c>
      <c r="G72" s="68" t="s">
        <v>15</v>
      </c>
    </row>
    <row r="73" spans="1:7">
      <c r="A73" s="37">
        <v>1</v>
      </c>
      <c r="B73" s="38">
        <v>6</v>
      </c>
      <c r="C73" s="39">
        <v>4.2700000000000002E-2</v>
      </c>
      <c r="D73" s="40">
        <v>4.2700000000000002E-2</v>
      </c>
      <c r="E73" s="38" t="s">
        <v>13</v>
      </c>
      <c r="F73" s="68" t="s">
        <v>14</v>
      </c>
      <c r="G73" s="68" t="s">
        <v>15</v>
      </c>
    </row>
    <row r="74" spans="1:7">
      <c r="A74" s="37">
        <v>1</v>
      </c>
      <c r="B74" s="38">
        <v>7</v>
      </c>
      <c r="C74" s="39">
        <v>0.12720000000000001</v>
      </c>
      <c r="D74" s="40">
        <v>0.12720000000000001</v>
      </c>
      <c r="E74" s="38" t="s">
        <v>13</v>
      </c>
      <c r="F74" s="68" t="s">
        <v>14</v>
      </c>
      <c r="G74" s="68" t="s">
        <v>15</v>
      </c>
    </row>
    <row r="75" spans="1:7">
      <c r="A75" s="37">
        <v>1</v>
      </c>
      <c r="B75" s="38">
        <v>8</v>
      </c>
      <c r="C75" s="39">
        <v>0.2848</v>
      </c>
      <c r="D75" s="40">
        <v>0.2848</v>
      </c>
      <c r="E75" s="38" t="s">
        <v>13</v>
      </c>
      <c r="F75" s="68" t="s">
        <v>14</v>
      </c>
      <c r="G75" s="68" t="s">
        <v>15</v>
      </c>
    </row>
    <row r="76" spans="1:7">
      <c r="A76" s="37">
        <v>1</v>
      </c>
      <c r="B76" s="38">
        <v>9</v>
      </c>
      <c r="C76" s="39">
        <v>0.5</v>
      </c>
      <c r="D76" s="40">
        <v>0.5</v>
      </c>
      <c r="E76" s="38" t="s">
        <v>13</v>
      </c>
      <c r="F76" s="68" t="s">
        <v>14</v>
      </c>
      <c r="G76" s="68" t="s">
        <v>15</v>
      </c>
    </row>
    <row r="77" spans="1:7">
      <c r="A77" s="37">
        <v>1</v>
      </c>
      <c r="B77" s="38">
        <v>10</v>
      </c>
      <c r="C77" s="39">
        <v>0.71519999999999995</v>
      </c>
      <c r="D77" s="40">
        <v>0.71519999999999995</v>
      </c>
      <c r="E77" s="38" t="s">
        <v>13</v>
      </c>
      <c r="F77" s="68" t="s">
        <v>14</v>
      </c>
      <c r="G77" s="68" t="s">
        <v>15</v>
      </c>
    </row>
    <row r="78" spans="1:7">
      <c r="A78" s="37">
        <v>1</v>
      </c>
      <c r="B78" s="38">
        <v>11</v>
      </c>
      <c r="C78" s="39">
        <v>0.87280000000000002</v>
      </c>
      <c r="D78" s="40">
        <v>0.87280000000000002</v>
      </c>
      <c r="E78" s="38" t="s">
        <v>13</v>
      </c>
      <c r="F78" s="68" t="s">
        <v>14</v>
      </c>
      <c r="G78" s="68" t="s">
        <v>15</v>
      </c>
    </row>
    <row r="79" spans="1:7">
      <c r="A79" s="37">
        <v>1</v>
      </c>
      <c r="B79" s="38">
        <v>12</v>
      </c>
      <c r="C79" s="39">
        <v>0.95730000000000004</v>
      </c>
      <c r="D79" s="40">
        <v>0.95730000000000004</v>
      </c>
      <c r="E79" s="38" t="s">
        <v>13</v>
      </c>
      <c r="F79" s="68" t="s">
        <v>14</v>
      </c>
      <c r="G79" s="68" t="s">
        <v>15</v>
      </c>
    </row>
    <row r="80" spans="1:7">
      <c r="A80" s="41">
        <v>1</v>
      </c>
      <c r="B80" s="42">
        <v>13</v>
      </c>
      <c r="C80" s="51">
        <v>0.99050000000000005</v>
      </c>
      <c r="D80" s="43">
        <v>0.99050000000000005</v>
      </c>
      <c r="E80" s="42" t="s">
        <v>13</v>
      </c>
      <c r="F80" s="68" t="s">
        <v>14</v>
      </c>
      <c r="G80" s="68" t="s">
        <v>15</v>
      </c>
    </row>
    <row r="81" spans="1:7">
      <c r="A81" s="30">
        <v>1</v>
      </c>
      <c r="B81" s="30">
        <v>0</v>
      </c>
      <c r="C81" s="30">
        <v>0</v>
      </c>
      <c r="D81" s="30">
        <v>0</v>
      </c>
      <c r="E81" s="30" t="s">
        <v>16</v>
      </c>
      <c r="F81" s="68" t="s">
        <v>93</v>
      </c>
      <c r="G81" s="68" t="s">
        <v>17</v>
      </c>
    </row>
    <row r="82" spans="1:7">
      <c r="A82" s="30">
        <v>1</v>
      </c>
      <c r="B82" s="30">
        <v>10</v>
      </c>
      <c r="C82" s="30">
        <v>0</v>
      </c>
      <c r="D82" s="30">
        <v>0</v>
      </c>
      <c r="E82" s="30" t="s">
        <v>16</v>
      </c>
      <c r="F82" s="68" t="s">
        <v>93</v>
      </c>
      <c r="G82" s="68" t="s">
        <v>17</v>
      </c>
    </row>
    <row r="83" spans="1:7">
      <c r="A83" s="30">
        <v>1</v>
      </c>
      <c r="B83" s="30">
        <v>20</v>
      </c>
      <c r="C83" s="30">
        <v>6.9999999999999999E-4</v>
      </c>
      <c r="D83" s="30">
        <v>1E-3</v>
      </c>
      <c r="E83" s="30" t="s">
        <v>16</v>
      </c>
      <c r="F83" s="68" t="s">
        <v>93</v>
      </c>
      <c r="G83" s="68" t="s">
        <v>17</v>
      </c>
    </row>
    <row r="84" spans="1:7">
      <c r="A84" s="30">
        <v>1</v>
      </c>
      <c r="B84" s="30">
        <v>30</v>
      </c>
      <c r="C84" s="30">
        <v>1.6999999999999999E-3</v>
      </c>
      <c r="D84" s="30">
        <v>2.3E-3</v>
      </c>
      <c r="E84" s="30" t="s">
        <v>16</v>
      </c>
      <c r="F84" s="68" t="s">
        <v>93</v>
      </c>
      <c r="G84" s="68" t="s">
        <v>17</v>
      </c>
    </row>
    <row r="85" spans="1:7">
      <c r="A85" s="30">
        <v>1</v>
      </c>
      <c r="B85" s="30">
        <v>40</v>
      </c>
      <c r="C85" s="30">
        <v>3.0999999999999999E-3</v>
      </c>
      <c r="D85" s="30">
        <v>4.1000000000000003E-3</v>
      </c>
      <c r="E85" s="30" t="s">
        <v>16</v>
      </c>
      <c r="F85" s="68" t="s">
        <v>93</v>
      </c>
      <c r="G85" s="68" t="s">
        <v>17</v>
      </c>
    </row>
    <row r="86" spans="1:7">
      <c r="A86" s="30">
        <v>1</v>
      </c>
      <c r="B86" s="30">
        <v>50</v>
      </c>
      <c r="C86" s="30">
        <v>4.7999999999999996E-3</v>
      </c>
      <c r="D86" s="30">
        <v>6.4000000000000003E-3</v>
      </c>
      <c r="E86" s="30" t="s">
        <v>16</v>
      </c>
      <c r="F86" s="68" t="s">
        <v>93</v>
      </c>
      <c r="G86" s="68" t="s">
        <v>17</v>
      </c>
    </row>
    <row r="87" spans="1:7">
      <c r="A87" s="30">
        <v>1</v>
      </c>
      <c r="B87" s="30">
        <v>60</v>
      </c>
      <c r="C87" s="30">
        <v>7.1000000000000004E-3</v>
      </c>
      <c r="D87" s="30">
        <v>9.4999999999999998E-3</v>
      </c>
      <c r="E87" s="30" t="s">
        <v>16</v>
      </c>
      <c r="F87" s="68" t="s">
        <v>93</v>
      </c>
      <c r="G87" s="68" t="s">
        <v>17</v>
      </c>
    </row>
    <row r="88" spans="1:7">
      <c r="A88" s="30">
        <v>1</v>
      </c>
      <c r="B88" s="30">
        <v>70</v>
      </c>
      <c r="C88" s="30">
        <v>1.01E-2</v>
      </c>
      <c r="D88" s="30">
        <v>1.35E-2</v>
      </c>
      <c r="E88" s="30" t="s">
        <v>16</v>
      </c>
      <c r="F88" s="68" t="s">
        <v>93</v>
      </c>
      <c r="G88" s="68" t="s">
        <v>17</v>
      </c>
    </row>
    <row r="89" spans="1:7">
      <c r="A89" s="30">
        <v>1</v>
      </c>
      <c r="B89" s="30">
        <v>80</v>
      </c>
      <c r="C89" s="30">
        <v>1.3899999999999999E-2</v>
      </c>
      <c r="D89" s="30">
        <v>1.8599999999999998E-2</v>
      </c>
      <c r="E89" s="30" t="s">
        <v>16</v>
      </c>
      <c r="F89" s="68" t="s">
        <v>93</v>
      </c>
      <c r="G89" s="68" t="s">
        <v>17</v>
      </c>
    </row>
    <row r="90" spans="1:7">
      <c r="A90" s="30">
        <v>1</v>
      </c>
      <c r="B90" s="30">
        <v>90</v>
      </c>
      <c r="C90" s="30">
        <v>1.8700000000000001E-2</v>
      </c>
      <c r="D90" s="30">
        <v>2.5000000000000001E-2</v>
      </c>
      <c r="E90" s="30" t="s">
        <v>16</v>
      </c>
      <c r="F90" s="68" t="s">
        <v>93</v>
      </c>
      <c r="G90" s="68" t="s">
        <v>17</v>
      </c>
    </row>
    <row r="91" spans="1:7">
      <c r="A91" s="30">
        <v>1</v>
      </c>
      <c r="B91" s="30">
        <v>100</v>
      </c>
      <c r="C91" s="30">
        <v>2.47E-2</v>
      </c>
      <c r="D91" s="30">
        <v>3.2899999999999999E-2</v>
      </c>
      <c r="E91" s="30" t="s">
        <v>16</v>
      </c>
      <c r="F91" s="68" t="s">
        <v>93</v>
      </c>
      <c r="G91" s="68" t="s">
        <v>17</v>
      </c>
    </row>
    <row r="92" spans="1:7">
      <c r="A92" s="30">
        <v>1</v>
      </c>
      <c r="B92" s="30">
        <v>110</v>
      </c>
      <c r="C92" s="30">
        <v>3.2000000000000001E-2</v>
      </c>
      <c r="D92" s="30">
        <v>4.2700000000000002E-2</v>
      </c>
      <c r="E92" s="30" t="s">
        <v>16</v>
      </c>
      <c r="F92" s="68" t="s">
        <v>93</v>
      </c>
      <c r="G92" s="68" t="s">
        <v>17</v>
      </c>
    </row>
    <row r="93" spans="1:7">
      <c r="A93" s="30">
        <v>1</v>
      </c>
      <c r="B93" s="30">
        <v>120</v>
      </c>
      <c r="C93" s="30">
        <v>4.0899999999999999E-2</v>
      </c>
      <c r="D93" s="30">
        <v>5.45E-2</v>
      </c>
      <c r="E93" s="30" t="s">
        <v>16</v>
      </c>
      <c r="F93" s="68" t="s">
        <v>93</v>
      </c>
      <c r="G93" s="68" t="s">
        <v>17</v>
      </c>
    </row>
    <row r="94" spans="1:7">
      <c r="A94" s="30">
        <v>1</v>
      </c>
      <c r="B94" s="30">
        <v>130</v>
      </c>
      <c r="C94" s="30">
        <v>5.1499999999999997E-2</v>
      </c>
      <c r="D94" s="30">
        <v>6.8699999999999997E-2</v>
      </c>
      <c r="E94" s="30" t="s">
        <v>16</v>
      </c>
      <c r="F94" s="68" t="s">
        <v>93</v>
      </c>
      <c r="G94" s="68" t="s">
        <v>17</v>
      </c>
    </row>
    <row r="95" spans="1:7">
      <c r="A95" s="30">
        <v>1</v>
      </c>
      <c r="B95" s="30">
        <v>140</v>
      </c>
      <c r="C95" s="30">
        <v>6.4000000000000001E-2</v>
      </c>
      <c r="D95" s="30">
        <v>8.5300000000000001E-2</v>
      </c>
      <c r="E95" s="30" t="s">
        <v>16</v>
      </c>
      <c r="F95" s="68" t="s">
        <v>93</v>
      </c>
      <c r="G95" s="68" t="s">
        <v>17</v>
      </c>
    </row>
    <row r="96" spans="1:7">
      <c r="A96" s="30">
        <v>1</v>
      </c>
      <c r="B96" s="30">
        <v>150</v>
      </c>
      <c r="C96" s="30">
        <v>7.8600000000000003E-2</v>
      </c>
      <c r="D96" s="30">
        <v>0.1048</v>
      </c>
      <c r="E96" s="30" t="s">
        <v>16</v>
      </c>
      <c r="F96" s="68" t="s">
        <v>93</v>
      </c>
      <c r="G96" s="68" t="s">
        <v>17</v>
      </c>
    </row>
    <row r="97" spans="1:7">
      <c r="A97" s="30">
        <v>1</v>
      </c>
      <c r="B97" s="30">
        <v>160</v>
      </c>
      <c r="C97" s="30">
        <v>9.5399999999999999E-2</v>
      </c>
      <c r="D97" s="30">
        <v>0.12720000000000001</v>
      </c>
      <c r="E97" s="30" t="s">
        <v>16</v>
      </c>
      <c r="F97" s="68" t="s">
        <v>93</v>
      </c>
      <c r="G97" s="68" t="s">
        <v>17</v>
      </c>
    </row>
    <row r="98" spans="1:7">
      <c r="A98" s="30">
        <v>1</v>
      </c>
      <c r="B98" s="30">
        <v>170</v>
      </c>
      <c r="C98" s="30">
        <v>0.1145</v>
      </c>
      <c r="D98" s="30">
        <v>0.1527</v>
      </c>
      <c r="E98" s="30" t="s">
        <v>16</v>
      </c>
      <c r="F98" s="68" t="s">
        <v>93</v>
      </c>
      <c r="G98" s="68" t="s">
        <v>17</v>
      </c>
    </row>
    <row r="99" spans="1:7">
      <c r="A99" s="30">
        <v>1</v>
      </c>
      <c r="B99" s="30">
        <v>180</v>
      </c>
      <c r="C99" s="30">
        <v>0.13589999999999999</v>
      </c>
      <c r="D99" s="30">
        <v>0.1812</v>
      </c>
      <c r="E99" s="30" t="s">
        <v>16</v>
      </c>
      <c r="F99" s="68" t="s">
        <v>93</v>
      </c>
      <c r="G99" s="68" t="s">
        <v>17</v>
      </c>
    </row>
    <row r="100" spans="1:7">
      <c r="A100" s="30">
        <v>1</v>
      </c>
      <c r="B100" s="30">
        <v>190</v>
      </c>
      <c r="C100" s="30">
        <v>0.15959999999999999</v>
      </c>
      <c r="D100" s="30">
        <v>0.21279999999999999</v>
      </c>
      <c r="E100" s="30" t="s">
        <v>16</v>
      </c>
      <c r="F100" s="68" t="s">
        <v>93</v>
      </c>
      <c r="G100" s="68" t="s">
        <v>17</v>
      </c>
    </row>
    <row r="101" spans="1:7">
      <c r="A101" s="30">
        <v>1</v>
      </c>
      <c r="B101" s="30">
        <v>200</v>
      </c>
      <c r="C101" s="30">
        <v>0.18559999999999999</v>
      </c>
      <c r="D101" s="30">
        <v>0.24740000000000001</v>
      </c>
      <c r="E101" s="30" t="s">
        <v>16</v>
      </c>
      <c r="F101" s="68" t="s">
        <v>93</v>
      </c>
      <c r="G101" s="68" t="s">
        <v>17</v>
      </c>
    </row>
    <row r="102" spans="1:7">
      <c r="A102" s="30">
        <v>1</v>
      </c>
      <c r="B102" s="30">
        <v>210</v>
      </c>
      <c r="C102" s="30">
        <v>0.21360000000000001</v>
      </c>
      <c r="D102" s="30">
        <v>0.2848</v>
      </c>
      <c r="E102" s="30" t="s">
        <v>16</v>
      </c>
      <c r="F102" s="68" t="s">
        <v>93</v>
      </c>
      <c r="G102" s="68" t="s">
        <v>17</v>
      </c>
    </row>
    <row r="103" spans="1:7">
      <c r="A103" s="30">
        <v>1</v>
      </c>
      <c r="B103" s="30">
        <v>220</v>
      </c>
      <c r="C103" s="30">
        <v>0.24349999999999999</v>
      </c>
      <c r="D103" s="30">
        <v>0.3246</v>
      </c>
      <c r="E103" s="30" t="s">
        <v>16</v>
      </c>
      <c r="F103" s="68" t="s">
        <v>93</v>
      </c>
      <c r="G103" s="68" t="s">
        <v>17</v>
      </c>
    </row>
    <row r="104" spans="1:7">
      <c r="A104" s="30">
        <v>1</v>
      </c>
      <c r="B104" s="30">
        <v>230</v>
      </c>
      <c r="C104" s="30">
        <v>0.27489999999999998</v>
      </c>
      <c r="D104" s="30">
        <v>0.36649999999999999</v>
      </c>
      <c r="E104" s="30" t="s">
        <v>16</v>
      </c>
      <c r="F104" s="68" t="s">
        <v>93</v>
      </c>
      <c r="G104" s="68" t="s">
        <v>17</v>
      </c>
    </row>
    <row r="105" spans="1:7">
      <c r="A105" s="30">
        <v>1</v>
      </c>
      <c r="B105" s="30">
        <v>240</v>
      </c>
      <c r="C105" s="30">
        <v>0.30759999999999998</v>
      </c>
      <c r="D105" s="30">
        <v>0.41010000000000002</v>
      </c>
      <c r="E105" s="30" t="s">
        <v>16</v>
      </c>
      <c r="F105" s="68" t="s">
        <v>93</v>
      </c>
      <c r="G105" s="68" t="s">
        <v>17</v>
      </c>
    </row>
    <row r="106" spans="1:7">
      <c r="A106" s="30">
        <v>1</v>
      </c>
      <c r="B106" s="30">
        <v>250</v>
      </c>
      <c r="C106" s="30">
        <v>0.34110000000000001</v>
      </c>
      <c r="D106" s="30">
        <v>0.45469999999999999</v>
      </c>
      <c r="E106" s="30" t="s">
        <v>16</v>
      </c>
      <c r="F106" s="68" t="s">
        <v>93</v>
      </c>
      <c r="G106" s="68" t="s">
        <v>17</v>
      </c>
    </row>
    <row r="107" spans="1:7">
      <c r="A107" s="30">
        <v>1</v>
      </c>
      <c r="B107" s="30">
        <v>260</v>
      </c>
      <c r="C107" s="30">
        <v>0.375</v>
      </c>
      <c r="D107" s="30">
        <v>0.5</v>
      </c>
      <c r="E107" s="30" t="s">
        <v>16</v>
      </c>
      <c r="F107" s="68" t="s">
        <v>93</v>
      </c>
      <c r="G107" s="68" t="s">
        <v>17</v>
      </c>
    </row>
    <row r="108" spans="1:7">
      <c r="A108" s="30">
        <v>1</v>
      </c>
      <c r="B108" s="30">
        <v>270</v>
      </c>
      <c r="C108" s="30">
        <v>0.40889999999999999</v>
      </c>
      <c r="D108" s="30">
        <v>0.54530000000000001</v>
      </c>
      <c r="E108" s="30" t="s">
        <v>16</v>
      </c>
      <c r="F108" s="68" t="s">
        <v>93</v>
      </c>
      <c r="G108" s="68" t="s">
        <v>17</v>
      </c>
    </row>
    <row r="109" spans="1:7">
      <c r="A109" s="30">
        <v>1</v>
      </c>
      <c r="B109" s="30">
        <v>280</v>
      </c>
      <c r="C109" s="30">
        <v>0.44240000000000002</v>
      </c>
      <c r="D109" s="30">
        <v>0.58989999999999998</v>
      </c>
      <c r="E109" s="30" t="s">
        <v>16</v>
      </c>
      <c r="F109" s="68" t="s">
        <v>93</v>
      </c>
      <c r="G109" s="68" t="s">
        <v>17</v>
      </c>
    </row>
    <row r="110" spans="1:7">
      <c r="A110" s="30">
        <v>1</v>
      </c>
      <c r="B110" s="30">
        <v>290</v>
      </c>
      <c r="C110" s="30">
        <v>0.47510000000000002</v>
      </c>
      <c r="D110" s="30">
        <v>0.63349999999999995</v>
      </c>
      <c r="E110" s="30" t="s">
        <v>16</v>
      </c>
      <c r="F110" s="68" t="s">
        <v>93</v>
      </c>
      <c r="G110" s="68" t="s">
        <v>17</v>
      </c>
    </row>
    <row r="111" spans="1:7">
      <c r="A111" s="30">
        <v>1</v>
      </c>
      <c r="B111" s="30">
        <v>300</v>
      </c>
      <c r="C111" s="30">
        <v>0.50649999999999995</v>
      </c>
      <c r="D111" s="30">
        <v>0.6754</v>
      </c>
      <c r="E111" s="30" t="s">
        <v>16</v>
      </c>
      <c r="F111" s="68" t="s">
        <v>93</v>
      </c>
      <c r="G111" s="68" t="s">
        <v>17</v>
      </c>
    </row>
    <row r="112" spans="1:7">
      <c r="A112" s="30">
        <v>1</v>
      </c>
      <c r="B112" s="30">
        <v>310</v>
      </c>
      <c r="C112" s="30">
        <v>0.53639999999999999</v>
      </c>
      <c r="D112" s="30">
        <v>0.71519999999999995</v>
      </c>
      <c r="E112" s="30" t="s">
        <v>16</v>
      </c>
      <c r="F112" s="68" t="s">
        <v>93</v>
      </c>
      <c r="G112" s="68" t="s">
        <v>17</v>
      </c>
    </row>
    <row r="113" spans="1:7">
      <c r="A113" s="30">
        <v>1</v>
      </c>
      <c r="B113" s="30">
        <v>320</v>
      </c>
      <c r="C113" s="30">
        <v>0.56440000000000001</v>
      </c>
      <c r="D113" s="30">
        <v>0.75260000000000005</v>
      </c>
      <c r="E113" s="30" t="s">
        <v>16</v>
      </c>
      <c r="F113" s="68" t="s">
        <v>93</v>
      </c>
      <c r="G113" s="68" t="s">
        <v>17</v>
      </c>
    </row>
    <row r="114" spans="1:7">
      <c r="A114" s="30">
        <v>1</v>
      </c>
      <c r="B114" s="30">
        <v>330</v>
      </c>
      <c r="C114" s="30">
        <v>0.59040000000000004</v>
      </c>
      <c r="D114" s="30">
        <v>0.78720000000000001</v>
      </c>
      <c r="E114" s="30" t="s">
        <v>16</v>
      </c>
      <c r="F114" s="68" t="s">
        <v>93</v>
      </c>
      <c r="G114" s="68" t="s">
        <v>17</v>
      </c>
    </row>
    <row r="115" spans="1:7">
      <c r="A115" s="30">
        <v>1</v>
      </c>
      <c r="B115" s="30">
        <v>340</v>
      </c>
      <c r="C115" s="30">
        <v>0.61409999999999998</v>
      </c>
      <c r="D115" s="30">
        <v>0.81879999999999997</v>
      </c>
      <c r="E115" s="30" t="s">
        <v>16</v>
      </c>
      <c r="F115" s="68" t="s">
        <v>93</v>
      </c>
      <c r="G115" s="68" t="s">
        <v>17</v>
      </c>
    </row>
    <row r="116" spans="1:7">
      <c r="A116" s="30">
        <v>1</v>
      </c>
      <c r="B116" s="30">
        <v>350</v>
      </c>
      <c r="C116" s="30">
        <v>0.63549999999999995</v>
      </c>
      <c r="D116" s="30">
        <v>0.84730000000000005</v>
      </c>
      <c r="E116" s="30" t="s">
        <v>16</v>
      </c>
      <c r="F116" s="68" t="s">
        <v>93</v>
      </c>
      <c r="G116" s="68" t="s">
        <v>17</v>
      </c>
    </row>
    <row r="117" spans="1:7">
      <c r="A117" s="30">
        <v>1</v>
      </c>
      <c r="B117" s="30">
        <v>360</v>
      </c>
      <c r="C117" s="30">
        <v>0.65459999999999996</v>
      </c>
      <c r="D117" s="30">
        <v>0.87280000000000002</v>
      </c>
      <c r="E117" s="30" t="s">
        <v>16</v>
      </c>
      <c r="F117" s="68" t="s">
        <v>93</v>
      </c>
      <c r="G117" s="68" t="s">
        <v>17</v>
      </c>
    </row>
    <row r="118" spans="1:7">
      <c r="A118" s="30">
        <v>1</v>
      </c>
      <c r="B118" s="30">
        <v>370</v>
      </c>
      <c r="C118" s="30">
        <v>0.6714</v>
      </c>
      <c r="D118" s="30">
        <v>0.8952</v>
      </c>
      <c r="E118" s="30" t="s">
        <v>16</v>
      </c>
      <c r="F118" s="68" t="s">
        <v>93</v>
      </c>
      <c r="G118" s="68" t="s">
        <v>17</v>
      </c>
    </row>
    <row r="119" spans="1:7">
      <c r="A119" s="30">
        <v>1</v>
      </c>
      <c r="B119" s="30">
        <v>380</v>
      </c>
      <c r="C119" s="30">
        <v>0.68600000000000005</v>
      </c>
      <c r="D119" s="30">
        <v>0.91469999999999996</v>
      </c>
      <c r="E119" s="30" t="s">
        <v>16</v>
      </c>
      <c r="F119" s="68" t="s">
        <v>93</v>
      </c>
      <c r="G119" s="68" t="s">
        <v>17</v>
      </c>
    </row>
    <row r="120" spans="1:7">
      <c r="A120" s="30">
        <v>1</v>
      </c>
      <c r="B120" s="30">
        <v>390</v>
      </c>
      <c r="C120" s="30">
        <v>0.69850000000000001</v>
      </c>
      <c r="D120" s="30">
        <v>0.93130000000000002</v>
      </c>
      <c r="E120" s="30" t="s">
        <v>16</v>
      </c>
      <c r="F120" s="68" t="s">
        <v>93</v>
      </c>
      <c r="G120" s="68" t="s">
        <v>17</v>
      </c>
    </row>
    <row r="121" spans="1:7">
      <c r="A121" s="30">
        <v>1</v>
      </c>
      <c r="B121" s="30">
        <v>400</v>
      </c>
      <c r="C121" s="30">
        <v>0.70909999999999995</v>
      </c>
      <c r="D121" s="30">
        <v>0.94550000000000001</v>
      </c>
      <c r="E121" s="30" t="s">
        <v>16</v>
      </c>
      <c r="F121" s="68" t="s">
        <v>93</v>
      </c>
      <c r="G121" s="68" t="s">
        <v>17</v>
      </c>
    </row>
    <row r="122" spans="1:7">
      <c r="A122" s="30">
        <v>1</v>
      </c>
      <c r="B122" s="30">
        <v>410</v>
      </c>
      <c r="C122" s="30">
        <v>0.71799999999999997</v>
      </c>
      <c r="D122" s="30">
        <v>0.95730000000000004</v>
      </c>
      <c r="E122" s="30" t="s">
        <v>16</v>
      </c>
      <c r="F122" s="68" t="s">
        <v>93</v>
      </c>
      <c r="G122" s="68" t="s">
        <v>17</v>
      </c>
    </row>
    <row r="123" spans="1:7">
      <c r="A123" s="30">
        <v>1</v>
      </c>
      <c r="B123" s="30">
        <v>420</v>
      </c>
      <c r="C123" s="30">
        <v>0.72529999999999994</v>
      </c>
      <c r="D123" s="30">
        <v>0.96709999999999996</v>
      </c>
      <c r="E123" s="30" t="s">
        <v>16</v>
      </c>
      <c r="F123" s="68" t="s">
        <v>93</v>
      </c>
      <c r="G123" s="68" t="s">
        <v>17</v>
      </c>
    </row>
    <row r="124" spans="1:7">
      <c r="A124" s="30">
        <v>1</v>
      </c>
      <c r="B124" s="30">
        <v>430</v>
      </c>
      <c r="C124" s="30">
        <v>0.73129999999999995</v>
      </c>
      <c r="D124" s="30">
        <v>0.97499999999999998</v>
      </c>
      <c r="E124" s="30" t="s">
        <v>16</v>
      </c>
      <c r="F124" s="68" t="s">
        <v>93</v>
      </c>
      <c r="G124" s="68" t="s">
        <v>17</v>
      </c>
    </row>
    <row r="125" spans="1:7">
      <c r="A125" s="30">
        <v>1</v>
      </c>
      <c r="B125" s="30">
        <v>440</v>
      </c>
      <c r="C125" s="30">
        <v>0.73609999999999998</v>
      </c>
      <c r="D125" s="30">
        <v>0.98140000000000005</v>
      </c>
      <c r="E125" s="30" t="s">
        <v>16</v>
      </c>
      <c r="F125" s="68" t="s">
        <v>93</v>
      </c>
      <c r="G125" s="68" t="s">
        <v>17</v>
      </c>
    </row>
    <row r="126" spans="1:7">
      <c r="A126" s="30">
        <v>1</v>
      </c>
      <c r="B126" s="30">
        <v>450</v>
      </c>
      <c r="C126" s="30">
        <v>0.7399</v>
      </c>
      <c r="D126" s="30">
        <v>0.98650000000000004</v>
      </c>
      <c r="E126" s="30" t="s">
        <v>16</v>
      </c>
      <c r="F126" s="68" t="s">
        <v>93</v>
      </c>
      <c r="G126" s="68" t="s">
        <v>17</v>
      </c>
    </row>
    <row r="127" spans="1:7">
      <c r="A127" s="30">
        <v>1</v>
      </c>
      <c r="B127" s="30">
        <v>460</v>
      </c>
      <c r="C127" s="30">
        <v>0.7429</v>
      </c>
      <c r="D127" s="30">
        <v>0.99050000000000005</v>
      </c>
      <c r="E127" s="30" t="s">
        <v>16</v>
      </c>
      <c r="F127" s="68" t="s">
        <v>93</v>
      </c>
      <c r="G127" s="68" t="s">
        <v>17</v>
      </c>
    </row>
    <row r="128" spans="1:7">
      <c r="A128" s="30">
        <v>1</v>
      </c>
      <c r="B128" s="30">
        <v>470</v>
      </c>
      <c r="C128" s="30">
        <v>0.74519999999999997</v>
      </c>
      <c r="D128" s="30">
        <v>0.99360000000000004</v>
      </c>
      <c r="E128" s="30" t="s">
        <v>16</v>
      </c>
      <c r="F128" s="68" t="s">
        <v>93</v>
      </c>
      <c r="G128" s="68" t="s">
        <v>17</v>
      </c>
    </row>
    <row r="129" spans="1:7">
      <c r="A129" s="30">
        <v>1</v>
      </c>
      <c r="B129" s="30">
        <v>480</v>
      </c>
      <c r="C129" s="30">
        <v>0.74690000000000001</v>
      </c>
      <c r="D129" s="30">
        <v>0.99590000000000001</v>
      </c>
      <c r="E129" s="30" t="s">
        <v>16</v>
      </c>
      <c r="F129" s="68" t="s">
        <v>93</v>
      </c>
      <c r="G129" s="68" t="s">
        <v>17</v>
      </c>
    </row>
    <row r="130" spans="1:7">
      <c r="A130" s="30">
        <v>1</v>
      </c>
      <c r="B130" s="30">
        <v>490</v>
      </c>
      <c r="C130" s="30">
        <v>0.74829999999999997</v>
      </c>
      <c r="D130" s="30">
        <v>0.99770000000000003</v>
      </c>
      <c r="E130" s="30" t="s">
        <v>16</v>
      </c>
      <c r="F130" s="68" t="s">
        <v>93</v>
      </c>
      <c r="G130" s="68" t="s">
        <v>17</v>
      </c>
    </row>
    <row r="131" spans="1:7">
      <c r="A131" s="46">
        <v>1</v>
      </c>
      <c r="B131" s="46">
        <v>500</v>
      </c>
      <c r="C131" s="46">
        <v>0.74929999999999997</v>
      </c>
      <c r="D131" s="46">
        <v>0.999</v>
      </c>
      <c r="E131" s="46" t="s">
        <v>16</v>
      </c>
      <c r="F131" s="68" t="s">
        <v>93</v>
      </c>
      <c r="G131" s="68" t="s">
        <v>17</v>
      </c>
    </row>
    <row r="132" spans="1:7">
      <c r="A132" s="33">
        <v>1</v>
      </c>
      <c r="B132" s="33">
        <v>0</v>
      </c>
      <c r="C132" s="33">
        <v>0</v>
      </c>
      <c r="D132" s="33">
        <v>0</v>
      </c>
      <c r="E132" s="33" t="s">
        <v>18</v>
      </c>
      <c r="F132" s="68" t="s">
        <v>94</v>
      </c>
      <c r="G132" s="68" t="s">
        <v>19</v>
      </c>
    </row>
    <row r="133" spans="1:7">
      <c r="A133" s="33">
        <v>1</v>
      </c>
      <c r="B133" s="33">
        <v>50</v>
      </c>
      <c r="C133" s="33">
        <v>0</v>
      </c>
      <c r="D133" s="33">
        <v>0</v>
      </c>
      <c r="E133" s="33" t="s">
        <v>18</v>
      </c>
      <c r="F133" s="68" t="s">
        <v>94</v>
      </c>
      <c r="G133" s="68" t="s">
        <v>19</v>
      </c>
    </row>
    <row r="134" spans="1:7">
      <c r="A134" s="33">
        <v>1</v>
      </c>
      <c r="B134" s="33">
        <v>100</v>
      </c>
      <c r="C134" s="33">
        <v>0</v>
      </c>
      <c r="D134" s="33">
        <v>0</v>
      </c>
      <c r="E134" s="33" t="s">
        <v>18</v>
      </c>
      <c r="F134" s="68" t="s">
        <v>94</v>
      </c>
      <c r="G134" s="68" t="s">
        <v>19</v>
      </c>
    </row>
    <row r="135" spans="1:7">
      <c r="A135" s="33">
        <v>1</v>
      </c>
      <c r="B135" s="33">
        <v>150</v>
      </c>
      <c r="C135" s="33">
        <v>0</v>
      </c>
      <c r="D135" s="33">
        <v>0</v>
      </c>
      <c r="E135" s="33" t="s">
        <v>18</v>
      </c>
      <c r="F135" s="68" t="s">
        <v>94</v>
      </c>
      <c r="G135" s="68" t="s">
        <v>19</v>
      </c>
    </row>
    <row r="136" spans="1:7">
      <c r="A136" s="33">
        <v>1</v>
      </c>
      <c r="B136" s="33">
        <v>200</v>
      </c>
      <c r="C136" s="33">
        <v>0</v>
      </c>
      <c r="D136" s="33">
        <v>0</v>
      </c>
      <c r="E136" s="33" t="s">
        <v>18</v>
      </c>
      <c r="F136" s="68" t="s">
        <v>94</v>
      </c>
      <c r="G136" s="68" t="s">
        <v>19</v>
      </c>
    </row>
    <row r="137" spans="1:7">
      <c r="A137" s="33">
        <v>1</v>
      </c>
      <c r="B137" s="33">
        <v>250</v>
      </c>
      <c r="C137" s="33">
        <v>0</v>
      </c>
      <c r="D137" s="33">
        <v>0</v>
      </c>
      <c r="E137" s="33" t="s">
        <v>18</v>
      </c>
      <c r="F137" s="68" t="s">
        <v>94</v>
      </c>
      <c r="G137" s="68" t="s">
        <v>19</v>
      </c>
    </row>
    <row r="138" spans="1:7">
      <c r="A138" s="33">
        <v>1</v>
      </c>
      <c r="B138" s="33">
        <v>300</v>
      </c>
      <c r="C138" s="33">
        <v>0</v>
      </c>
      <c r="D138" s="33">
        <v>0</v>
      </c>
      <c r="E138" s="33" t="s">
        <v>18</v>
      </c>
      <c r="F138" s="68" t="s">
        <v>94</v>
      </c>
      <c r="G138" s="68" t="s">
        <v>19</v>
      </c>
    </row>
    <row r="139" spans="1:7">
      <c r="A139" s="33">
        <v>1</v>
      </c>
      <c r="B139" s="33">
        <v>350</v>
      </c>
      <c r="C139" s="33">
        <v>1.2999999999999999E-3</v>
      </c>
      <c r="D139" s="33">
        <v>3.3999999999999998E-3</v>
      </c>
      <c r="E139" s="33" t="s">
        <v>18</v>
      </c>
      <c r="F139" s="68" t="s">
        <v>94</v>
      </c>
      <c r="G139" s="68" t="s">
        <v>19</v>
      </c>
    </row>
    <row r="140" spans="1:7">
      <c r="A140" s="33">
        <v>1</v>
      </c>
      <c r="B140" s="33">
        <v>400</v>
      </c>
      <c r="C140" s="33">
        <v>3.8999999999999998E-3</v>
      </c>
      <c r="D140" s="33">
        <v>1.0500000000000001E-2</v>
      </c>
      <c r="E140" s="33" t="s">
        <v>18</v>
      </c>
      <c r="F140" s="68" t="s">
        <v>94</v>
      </c>
      <c r="G140" s="68" t="s">
        <v>19</v>
      </c>
    </row>
    <row r="141" spans="1:7">
      <c r="A141" s="33">
        <v>1</v>
      </c>
      <c r="B141" s="33">
        <v>450</v>
      </c>
      <c r="C141" s="33">
        <v>9.1000000000000004E-3</v>
      </c>
      <c r="D141" s="33">
        <v>2.4299999999999999E-2</v>
      </c>
      <c r="E141" s="33" t="s">
        <v>18</v>
      </c>
      <c r="F141" s="68" t="s">
        <v>94</v>
      </c>
      <c r="G141" s="68" t="s">
        <v>19</v>
      </c>
    </row>
    <row r="142" spans="1:7">
      <c r="A142" s="33">
        <v>1</v>
      </c>
      <c r="B142" s="33">
        <v>500</v>
      </c>
      <c r="C142" s="33">
        <v>1.8200000000000001E-2</v>
      </c>
      <c r="D142" s="33">
        <v>4.87E-2</v>
      </c>
      <c r="E142" s="33" t="s">
        <v>18</v>
      </c>
      <c r="F142" s="68" t="s">
        <v>94</v>
      </c>
      <c r="G142" s="68" t="s">
        <v>19</v>
      </c>
    </row>
    <row r="143" spans="1:7">
      <c r="A143" s="33">
        <v>1</v>
      </c>
      <c r="B143" s="33">
        <v>550</v>
      </c>
      <c r="C143" s="33">
        <v>3.3099999999999997E-2</v>
      </c>
      <c r="D143" s="33">
        <v>8.8200000000000001E-2</v>
      </c>
      <c r="E143" s="33" t="s">
        <v>18</v>
      </c>
      <c r="F143" s="68" t="s">
        <v>94</v>
      </c>
      <c r="G143" s="68" t="s">
        <v>19</v>
      </c>
    </row>
    <row r="144" spans="1:7">
      <c r="A144" s="33">
        <v>1</v>
      </c>
      <c r="B144" s="33">
        <v>600</v>
      </c>
      <c r="C144" s="33">
        <v>5.5100000000000003E-2</v>
      </c>
      <c r="D144" s="33">
        <v>0.14699999999999999</v>
      </c>
      <c r="E144" s="33" t="s">
        <v>18</v>
      </c>
      <c r="F144" s="68" t="s">
        <v>94</v>
      </c>
      <c r="G144" s="68" t="s">
        <v>19</v>
      </c>
    </row>
    <row r="145" spans="1:7">
      <c r="A145" s="33">
        <v>1</v>
      </c>
      <c r="B145" s="33">
        <v>650</v>
      </c>
      <c r="C145" s="33">
        <v>8.5099999999999995E-2</v>
      </c>
      <c r="D145" s="33">
        <v>0.2271</v>
      </c>
      <c r="E145" s="33" t="s">
        <v>18</v>
      </c>
      <c r="F145" s="68" t="s">
        <v>94</v>
      </c>
      <c r="G145" s="68" t="s">
        <v>19</v>
      </c>
    </row>
    <row r="146" spans="1:7">
      <c r="A146" s="33">
        <v>1</v>
      </c>
      <c r="B146" s="33">
        <v>700</v>
      </c>
      <c r="C146" s="33">
        <v>0.1225</v>
      </c>
      <c r="D146" s="33">
        <v>0.32679999999999998</v>
      </c>
      <c r="E146" s="33" t="s">
        <v>18</v>
      </c>
      <c r="F146" s="68" t="s">
        <v>94</v>
      </c>
      <c r="G146" s="68" t="s">
        <v>19</v>
      </c>
    </row>
    <row r="147" spans="1:7">
      <c r="A147" s="33">
        <v>1</v>
      </c>
      <c r="B147" s="33">
        <v>750</v>
      </c>
      <c r="C147" s="33">
        <v>0.16520000000000001</v>
      </c>
      <c r="D147" s="33">
        <v>0.44059999999999999</v>
      </c>
      <c r="E147" s="33" t="s">
        <v>18</v>
      </c>
      <c r="F147" s="68" t="s">
        <v>94</v>
      </c>
      <c r="G147" s="68" t="s">
        <v>19</v>
      </c>
    </row>
    <row r="148" spans="1:7">
      <c r="A148" s="33">
        <v>1</v>
      </c>
      <c r="B148" s="33">
        <v>800</v>
      </c>
      <c r="C148" s="33">
        <v>0.20979999999999999</v>
      </c>
      <c r="D148" s="33">
        <v>0.55940000000000001</v>
      </c>
      <c r="E148" s="33" t="s">
        <v>18</v>
      </c>
      <c r="F148" s="68" t="s">
        <v>94</v>
      </c>
      <c r="G148" s="68" t="s">
        <v>19</v>
      </c>
    </row>
    <row r="149" spans="1:7">
      <c r="A149" s="33">
        <v>1</v>
      </c>
      <c r="B149" s="33">
        <v>850</v>
      </c>
      <c r="C149" s="33">
        <v>0.2525</v>
      </c>
      <c r="D149" s="33">
        <v>0.67320000000000002</v>
      </c>
      <c r="E149" s="33" t="s">
        <v>18</v>
      </c>
      <c r="F149" s="68" t="s">
        <v>94</v>
      </c>
      <c r="G149" s="68" t="s">
        <v>19</v>
      </c>
    </row>
    <row r="150" spans="1:7">
      <c r="A150" s="33">
        <v>1</v>
      </c>
      <c r="B150" s="33">
        <v>900</v>
      </c>
      <c r="C150" s="33">
        <v>0.28989999999999999</v>
      </c>
      <c r="D150" s="33">
        <v>0.77290000000000003</v>
      </c>
      <c r="E150" s="33" t="s">
        <v>18</v>
      </c>
      <c r="F150" s="68" t="s">
        <v>94</v>
      </c>
      <c r="G150" s="68" t="s">
        <v>19</v>
      </c>
    </row>
    <row r="151" spans="1:7">
      <c r="A151" s="33">
        <v>1</v>
      </c>
      <c r="B151" s="33">
        <v>950</v>
      </c>
      <c r="C151" s="33">
        <v>0.31990000000000002</v>
      </c>
      <c r="D151" s="33">
        <v>0.85299999999999998</v>
      </c>
      <c r="E151" s="33" t="s">
        <v>18</v>
      </c>
      <c r="F151" s="68" t="s">
        <v>94</v>
      </c>
      <c r="G151" s="68" t="s">
        <v>19</v>
      </c>
    </row>
    <row r="152" spans="1:7">
      <c r="A152" s="33">
        <v>1</v>
      </c>
      <c r="B152" s="33">
        <v>1000</v>
      </c>
      <c r="C152" s="33">
        <v>0.34189999999999998</v>
      </c>
      <c r="D152" s="33">
        <v>0.91180000000000005</v>
      </c>
      <c r="E152" s="33" t="s">
        <v>18</v>
      </c>
      <c r="F152" s="68" t="s">
        <v>94</v>
      </c>
      <c r="G152" s="68" t="s">
        <v>19</v>
      </c>
    </row>
    <row r="153" spans="1:7">
      <c r="A153" s="33">
        <v>1</v>
      </c>
      <c r="B153" s="33">
        <v>1050</v>
      </c>
      <c r="C153" s="33">
        <v>0.35680000000000001</v>
      </c>
      <c r="D153" s="33">
        <v>0.95130000000000003</v>
      </c>
      <c r="E153" s="33" t="s">
        <v>18</v>
      </c>
      <c r="F153" s="68" t="s">
        <v>94</v>
      </c>
      <c r="G153" s="68" t="s">
        <v>19</v>
      </c>
    </row>
    <row r="154" spans="1:7">
      <c r="A154" s="33">
        <v>1</v>
      </c>
      <c r="B154" s="33">
        <v>1100</v>
      </c>
      <c r="C154" s="33">
        <v>0.3659</v>
      </c>
      <c r="D154" s="33">
        <v>0.97570000000000001</v>
      </c>
      <c r="E154" s="33" t="s">
        <v>18</v>
      </c>
      <c r="F154" s="68" t="s">
        <v>94</v>
      </c>
      <c r="G154" s="68" t="s">
        <v>19</v>
      </c>
    </row>
    <row r="155" spans="1:7">
      <c r="A155" s="33">
        <v>1</v>
      </c>
      <c r="B155" s="33">
        <v>1150</v>
      </c>
      <c r="C155" s="33">
        <v>0.37109999999999999</v>
      </c>
      <c r="D155" s="33">
        <v>0.98950000000000005</v>
      </c>
      <c r="E155" s="33" t="s">
        <v>18</v>
      </c>
      <c r="F155" s="68" t="s">
        <v>94</v>
      </c>
      <c r="G155" s="68" t="s">
        <v>19</v>
      </c>
    </row>
    <row r="156" spans="1:7">
      <c r="A156" s="33">
        <v>1</v>
      </c>
      <c r="B156" s="33">
        <v>1200</v>
      </c>
      <c r="C156" s="33">
        <v>0.37369999999999998</v>
      </c>
      <c r="D156" s="33">
        <v>0.99660000000000004</v>
      </c>
      <c r="E156" s="33" t="s">
        <v>18</v>
      </c>
      <c r="F156" s="68" t="s">
        <v>94</v>
      </c>
      <c r="G156" s="68" t="s">
        <v>19</v>
      </c>
    </row>
    <row r="157" spans="1:7">
      <c r="A157" s="33">
        <v>1</v>
      </c>
      <c r="B157" s="33">
        <v>1500</v>
      </c>
      <c r="C157" s="33">
        <v>0.37369999999999998</v>
      </c>
      <c r="D157" s="33">
        <v>0.99660000000000004</v>
      </c>
      <c r="E157" s="33" t="s">
        <v>18</v>
      </c>
      <c r="F157" s="68" t="s">
        <v>94</v>
      </c>
      <c r="G157" s="68" t="s">
        <v>19</v>
      </c>
    </row>
    <row r="158" spans="1:7">
      <c r="A158" s="33">
        <v>1</v>
      </c>
      <c r="B158" s="33">
        <v>2000</v>
      </c>
      <c r="C158" s="33">
        <v>0.37369999999999998</v>
      </c>
      <c r="D158" s="33">
        <v>0.99660000000000004</v>
      </c>
      <c r="E158" s="33" t="s">
        <v>18</v>
      </c>
      <c r="F158" s="68" t="s">
        <v>94</v>
      </c>
      <c r="G158" s="68" t="s">
        <v>19</v>
      </c>
    </row>
    <row r="159" spans="1:7">
      <c r="A159" s="34">
        <v>1</v>
      </c>
      <c r="B159" s="34">
        <v>3000</v>
      </c>
      <c r="C159" s="34">
        <v>0.37369999999999998</v>
      </c>
      <c r="D159" s="34">
        <v>0.99660000000000004</v>
      </c>
      <c r="E159" s="34" t="s">
        <v>18</v>
      </c>
      <c r="F159" s="68" t="s">
        <v>94</v>
      </c>
      <c r="G159" s="68" t="s">
        <v>19</v>
      </c>
    </row>
    <row r="160" spans="1:7">
      <c r="A160" s="30">
        <v>1</v>
      </c>
      <c r="B160" s="30">
        <v>0</v>
      </c>
      <c r="C160" s="30">
        <v>0</v>
      </c>
      <c r="D160" s="30">
        <v>1</v>
      </c>
      <c r="E160" s="30" t="s">
        <v>20</v>
      </c>
      <c r="F160" s="68" t="s">
        <v>21</v>
      </c>
      <c r="G160" s="68" t="s">
        <v>22</v>
      </c>
    </row>
    <row r="161" spans="1:7">
      <c r="A161" s="30">
        <v>1</v>
      </c>
      <c r="B161" s="30">
        <v>0</v>
      </c>
      <c r="C161" s="30">
        <v>6.7894977625149707E-3</v>
      </c>
      <c r="D161" s="30">
        <v>1</v>
      </c>
      <c r="E161" s="30" t="s">
        <v>20</v>
      </c>
      <c r="F161" s="68" t="s">
        <v>21</v>
      </c>
      <c r="G161" s="68" t="s">
        <v>22</v>
      </c>
    </row>
    <row r="162" spans="1:7">
      <c r="A162" s="30">
        <v>1</v>
      </c>
      <c r="B162" s="30">
        <v>1.5000000000000013E-2</v>
      </c>
      <c r="C162" s="30">
        <v>8.1452892025085273E-3</v>
      </c>
      <c r="D162" s="30">
        <v>1</v>
      </c>
      <c r="E162" s="30" t="s">
        <v>20</v>
      </c>
      <c r="F162" s="68" t="s">
        <v>21</v>
      </c>
      <c r="G162" s="68" t="s">
        <v>22</v>
      </c>
    </row>
    <row r="163" spans="1:7">
      <c r="A163" s="30">
        <v>1</v>
      </c>
      <c r="B163" s="30">
        <v>3.0000000000000027E-2</v>
      </c>
      <c r="C163" s="30">
        <v>9.7250935234509377E-3</v>
      </c>
      <c r="D163" s="30">
        <v>1</v>
      </c>
      <c r="E163" s="30" t="s">
        <v>20</v>
      </c>
      <c r="F163" s="68" t="s">
        <v>21</v>
      </c>
      <c r="G163" s="68" t="s">
        <v>22</v>
      </c>
    </row>
    <row r="164" spans="1:7">
      <c r="A164" s="30">
        <v>1</v>
      </c>
      <c r="B164" s="30">
        <v>4.500000000000004E-2</v>
      </c>
      <c r="C164" s="30">
        <v>1.1558965622772255E-2</v>
      </c>
      <c r="D164" s="30">
        <v>1</v>
      </c>
      <c r="E164" s="30" t="s">
        <v>20</v>
      </c>
      <c r="F164" s="68" t="s">
        <v>21</v>
      </c>
      <c r="G164" s="68" t="s">
        <v>22</v>
      </c>
    </row>
    <row r="165" spans="1:7">
      <c r="A165" s="30">
        <v>1</v>
      </c>
      <c r="B165" s="30">
        <v>6.0000000000000053E-2</v>
      </c>
      <c r="C165" s="30">
        <v>1.3679929811126701E-2</v>
      </c>
      <c r="D165" s="30">
        <v>1</v>
      </c>
      <c r="E165" s="30" t="s">
        <v>20</v>
      </c>
      <c r="F165" s="68" t="s">
        <v>21</v>
      </c>
      <c r="G165" s="68" t="s">
        <v>22</v>
      </c>
    </row>
    <row r="166" spans="1:7">
      <c r="A166" s="30">
        <v>1</v>
      </c>
      <c r="B166" s="30">
        <v>7.4999999999999956E-2</v>
      </c>
      <c r="C166" s="30">
        <v>1.612411040175948E-2</v>
      </c>
      <c r="D166" s="30">
        <v>1</v>
      </c>
      <c r="E166" s="30" t="s">
        <v>20</v>
      </c>
      <c r="F166" s="68" t="s">
        <v>21</v>
      </c>
      <c r="G166" s="68" t="s">
        <v>22</v>
      </c>
    </row>
    <row r="167" spans="1:7">
      <c r="A167" s="30">
        <v>1</v>
      </c>
      <c r="B167" s="30">
        <v>8.9999999999999969E-2</v>
      </c>
      <c r="C167" s="30">
        <v>1.8930840810322529E-2</v>
      </c>
      <c r="D167" s="30">
        <v>1</v>
      </c>
      <c r="E167" s="30" t="s">
        <v>20</v>
      </c>
      <c r="F167" s="68" t="s">
        <v>21</v>
      </c>
      <c r="G167" s="68" t="s">
        <v>22</v>
      </c>
    </row>
    <row r="168" spans="1:7">
      <c r="A168" s="30">
        <v>1</v>
      </c>
      <c r="B168" s="30">
        <v>0.10499999999999998</v>
      </c>
      <c r="C168" s="30">
        <v>2.2142745565971369E-2</v>
      </c>
      <c r="D168" s="30">
        <v>1</v>
      </c>
      <c r="E168" s="30" t="s">
        <v>20</v>
      </c>
      <c r="F168" s="68" t="s">
        <v>21</v>
      </c>
      <c r="G168" s="68" t="s">
        <v>22</v>
      </c>
    </row>
    <row r="169" spans="1:7">
      <c r="A169" s="30">
        <v>1</v>
      </c>
      <c r="B169" s="30">
        <v>0.12</v>
      </c>
      <c r="C169" s="30">
        <v>2.5805789159262998E-2</v>
      </c>
      <c r="D169" s="30">
        <v>1</v>
      </c>
      <c r="E169" s="30" t="s">
        <v>20</v>
      </c>
      <c r="F169" s="68" t="s">
        <v>21</v>
      </c>
      <c r="G169" s="68" t="s">
        <v>22</v>
      </c>
    </row>
    <row r="170" spans="1:7">
      <c r="A170" s="30">
        <v>1</v>
      </c>
      <c r="B170" s="30">
        <v>0.13500000000000001</v>
      </c>
      <c r="C170" s="30">
        <v>2.9969285220214359E-2</v>
      </c>
      <c r="D170" s="30">
        <v>1</v>
      </c>
      <c r="E170" s="30" t="s">
        <v>20</v>
      </c>
      <c r="F170" s="68" t="s">
        <v>21</v>
      </c>
      <c r="G170" s="68" t="s">
        <v>22</v>
      </c>
    </row>
    <row r="171" spans="1:7">
      <c r="A171" s="30">
        <v>1</v>
      </c>
      <c r="B171" s="30">
        <v>0.15000000000000002</v>
      </c>
      <c r="C171" s="30">
        <v>3.4685859148140347E-2</v>
      </c>
      <c r="D171" s="30">
        <v>1</v>
      </c>
      <c r="E171" s="30" t="s">
        <v>20</v>
      </c>
      <c r="F171" s="68" t="s">
        <v>21</v>
      </c>
      <c r="G171" s="68" t="s">
        <v>22</v>
      </c>
    </row>
    <row r="172" spans="1:7">
      <c r="A172" s="30">
        <v>1</v>
      </c>
      <c r="B172" s="30">
        <v>0.16500000000000004</v>
      </c>
      <c r="C172" s="30">
        <v>4.0011357022279731E-2</v>
      </c>
      <c r="D172" s="30">
        <v>1</v>
      </c>
      <c r="E172" s="30" t="s">
        <v>20</v>
      </c>
      <c r="F172" s="68" t="s">
        <v>21</v>
      </c>
      <c r="G172" s="68" t="s">
        <v>22</v>
      </c>
    </row>
    <row r="173" spans="1:7">
      <c r="A173" s="30">
        <v>1</v>
      </c>
      <c r="B173" s="30">
        <v>0.18000000000000005</v>
      </c>
      <c r="C173" s="30">
        <v>4.6004693428603236E-2</v>
      </c>
      <c r="D173" s="30">
        <v>1</v>
      </c>
      <c r="E173" s="30" t="s">
        <v>20</v>
      </c>
      <c r="F173" s="68" t="s">
        <v>21</v>
      </c>
      <c r="G173" s="68" t="s">
        <v>22</v>
      </c>
    </row>
    <row r="174" spans="1:7">
      <c r="A174" s="30">
        <v>1</v>
      </c>
      <c r="B174" s="30">
        <v>0.19499999999999995</v>
      </c>
      <c r="C174" s="30">
        <v>5.2727630764276362E-2</v>
      </c>
      <c r="D174" s="30">
        <v>1</v>
      </c>
      <c r="E174" s="30" t="s">
        <v>20</v>
      </c>
      <c r="F174" s="68" t="s">
        <v>21</v>
      </c>
      <c r="G174" s="68" t="s">
        <v>22</v>
      </c>
    </row>
    <row r="175" spans="1:7">
      <c r="A175" s="30">
        <v>1</v>
      </c>
      <c r="B175" s="30">
        <v>0.20999999999999996</v>
      </c>
      <c r="C175" s="30">
        <v>6.0244482648057873E-2</v>
      </c>
      <c r="D175" s="30">
        <v>1</v>
      </c>
      <c r="E175" s="30" t="s">
        <v>20</v>
      </c>
      <c r="F175" s="68" t="s">
        <v>21</v>
      </c>
      <c r="G175" s="68" t="s">
        <v>22</v>
      </c>
    </row>
    <row r="176" spans="1:7">
      <c r="A176" s="30">
        <v>1</v>
      </c>
      <c r="B176" s="30">
        <v>0.22499999999999998</v>
      </c>
      <c r="C176" s="30">
        <v>6.8621734293342507E-2</v>
      </c>
      <c r="D176" s="30">
        <v>1</v>
      </c>
      <c r="E176" s="30" t="s">
        <v>20</v>
      </c>
      <c r="F176" s="68" t="s">
        <v>21</v>
      </c>
      <c r="G176" s="68" t="s">
        <v>22</v>
      </c>
    </row>
    <row r="177" spans="1:7">
      <c r="A177" s="30">
        <v>1</v>
      </c>
      <c r="B177" s="30">
        <v>0.24</v>
      </c>
      <c r="C177" s="30">
        <v>7.7927573110664561E-2</v>
      </c>
      <c r="D177" s="30">
        <v>1</v>
      </c>
      <c r="E177" s="30" t="s">
        <v>20</v>
      </c>
      <c r="F177" s="68" t="s">
        <v>21</v>
      </c>
      <c r="G177" s="68" t="s">
        <v>22</v>
      </c>
    </row>
    <row r="178" spans="1:7">
      <c r="A178" s="30">
        <v>1</v>
      </c>
      <c r="B178" s="30">
        <v>0.255</v>
      </c>
      <c r="C178" s="30">
        <v>8.8231323416828294E-2</v>
      </c>
      <c r="D178" s="30">
        <v>1</v>
      </c>
      <c r="E178" s="30" t="s">
        <v>20</v>
      </c>
      <c r="F178" s="68" t="s">
        <v>21</v>
      </c>
      <c r="G178" s="68" t="s">
        <v>22</v>
      </c>
    </row>
    <row r="179" spans="1:7">
      <c r="A179" s="30">
        <v>1</v>
      </c>
      <c r="B179" s="30">
        <v>0.27</v>
      </c>
      <c r="C179" s="30">
        <v>9.9602779954607035E-2</v>
      </c>
      <c r="D179" s="30">
        <v>1</v>
      </c>
      <c r="E179" s="30" t="s">
        <v>20</v>
      </c>
      <c r="F179" s="68" t="s">
        <v>21</v>
      </c>
      <c r="G179" s="68" t="s">
        <v>22</v>
      </c>
    </row>
    <row r="180" spans="1:7">
      <c r="A180" s="30">
        <v>1</v>
      </c>
      <c r="B180" s="30">
        <v>0.28500000000000003</v>
      </c>
      <c r="C180" s="30">
        <v>0.11211143598319059</v>
      </c>
      <c r="D180" s="30">
        <v>1</v>
      </c>
      <c r="E180" s="30" t="s">
        <v>20</v>
      </c>
      <c r="F180" s="68" t="s">
        <v>21</v>
      </c>
      <c r="G180" s="68" t="s">
        <v>22</v>
      </c>
    </row>
    <row r="181" spans="1:7">
      <c r="A181" s="30">
        <v>1</v>
      </c>
      <c r="B181" s="30">
        <v>0.30000000000000004</v>
      </c>
      <c r="C181" s="30">
        <v>0.12582560299401158</v>
      </c>
      <c r="D181" s="30">
        <v>1</v>
      </c>
      <c r="E181" s="30" t="s">
        <v>20</v>
      </c>
      <c r="F181" s="68" t="s">
        <v>21</v>
      </c>
      <c r="G181" s="68" t="s">
        <v>22</v>
      </c>
    </row>
    <row r="182" spans="1:7">
      <c r="A182" s="30">
        <v>1</v>
      </c>
      <c r="B182" s="30">
        <v>0.31499999999999995</v>
      </c>
      <c r="C182" s="30">
        <v>0.14081142064289429</v>
      </c>
      <c r="D182" s="30">
        <v>1</v>
      </c>
      <c r="E182" s="30" t="s">
        <v>20</v>
      </c>
      <c r="F182" s="68" t="s">
        <v>21</v>
      </c>
      <c r="G182" s="68" t="s">
        <v>22</v>
      </c>
    </row>
    <row r="183" spans="1:7">
      <c r="A183" s="30">
        <v>1</v>
      </c>
      <c r="B183" s="30">
        <v>0.32999999999999996</v>
      </c>
      <c r="C183" s="30">
        <v>0.15713175726498158</v>
      </c>
      <c r="D183" s="30">
        <v>1</v>
      </c>
      <c r="E183" s="30" t="s">
        <v>20</v>
      </c>
      <c r="F183" s="68" t="s">
        <v>21</v>
      </c>
      <c r="G183" s="68" t="s">
        <v>22</v>
      </c>
    </row>
    <row r="184" spans="1:7">
      <c r="A184" s="30">
        <v>1</v>
      </c>
      <c r="B184" s="30">
        <v>0.34499999999999997</v>
      </c>
      <c r="C184" s="30">
        <v>0.1748450033435115</v>
      </c>
      <c r="D184" s="30">
        <v>1</v>
      </c>
      <c r="E184" s="30" t="s">
        <v>20</v>
      </c>
      <c r="F184" s="68" t="s">
        <v>21</v>
      </c>
      <c r="G184" s="68" t="s">
        <v>22</v>
      </c>
    </row>
    <row r="185" spans="1:7">
      <c r="A185" s="30">
        <v>1</v>
      </c>
      <c r="B185" s="30">
        <v>0.36</v>
      </c>
      <c r="C185" s="30">
        <v>0.19400376251873502</v>
      </c>
      <c r="D185" s="30">
        <v>1</v>
      </c>
      <c r="E185" s="30" t="s">
        <v>20</v>
      </c>
      <c r="F185" s="68" t="s">
        <v>21</v>
      </c>
      <c r="G185" s="68" t="s">
        <v>22</v>
      </c>
    </row>
    <row r="186" spans="1:7">
      <c r="A186" s="30">
        <v>1</v>
      </c>
      <c r="B186" s="30">
        <v>0.375</v>
      </c>
      <c r="C186" s="30">
        <v>0.21465344712068224</v>
      </c>
      <c r="D186" s="30">
        <v>1</v>
      </c>
      <c r="E186" s="30" t="s">
        <v>20</v>
      </c>
      <c r="F186" s="68" t="s">
        <v>21</v>
      </c>
      <c r="G186" s="68" t="s">
        <v>22</v>
      </c>
    </row>
    <row r="187" spans="1:7">
      <c r="A187" s="30">
        <v>1</v>
      </c>
      <c r="B187" s="30">
        <v>0.39</v>
      </c>
      <c r="C187" s="30">
        <v>0.23683078774987801</v>
      </c>
      <c r="D187" s="30">
        <v>1</v>
      </c>
      <c r="E187" s="30" t="s">
        <v>20</v>
      </c>
      <c r="F187" s="68" t="s">
        <v>21</v>
      </c>
      <c r="G187" s="68" t="s">
        <v>22</v>
      </c>
    </row>
    <row r="188" spans="1:7">
      <c r="A188" s="30">
        <v>1</v>
      </c>
      <c r="B188" s="30">
        <v>0.40500000000000003</v>
      </c>
      <c r="C188" s="30">
        <v>0.26056226906163876</v>
      </c>
      <c r="D188" s="30">
        <v>1</v>
      </c>
      <c r="E188" s="30" t="s">
        <v>20</v>
      </c>
      <c r="F188" s="68" t="s">
        <v>21</v>
      </c>
      <c r="G188" s="68" t="s">
        <v>22</v>
      </c>
    </row>
    <row r="189" spans="1:7">
      <c r="A189" s="30">
        <v>1</v>
      </c>
      <c r="B189" s="30">
        <v>0.42000000000000004</v>
      </c>
      <c r="C189" s="30">
        <v>0.28586250656655443</v>
      </c>
      <c r="D189" s="30">
        <v>1</v>
      </c>
      <c r="E189" s="30" t="s">
        <v>20</v>
      </c>
      <c r="F189" s="68" t="s">
        <v>21</v>
      </c>
      <c r="G189" s="68" t="s">
        <v>22</v>
      </c>
    </row>
    <row r="190" spans="1:7">
      <c r="A190" s="30">
        <v>1</v>
      </c>
      <c r="B190" s="30">
        <v>0.43500000000000005</v>
      </c>
      <c r="C190" s="30">
        <v>0.31273258186018732</v>
      </c>
      <c r="D190" s="30">
        <v>1</v>
      </c>
      <c r="E190" s="30" t="s">
        <v>20</v>
      </c>
      <c r="F190" s="68" t="s">
        <v>21</v>
      </c>
      <c r="G190" s="68" t="s">
        <v>22</v>
      </c>
    </row>
    <row r="191" spans="1:7">
      <c r="A191" s="30">
        <v>1</v>
      </c>
      <c r="B191" s="30">
        <v>0.44999999999999996</v>
      </c>
      <c r="C191" s="30">
        <v>0.34115835613808448</v>
      </c>
      <c r="D191" s="30">
        <v>1</v>
      </c>
      <c r="E191" s="30" t="s">
        <v>20</v>
      </c>
      <c r="F191" s="68" t="s">
        <v>21</v>
      </c>
      <c r="G191" s="68" t="s">
        <v>22</v>
      </c>
    </row>
    <row r="192" spans="1:7">
      <c r="A192" s="30">
        <v>1</v>
      </c>
      <c r="B192" s="30">
        <v>0.46499999999999997</v>
      </c>
      <c r="C192" s="30">
        <v>0.37110878401387581</v>
      </c>
      <c r="D192" s="30">
        <v>1</v>
      </c>
      <c r="E192" s="30" t="s">
        <v>20</v>
      </c>
      <c r="F192" s="68" t="s">
        <v>21</v>
      </c>
      <c r="G192" s="68" t="s">
        <v>22</v>
      </c>
    </row>
    <row r="193" spans="1:7">
      <c r="A193" s="30">
        <v>1</v>
      </c>
      <c r="B193" s="30">
        <v>0.48</v>
      </c>
      <c r="C193" s="30">
        <v>0.40253425138521626</v>
      </c>
      <c r="D193" s="30">
        <v>1</v>
      </c>
      <c r="E193" s="30" t="s">
        <v>20</v>
      </c>
      <c r="F193" s="68" t="s">
        <v>21</v>
      </c>
      <c r="G193" s="68" t="s">
        <v>22</v>
      </c>
    </row>
    <row r="194" spans="1:7">
      <c r="A194" s="30">
        <v>1</v>
      </c>
      <c r="B194" s="30">
        <v>0.495</v>
      </c>
      <c r="C194" s="30">
        <v>0.43536496219154253</v>
      </c>
      <c r="D194" s="30">
        <v>1</v>
      </c>
      <c r="E194" s="30" t="s">
        <v>20</v>
      </c>
      <c r="F194" s="68" t="s">
        <v>21</v>
      </c>
      <c r="G194" s="68" t="s">
        <v>22</v>
      </c>
    </row>
    <row r="195" spans="1:7">
      <c r="A195" s="30">
        <v>1</v>
      </c>
      <c r="B195" s="30">
        <v>0.51</v>
      </c>
      <c r="C195" s="30">
        <v>0.46950939913000722</v>
      </c>
      <c r="D195" s="30">
        <v>1</v>
      </c>
      <c r="E195" s="30" t="s">
        <v>20</v>
      </c>
      <c r="F195" s="68" t="s">
        <v>21</v>
      </c>
      <c r="G195" s="68" t="s">
        <v>22</v>
      </c>
    </row>
    <row r="196" spans="1:7">
      <c r="A196" s="30">
        <v>1</v>
      </c>
      <c r="B196" s="30">
        <v>0.52500000000000002</v>
      </c>
      <c r="C196" s="30">
        <v>0.50485288240794324</v>
      </c>
      <c r="D196" s="30">
        <v>1</v>
      </c>
      <c r="E196" s="30" t="s">
        <v>20</v>
      </c>
      <c r="F196" s="68" t="s">
        <v>21</v>
      </c>
      <c r="G196" s="68" t="s">
        <v>22</v>
      </c>
    </row>
    <row r="197" spans="1:7">
      <c r="A197" s="30">
        <v>1</v>
      </c>
      <c r="B197" s="30">
        <v>0.54</v>
      </c>
      <c r="C197" s="30">
        <v>0.54125624794663152</v>
      </c>
      <c r="D197" s="30">
        <v>1</v>
      </c>
      <c r="E197" s="30" t="s">
        <v>20</v>
      </c>
      <c r="F197" s="68" t="s">
        <v>21</v>
      </c>
      <c r="G197" s="68" t="s">
        <v>22</v>
      </c>
    </row>
    <row r="198" spans="1:7">
      <c r="A198" s="30">
        <v>1</v>
      </c>
      <c r="B198" s="30">
        <v>0.55499999999999994</v>
      </c>
      <c r="C198" s="30">
        <v>0.57855466143021683</v>
      </c>
      <c r="D198" s="30">
        <v>1</v>
      </c>
      <c r="E198" s="30" t="s">
        <v>20</v>
      </c>
      <c r="F198" s="68" t="s">
        <v>21</v>
      </c>
      <c r="G198" s="68" t="s">
        <v>22</v>
      </c>
    </row>
    <row r="199" spans="1:7">
      <c r="A199" s="30">
        <v>1</v>
      </c>
      <c r="B199" s="30">
        <v>0.57000000000000006</v>
      </c>
      <c r="C199" s="30">
        <v>0.61655657616662185</v>
      </c>
      <c r="D199" s="30">
        <v>1</v>
      </c>
      <c r="E199" s="30" t="s">
        <v>20</v>
      </c>
      <c r="F199" s="68" t="s">
        <v>21</v>
      </c>
      <c r="G199" s="68" t="s">
        <v>22</v>
      </c>
    </row>
    <row r="200" spans="1:7">
      <c r="A200" s="30">
        <v>1</v>
      </c>
      <c r="B200" s="30">
        <v>0.58499999999999996</v>
      </c>
      <c r="C200" s="30">
        <v>0.65504282919680723</v>
      </c>
      <c r="D200" s="30">
        <v>1</v>
      </c>
      <c r="E200" s="30" t="s">
        <v>20</v>
      </c>
      <c r="F200" s="68" t="s">
        <v>21</v>
      </c>
      <c r="G200" s="68" t="s">
        <v>22</v>
      </c>
    </row>
    <row r="201" spans="1:7">
      <c r="A201" s="30">
        <v>1</v>
      </c>
      <c r="B201" s="30">
        <v>0.6</v>
      </c>
      <c r="C201" s="30">
        <v>0.69376584856657464</v>
      </c>
      <c r="D201" s="30">
        <v>1</v>
      </c>
      <c r="E201" s="30" t="s">
        <v>20</v>
      </c>
      <c r="F201" s="68" t="s">
        <v>21</v>
      </c>
      <c r="G201" s="68" t="s">
        <v>22</v>
      </c>
    </row>
    <row r="202" spans="1:7">
      <c r="A202" s="30">
        <v>1</v>
      </c>
      <c r="B202" s="30">
        <v>0.61499999999999999</v>
      </c>
      <c r="C202" s="30">
        <v>0.73244890999046364</v>
      </c>
      <c r="D202" s="30">
        <v>1</v>
      </c>
      <c r="E202" s="30" t="s">
        <v>20</v>
      </c>
      <c r="F202" s="68" t="s">
        <v>21</v>
      </c>
      <c r="G202" s="68" t="s">
        <v>22</v>
      </c>
    </row>
    <row r="203" spans="1:7">
      <c r="A203" s="30">
        <v>1</v>
      </c>
      <c r="B203" s="30">
        <v>0.63</v>
      </c>
      <c r="C203" s="30">
        <v>0.77078532351724727</v>
      </c>
      <c r="D203" s="30">
        <v>1</v>
      </c>
      <c r="E203" s="30" t="s">
        <v>20</v>
      </c>
      <c r="F203" s="68" t="s">
        <v>21</v>
      </c>
      <c r="G203" s="68" t="s">
        <v>22</v>
      </c>
    </row>
    <row r="204" spans="1:7">
      <c r="A204" s="30">
        <v>1</v>
      </c>
      <c r="B204" s="30">
        <v>0.64500000000000002</v>
      </c>
      <c r="C204" s="30">
        <v>0.80843733063706336</v>
      </c>
      <c r="D204" s="30">
        <v>1</v>
      </c>
      <c r="E204" s="30" t="s">
        <v>20</v>
      </c>
      <c r="F204" s="68" t="s">
        <v>21</v>
      </c>
      <c r="G204" s="68" t="s">
        <v>22</v>
      </c>
    </row>
    <row r="205" spans="1:7">
      <c r="A205" s="30">
        <v>1</v>
      </c>
      <c r="B205" s="30">
        <v>0.65999999999999992</v>
      </c>
      <c r="C205" s="30">
        <v>0.84503430732816953</v>
      </c>
      <c r="D205" s="30">
        <v>1</v>
      </c>
      <c r="E205" s="30" t="s">
        <v>20</v>
      </c>
      <c r="F205" s="68" t="s">
        <v>21</v>
      </c>
      <c r="G205" s="68" t="s">
        <v>22</v>
      </c>
    </row>
    <row r="206" spans="1:7">
      <c r="A206" s="30">
        <v>1</v>
      </c>
      <c r="B206" s="30">
        <v>0.67500000000000004</v>
      </c>
      <c r="C206" s="30">
        <v>0.88016949984130288</v>
      </c>
      <c r="D206" s="30">
        <v>1</v>
      </c>
      <c r="E206" s="30" t="s">
        <v>20</v>
      </c>
      <c r="F206" s="68" t="s">
        <v>21</v>
      </c>
      <c r="G206" s="68" t="s">
        <v>22</v>
      </c>
    </row>
    <row r="207" spans="1:7">
      <c r="A207" s="30">
        <v>1</v>
      </c>
      <c r="B207" s="30">
        <v>0.69</v>
      </c>
      <c r="C207" s="30">
        <v>0.9133937089650993</v>
      </c>
      <c r="D207" s="30">
        <v>1</v>
      </c>
      <c r="E207" s="30" t="s">
        <v>20</v>
      </c>
      <c r="F207" s="68" t="s">
        <v>21</v>
      </c>
      <c r="G207" s="68" t="s">
        <v>22</v>
      </c>
    </row>
    <row r="208" spans="1:7">
      <c r="A208" s="30">
        <v>1</v>
      </c>
      <c r="B208" s="30">
        <v>0.70500000000000007</v>
      </c>
      <c r="C208" s="30">
        <v>0.94420230443054021</v>
      </c>
      <c r="D208" s="30">
        <v>1</v>
      </c>
      <c r="E208" s="30" t="s">
        <v>20</v>
      </c>
      <c r="F208" s="68" t="s">
        <v>21</v>
      </c>
      <c r="G208" s="68" t="s">
        <v>22</v>
      </c>
    </row>
    <row r="209" spans="1:7">
      <c r="A209" s="30">
        <v>1</v>
      </c>
      <c r="B209" s="30">
        <v>0.72</v>
      </c>
      <c r="C209" s="30">
        <v>0.97200579347616878</v>
      </c>
      <c r="D209" s="30">
        <v>1</v>
      </c>
      <c r="E209" s="30" t="s">
        <v>20</v>
      </c>
      <c r="F209" s="68" t="s">
        <v>21</v>
      </c>
      <c r="G209" s="68" t="s">
        <v>22</v>
      </c>
    </row>
    <row r="210" spans="1:7">
      <c r="A210" s="30">
        <v>1</v>
      </c>
      <c r="B210" s="30">
        <v>0.73499999999999999</v>
      </c>
      <c r="C210" s="30">
        <v>0.996048734278002</v>
      </c>
      <c r="D210" s="30">
        <v>1</v>
      </c>
      <c r="E210" s="30" t="s">
        <v>20</v>
      </c>
      <c r="F210" s="68" t="s">
        <v>21</v>
      </c>
      <c r="G210" s="68" t="s">
        <v>22</v>
      </c>
    </row>
    <row r="211" spans="1:7">
      <c r="A211" s="30">
        <v>1</v>
      </c>
      <c r="B211" s="30">
        <v>0.75</v>
      </c>
      <c r="C211" s="30">
        <v>1</v>
      </c>
      <c r="D211" s="30">
        <v>1</v>
      </c>
      <c r="E211" s="30" t="s">
        <v>20</v>
      </c>
      <c r="F211" s="68" t="s">
        <v>21</v>
      </c>
      <c r="G211" s="68" t="s">
        <v>22</v>
      </c>
    </row>
    <row r="212" spans="1:7">
      <c r="A212" s="30">
        <v>1</v>
      </c>
      <c r="B212" s="30">
        <v>0.76</v>
      </c>
      <c r="C212" s="30">
        <v>1</v>
      </c>
      <c r="D212" s="30">
        <v>1</v>
      </c>
      <c r="E212" s="30" t="s">
        <v>20</v>
      </c>
      <c r="F212" s="68" t="s">
        <v>21</v>
      </c>
      <c r="G212" s="68" t="s">
        <v>22</v>
      </c>
    </row>
    <row r="213" spans="1:7">
      <c r="A213" s="30">
        <v>1</v>
      </c>
      <c r="B213" s="30">
        <v>0.77500000000000002</v>
      </c>
      <c r="C213" s="30">
        <v>1</v>
      </c>
      <c r="D213" s="30">
        <v>1</v>
      </c>
      <c r="E213" s="30" t="s">
        <v>20</v>
      </c>
      <c r="F213" s="68" t="s">
        <v>21</v>
      </c>
      <c r="G213" s="68" t="s">
        <v>22</v>
      </c>
    </row>
    <row r="214" spans="1:7">
      <c r="A214" s="30">
        <v>1</v>
      </c>
      <c r="B214" s="30">
        <v>0.79</v>
      </c>
      <c r="C214" s="30">
        <v>1</v>
      </c>
      <c r="D214" s="30">
        <v>1</v>
      </c>
      <c r="E214" s="30" t="s">
        <v>20</v>
      </c>
      <c r="F214" s="68" t="s">
        <v>21</v>
      </c>
      <c r="G214" s="68" t="s">
        <v>22</v>
      </c>
    </row>
    <row r="215" spans="1:7">
      <c r="A215" s="30">
        <v>1</v>
      </c>
      <c r="B215" s="30">
        <v>0.80499999999999994</v>
      </c>
      <c r="C215" s="30">
        <v>1</v>
      </c>
      <c r="D215" s="30">
        <v>1</v>
      </c>
      <c r="E215" s="30" t="s">
        <v>20</v>
      </c>
      <c r="F215" s="68" t="s">
        <v>21</v>
      </c>
      <c r="G215" s="68" t="s">
        <v>22</v>
      </c>
    </row>
    <row r="216" spans="1:7">
      <c r="A216" s="30">
        <v>1</v>
      </c>
      <c r="B216" s="30">
        <v>0.82000000000000006</v>
      </c>
      <c r="C216" s="30">
        <v>1</v>
      </c>
      <c r="D216" s="30">
        <v>1</v>
      </c>
      <c r="E216" s="30" t="s">
        <v>20</v>
      </c>
      <c r="F216" s="68" t="s">
        <v>21</v>
      </c>
      <c r="G216" s="68" t="s">
        <v>22</v>
      </c>
    </row>
    <row r="217" spans="1:7">
      <c r="A217" s="30">
        <v>1</v>
      </c>
      <c r="B217" s="30">
        <v>0.83499999999999996</v>
      </c>
      <c r="C217" s="30">
        <v>1</v>
      </c>
      <c r="D217" s="30">
        <v>1</v>
      </c>
      <c r="E217" s="30" t="s">
        <v>20</v>
      </c>
      <c r="F217" s="68" t="s">
        <v>21</v>
      </c>
      <c r="G217" s="68" t="s">
        <v>22</v>
      </c>
    </row>
    <row r="218" spans="1:7">
      <c r="A218" s="30">
        <v>1</v>
      </c>
      <c r="B218" s="30">
        <v>0.85</v>
      </c>
      <c r="C218" s="30">
        <v>1</v>
      </c>
      <c r="D218" s="30">
        <v>1</v>
      </c>
      <c r="E218" s="30" t="s">
        <v>20</v>
      </c>
      <c r="F218" s="68" t="s">
        <v>21</v>
      </c>
      <c r="G218" s="68" t="s">
        <v>22</v>
      </c>
    </row>
    <row r="219" spans="1:7">
      <c r="A219" s="30">
        <v>1</v>
      </c>
      <c r="B219" s="30">
        <v>0.86499999999999999</v>
      </c>
      <c r="C219" s="30">
        <v>1</v>
      </c>
      <c r="D219" s="30">
        <v>1</v>
      </c>
      <c r="E219" s="30" t="s">
        <v>20</v>
      </c>
      <c r="F219" s="68" t="s">
        <v>21</v>
      </c>
      <c r="G219" s="68" t="s">
        <v>22</v>
      </c>
    </row>
    <row r="220" spans="1:7">
      <c r="A220" s="30">
        <v>1</v>
      </c>
      <c r="B220" s="30">
        <v>0.88</v>
      </c>
      <c r="C220" s="30">
        <v>1</v>
      </c>
      <c r="D220" s="30">
        <v>1</v>
      </c>
      <c r="E220" s="30" t="s">
        <v>20</v>
      </c>
      <c r="F220" s="68" t="s">
        <v>21</v>
      </c>
      <c r="G220" s="68" t="s">
        <v>22</v>
      </c>
    </row>
    <row r="221" spans="1:7">
      <c r="A221" s="30">
        <v>1</v>
      </c>
      <c r="B221" s="30">
        <v>0.89500000000000002</v>
      </c>
      <c r="C221" s="30">
        <v>1</v>
      </c>
      <c r="D221" s="30">
        <v>1</v>
      </c>
      <c r="E221" s="30" t="s">
        <v>20</v>
      </c>
      <c r="F221" s="68" t="s">
        <v>21</v>
      </c>
      <c r="G221" s="68" t="s">
        <v>22</v>
      </c>
    </row>
    <row r="222" spans="1:7">
      <c r="A222" s="30">
        <v>1</v>
      </c>
      <c r="B222" s="30">
        <v>0.91</v>
      </c>
      <c r="C222" s="30">
        <v>1</v>
      </c>
      <c r="D222" s="30">
        <v>1</v>
      </c>
      <c r="E222" s="30" t="s">
        <v>20</v>
      </c>
      <c r="F222" s="68" t="s">
        <v>21</v>
      </c>
      <c r="G222" s="68" t="s">
        <v>22</v>
      </c>
    </row>
    <row r="223" spans="1:7">
      <c r="A223" s="30">
        <v>1</v>
      </c>
      <c r="B223" s="30">
        <v>0.92500000000000004</v>
      </c>
      <c r="C223" s="30">
        <v>1</v>
      </c>
      <c r="D223" s="30">
        <v>1</v>
      </c>
      <c r="E223" s="30" t="s">
        <v>20</v>
      </c>
      <c r="F223" s="68" t="s">
        <v>21</v>
      </c>
      <c r="G223" s="68" t="s">
        <v>22</v>
      </c>
    </row>
    <row r="224" spans="1:7">
      <c r="A224" s="30">
        <v>1</v>
      </c>
      <c r="B224" s="30">
        <v>0.94</v>
      </c>
      <c r="C224" s="30">
        <v>1</v>
      </c>
      <c r="D224" s="30">
        <v>1</v>
      </c>
      <c r="E224" s="30" t="s">
        <v>20</v>
      </c>
      <c r="F224" s="68" t="s">
        <v>21</v>
      </c>
      <c r="G224" s="68" t="s">
        <v>22</v>
      </c>
    </row>
    <row r="225" spans="1:7">
      <c r="A225" s="30">
        <v>1</v>
      </c>
      <c r="B225" s="30">
        <v>0.95499999999999996</v>
      </c>
      <c r="C225" s="30">
        <v>1</v>
      </c>
      <c r="D225" s="30">
        <v>1</v>
      </c>
      <c r="E225" s="30" t="s">
        <v>20</v>
      </c>
      <c r="F225" s="68" t="s">
        <v>21</v>
      </c>
      <c r="G225" s="68" t="s">
        <v>22</v>
      </c>
    </row>
    <row r="226" spans="1:7">
      <c r="A226" s="30">
        <v>1</v>
      </c>
      <c r="B226" s="30">
        <v>0.97</v>
      </c>
      <c r="C226" s="30">
        <v>1</v>
      </c>
      <c r="D226" s="30">
        <v>1</v>
      </c>
      <c r="E226" s="30" t="s">
        <v>20</v>
      </c>
      <c r="F226" s="68" t="s">
        <v>21</v>
      </c>
      <c r="G226" s="68" t="s">
        <v>22</v>
      </c>
    </row>
    <row r="227" spans="1:7">
      <c r="A227" s="30">
        <v>1</v>
      </c>
      <c r="B227" s="30">
        <v>0.98499999999999999</v>
      </c>
      <c r="C227" s="30">
        <v>1</v>
      </c>
      <c r="D227" s="30">
        <v>1</v>
      </c>
      <c r="E227" s="30" t="s">
        <v>20</v>
      </c>
      <c r="F227" s="68" t="s">
        <v>21</v>
      </c>
      <c r="G227" s="68" t="s">
        <v>22</v>
      </c>
    </row>
    <row r="228" spans="1:7">
      <c r="A228" s="30">
        <v>1</v>
      </c>
      <c r="B228" s="30">
        <v>1</v>
      </c>
      <c r="C228" s="30">
        <v>1</v>
      </c>
      <c r="D228" s="30">
        <v>1</v>
      </c>
      <c r="E228" s="30" t="s">
        <v>20</v>
      </c>
      <c r="F228" s="68" t="s">
        <v>21</v>
      </c>
      <c r="G228" s="68" t="s">
        <v>22</v>
      </c>
    </row>
    <row r="229" spans="1:7">
      <c r="A229" s="71">
        <v>3</v>
      </c>
      <c r="B229" s="71">
        <v>0</v>
      </c>
      <c r="C229" s="71">
        <v>0</v>
      </c>
      <c r="D229" s="71">
        <v>0</v>
      </c>
      <c r="E229" s="71" t="s">
        <v>5</v>
      </c>
      <c r="F229" s="68" t="s">
        <v>6</v>
      </c>
      <c r="G229" s="68" t="s">
        <v>23</v>
      </c>
    </row>
    <row r="230" spans="1:7">
      <c r="A230" s="71">
        <v>3</v>
      </c>
      <c r="B230" s="71">
        <v>20</v>
      </c>
      <c r="C230" s="71">
        <v>0</v>
      </c>
      <c r="D230" s="71">
        <v>4.0000000000000001E-3</v>
      </c>
      <c r="E230" s="71" t="s">
        <v>5</v>
      </c>
      <c r="F230" s="68" t="s">
        <v>6</v>
      </c>
      <c r="G230" s="68" t="s">
        <v>23</v>
      </c>
    </row>
    <row r="231" spans="1:7">
      <c r="A231" s="71">
        <v>3</v>
      </c>
      <c r="B231" s="71">
        <v>30</v>
      </c>
      <c r="C231" s="71">
        <v>0</v>
      </c>
      <c r="D231" s="71">
        <v>0</v>
      </c>
      <c r="E231" s="71" t="s">
        <v>5</v>
      </c>
      <c r="F231" s="68" t="s">
        <v>6</v>
      </c>
      <c r="G231" s="68" t="s">
        <v>23</v>
      </c>
    </row>
    <row r="232" spans="1:7">
      <c r="A232" s="71">
        <v>3</v>
      </c>
      <c r="B232" s="71">
        <v>40</v>
      </c>
      <c r="C232" s="71">
        <v>2.5000000000000001E-2</v>
      </c>
      <c r="D232" s="71">
        <v>0.16</v>
      </c>
      <c r="E232" s="71" t="s">
        <v>5</v>
      </c>
      <c r="F232" s="68" t="s">
        <v>6</v>
      </c>
      <c r="G232" s="68" t="s">
        <v>23</v>
      </c>
    </row>
    <row r="233" spans="1:7">
      <c r="A233" s="71">
        <v>3</v>
      </c>
      <c r="B233" s="71">
        <v>50</v>
      </c>
      <c r="C233" s="71">
        <v>5.4054054054054057E-2</v>
      </c>
      <c r="D233" s="71">
        <v>0.37</v>
      </c>
      <c r="E233" s="71" t="s">
        <v>5</v>
      </c>
      <c r="F233" s="68" t="s">
        <v>6</v>
      </c>
      <c r="G233" s="68" t="s">
        <v>23</v>
      </c>
    </row>
    <row r="234" spans="1:7">
      <c r="A234" s="71">
        <v>3</v>
      </c>
      <c r="B234" s="71">
        <v>60</v>
      </c>
      <c r="C234" s="71">
        <v>0.10461538461538462</v>
      </c>
      <c r="D234" s="71">
        <v>0.65</v>
      </c>
      <c r="E234" s="71" t="s">
        <v>5</v>
      </c>
      <c r="F234" s="68" t="s">
        <v>6</v>
      </c>
      <c r="G234" s="68" t="s">
        <v>23</v>
      </c>
    </row>
    <row r="235" spans="1:7">
      <c r="A235" s="71">
        <v>3</v>
      </c>
      <c r="B235" s="71">
        <v>70</v>
      </c>
      <c r="C235" s="71">
        <v>0.21176470588235294</v>
      </c>
      <c r="D235" s="71">
        <v>0.85</v>
      </c>
      <c r="E235" s="71" t="s">
        <v>5</v>
      </c>
      <c r="F235" s="68" t="s">
        <v>6</v>
      </c>
      <c r="G235" s="68" t="s">
        <v>23</v>
      </c>
    </row>
    <row r="236" spans="1:7">
      <c r="A236" s="71">
        <v>3</v>
      </c>
      <c r="B236" s="71">
        <v>80</v>
      </c>
      <c r="C236" s="71">
        <v>0.4</v>
      </c>
      <c r="D236" s="71">
        <v>1</v>
      </c>
      <c r="E236" s="71" t="s">
        <v>5</v>
      </c>
      <c r="F236" s="68" t="s">
        <v>6</v>
      </c>
      <c r="G236" s="68" t="s">
        <v>23</v>
      </c>
    </row>
    <row r="237" spans="1:7">
      <c r="A237" s="71">
        <v>3</v>
      </c>
      <c r="B237" s="71">
        <v>100</v>
      </c>
      <c r="C237" s="71">
        <v>0.4</v>
      </c>
      <c r="D237" s="71">
        <v>1</v>
      </c>
      <c r="E237" s="71" t="s">
        <v>5</v>
      </c>
      <c r="F237" s="68" t="s">
        <v>6</v>
      </c>
      <c r="G237" s="68" t="s">
        <v>23</v>
      </c>
    </row>
    <row r="238" spans="1:7">
      <c r="A238" s="31">
        <v>1</v>
      </c>
      <c r="B238" s="31">
        <v>0</v>
      </c>
      <c r="C238" s="32">
        <v>0</v>
      </c>
      <c r="D238" s="32">
        <v>0</v>
      </c>
      <c r="E238" s="33" t="s">
        <v>95</v>
      </c>
      <c r="F238" s="68" t="s">
        <v>9</v>
      </c>
      <c r="G238" s="68" t="s">
        <v>96</v>
      </c>
    </row>
    <row r="239" spans="1:7">
      <c r="A239" s="31">
        <v>1</v>
      </c>
      <c r="B239" s="31">
        <v>0.5</v>
      </c>
      <c r="C239" s="32">
        <v>0.01</v>
      </c>
      <c r="D239" s="32">
        <v>0.39346934028736658</v>
      </c>
      <c r="E239" s="33" t="s">
        <v>95</v>
      </c>
      <c r="F239" s="68" t="s">
        <v>9</v>
      </c>
      <c r="G239" s="68" t="s">
        <v>96</v>
      </c>
    </row>
    <row r="240" spans="1:7">
      <c r="A240" s="31">
        <v>1</v>
      </c>
      <c r="B240" s="31">
        <v>1</v>
      </c>
      <c r="C240" s="32">
        <v>0.02</v>
      </c>
      <c r="D240" s="32">
        <v>0.63212055882855767</v>
      </c>
      <c r="E240" s="33" t="s">
        <v>95</v>
      </c>
      <c r="F240" s="68" t="s">
        <v>9</v>
      </c>
      <c r="G240" s="68" t="s">
        <v>96</v>
      </c>
    </row>
    <row r="241" spans="1:7">
      <c r="A241" s="31">
        <v>1</v>
      </c>
      <c r="B241" s="31">
        <v>1.5</v>
      </c>
      <c r="C241" s="32">
        <v>0.05</v>
      </c>
      <c r="D241" s="32">
        <v>0.77686983985157021</v>
      </c>
      <c r="E241" s="33" t="s">
        <v>95</v>
      </c>
      <c r="F241" s="68" t="s">
        <v>9</v>
      </c>
      <c r="G241" s="68" t="s">
        <v>96</v>
      </c>
    </row>
    <row r="242" spans="1:7">
      <c r="A242" s="31">
        <v>1</v>
      </c>
      <c r="B242" s="31">
        <v>2</v>
      </c>
      <c r="C242" s="32">
        <v>0.1</v>
      </c>
      <c r="D242" s="32">
        <v>0.8646647167633873</v>
      </c>
      <c r="E242" s="33" t="s">
        <v>95</v>
      </c>
      <c r="F242" s="68" t="s">
        <v>9</v>
      </c>
      <c r="G242" s="68" t="s">
        <v>96</v>
      </c>
    </row>
    <row r="243" spans="1:7">
      <c r="A243" s="31">
        <v>1</v>
      </c>
      <c r="B243" s="31">
        <v>2.5</v>
      </c>
      <c r="C243" s="32">
        <v>0.2</v>
      </c>
      <c r="D243" s="32">
        <v>0.91791500137610116</v>
      </c>
      <c r="E243" s="33" t="s">
        <v>95</v>
      </c>
      <c r="F243" s="68" t="s">
        <v>9</v>
      </c>
      <c r="G243" s="68" t="s">
        <v>96</v>
      </c>
    </row>
    <row r="244" spans="1:7">
      <c r="A244" s="31">
        <v>1</v>
      </c>
      <c r="B244" s="31">
        <v>3</v>
      </c>
      <c r="C244" s="32">
        <v>0.3</v>
      </c>
      <c r="D244" s="32">
        <v>0.95021293163213605</v>
      </c>
      <c r="E244" s="33" t="s">
        <v>95</v>
      </c>
      <c r="F244" s="68" t="s">
        <v>9</v>
      </c>
      <c r="G244" s="68" t="s">
        <v>96</v>
      </c>
    </row>
    <row r="245" spans="1:7">
      <c r="A245" s="31">
        <v>1</v>
      </c>
      <c r="B245" s="31">
        <v>3.5</v>
      </c>
      <c r="C245" s="32">
        <v>0.4</v>
      </c>
      <c r="D245" s="32">
        <v>0.96980261657768152</v>
      </c>
      <c r="E245" s="33" t="s">
        <v>95</v>
      </c>
      <c r="F245" s="68" t="s">
        <v>9</v>
      </c>
      <c r="G245" s="68" t="s">
        <v>96</v>
      </c>
    </row>
    <row r="246" spans="1:7">
      <c r="A246" s="31">
        <v>1</v>
      </c>
      <c r="B246" s="31">
        <v>4</v>
      </c>
      <c r="C246" s="32">
        <v>0.5</v>
      </c>
      <c r="D246" s="32">
        <v>0.98168436111126578</v>
      </c>
      <c r="E246" s="33" t="s">
        <v>95</v>
      </c>
      <c r="F246" s="68" t="s">
        <v>9</v>
      </c>
      <c r="G246" s="68" t="s">
        <v>96</v>
      </c>
    </row>
    <row r="247" spans="1:7">
      <c r="A247" s="31">
        <v>1</v>
      </c>
      <c r="B247" s="31">
        <v>4.5</v>
      </c>
      <c r="C247" s="32">
        <v>0.6</v>
      </c>
      <c r="D247" s="32">
        <v>0.98889100346175773</v>
      </c>
      <c r="E247" s="33" t="s">
        <v>95</v>
      </c>
      <c r="F247" s="68" t="s">
        <v>9</v>
      </c>
      <c r="G247" s="68" t="s">
        <v>96</v>
      </c>
    </row>
    <row r="248" spans="1:7">
      <c r="A248" s="31">
        <v>1</v>
      </c>
      <c r="B248" s="31">
        <v>5</v>
      </c>
      <c r="C248" s="32">
        <v>0.65</v>
      </c>
      <c r="D248" s="32">
        <v>0.99326205300091452</v>
      </c>
      <c r="E248" s="33" t="s">
        <v>95</v>
      </c>
      <c r="F248" s="68" t="s">
        <v>9</v>
      </c>
      <c r="G248" s="68" t="s">
        <v>96</v>
      </c>
    </row>
    <row r="249" spans="1:7">
      <c r="A249" s="31">
        <v>1</v>
      </c>
      <c r="B249" s="31">
        <v>5.5</v>
      </c>
      <c r="C249" s="32">
        <v>0.67500000000000004</v>
      </c>
      <c r="D249" s="32">
        <v>0.99591322856153597</v>
      </c>
      <c r="E249" s="33" t="s">
        <v>95</v>
      </c>
      <c r="F249" s="68" t="s">
        <v>9</v>
      </c>
      <c r="G249" s="68" t="s">
        <v>96</v>
      </c>
    </row>
    <row r="250" spans="1:7">
      <c r="A250" s="31">
        <v>1</v>
      </c>
      <c r="B250" s="31">
        <v>6</v>
      </c>
      <c r="C250" s="32">
        <v>0.7</v>
      </c>
      <c r="D250" s="32">
        <v>0.99752124782333362</v>
      </c>
      <c r="E250" s="33" t="s">
        <v>95</v>
      </c>
      <c r="F250" s="68" t="s">
        <v>9</v>
      </c>
      <c r="G250" s="68" t="s">
        <v>96</v>
      </c>
    </row>
    <row r="251" spans="1:7">
      <c r="A251" s="31">
        <v>1</v>
      </c>
      <c r="B251" s="31">
        <v>6.5</v>
      </c>
      <c r="C251" s="32">
        <v>0.71</v>
      </c>
      <c r="D251" s="32">
        <v>0.99849656080702243</v>
      </c>
      <c r="E251" s="33" t="s">
        <v>95</v>
      </c>
      <c r="F251" s="68" t="s">
        <v>9</v>
      </c>
      <c r="G251" s="68" t="s">
        <v>96</v>
      </c>
    </row>
    <row r="252" spans="1:7">
      <c r="A252" s="31">
        <v>1</v>
      </c>
      <c r="B252" s="31">
        <v>7</v>
      </c>
      <c r="C252" s="32">
        <v>0.72</v>
      </c>
      <c r="D252" s="32">
        <v>0.99908811803444553</v>
      </c>
      <c r="E252" s="33" t="s">
        <v>95</v>
      </c>
      <c r="F252" s="68" t="s">
        <v>9</v>
      </c>
      <c r="G252" s="68" t="s">
        <v>96</v>
      </c>
    </row>
    <row r="253" spans="1:7">
      <c r="A253" s="31">
        <v>1</v>
      </c>
      <c r="B253" s="31">
        <v>7.5</v>
      </c>
      <c r="C253" s="32">
        <v>0.72499999999999998</v>
      </c>
      <c r="D253" s="32">
        <v>0.99944691562985222</v>
      </c>
      <c r="E253" s="33" t="s">
        <v>95</v>
      </c>
      <c r="F253" s="68" t="s">
        <v>9</v>
      </c>
      <c r="G253" s="68" t="s">
        <v>96</v>
      </c>
    </row>
    <row r="254" spans="1:7">
      <c r="A254" s="31">
        <v>1</v>
      </c>
      <c r="B254" s="31">
        <v>8</v>
      </c>
      <c r="C254" s="32">
        <v>0.72499999999999998</v>
      </c>
      <c r="D254" s="32">
        <v>0.99966453737209748</v>
      </c>
      <c r="E254" s="33" t="s">
        <v>95</v>
      </c>
      <c r="F254" s="68" t="s">
        <v>9</v>
      </c>
      <c r="G254" s="68" t="s">
        <v>96</v>
      </c>
    </row>
    <row r="255" spans="1:7">
      <c r="A255" s="31">
        <v>1</v>
      </c>
      <c r="B255" s="31">
        <v>10</v>
      </c>
      <c r="C255" s="32">
        <v>0.72499999999999998</v>
      </c>
      <c r="D255" s="32">
        <v>0.99995460007023751</v>
      </c>
      <c r="E255" s="33" t="s">
        <v>95</v>
      </c>
      <c r="F255" s="68" t="s">
        <v>9</v>
      </c>
      <c r="G255" s="68" t="s">
        <v>96</v>
      </c>
    </row>
    <row r="256" spans="1:7">
      <c r="A256" s="35">
        <v>1</v>
      </c>
      <c r="B256" s="35">
        <v>16</v>
      </c>
      <c r="C256" s="44">
        <v>0.72499999999999998</v>
      </c>
      <c r="D256" s="44">
        <v>0.99999988746482527</v>
      </c>
      <c r="E256" s="33" t="s">
        <v>95</v>
      </c>
      <c r="F256" s="68" t="s">
        <v>9</v>
      </c>
      <c r="G256" s="68" t="s">
        <v>96</v>
      </c>
    </row>
    <row r="257" spans="1:7">
      <c r="A257" s="30">
        <v>1</v>
      </c>
      <c r="B257" s="30">
        <v>0</v>
      </c>
      <c r="C257" s="30">
        <v>0</v>
      </c>
      <c r="D257" s="30">
        <v>0</v>
      </c>
      <c r="E257" s="30" t="s">
        <v>97</v>
      </c>
      <c r="F257" s="68" t="s">
        <v>98</v>
      </c>
      <c r="G257" s="68" t="s">
        <v>99</v>
      </c>
    </row>
    <row r="258" spans="1:7">
      <c r="A258" s="30">
        <v>1</v>
      </c>
      <c r="B258" s="30">
        <v>200</v>
      </c>
      <c r="C258" s="30">
        <v>0</v>
      </c>
      <c r="D258" s="30">
        <v>0</v>
      </c>
      <c r="E258" s="30" t="s">
        <v>97</v>
      </c>
      <c r="F258" s="68" t="s">
        <v>98</v>
      </c>
      <c r="G258" s="68" t="s">
        <v>99</v>
      </c>
    </row>
    <row r="259" spans="1:7">
      <c r="A259" s="30">
        <v>1</v>
      </c>
      <c r="B259" s="30">
        <v>400</v>
      </c>
      <c r="C259" s="30">
        <v>0.01</v>
      </c>
      <c r="D259" s="30">
        <v>1.0000000000000001E-5</v>
      </c>
      <c r="E259" s="30" t="s">
        <v>97</v>
      </c>
      <c r="F259" s="68" t="s">
        <v>98</v>
      </c>
      <c r="G259" s="68" t="s">
        <v>99</v>
      </c>
    </row>
    <row r="260" spans="1:7">
      <c r="A260" s="30">
        <v>1</v>
      </c>
      <c r="B260" s="30">
        <v>600</v>
      </c>
      <c r="C260" s="30">
        <v>1.2E-2</v>
      </c>
      <c r="D260" s="30">
        <v>1E-4</v>
      </c>
      <c r="E260" s="30" t="s">
        <v>97</v>
      </c>
      <c r="F260" s="68" t="s">
        <v>98</v>
      </c>
      <c r="G260" s="68" t="s">
        <v>99</v>
      </c>
    </row>
    <row r="261" spans="1:7">
      <c r="A261" s="30">
        <v>1</v>
      </c>
      <c r="B261" s="30">
        <v>800</v>
      </c>
      <c r="C261" s="30">
        <v>1.2999999999999999E-2</v>
      </c>
      <c r="D261" s="30">
        <v>1E-3</v>
      </c>
      <c r="E261" s="30" t="s">
        <v>97</v>
      </c>
      <c r="F261" s="68" t="s">
        <v>98</v>
      </c>
      <c r="G261" s="68" t="s">
        <v>99</v>
      </c>
    </row>
    <row r="262" spans="1:7">
      <c r="A262" s="30">
        <v>1</v>
      </c>
      <c r="B262" s="30">
        <v>1000</v>
      </c>
      <c r="C262" s="30">
        <v>1.4E-2</v>
      </c>
      <c r="D262" s="30">
        <v>0.01</v>
      </c>
      <c r="E262" s="30" t="s">
        <v>97</v>
      </c>
      <c r="F262" s="68" t="s">
        <v>98</v>
      </c>
      <c r="G262" s="68" t="s">
        <v>99</v>
      </c>
    </row>
    <row r="263" spans="1:7">
      <c r="A263" s="30">
        <v>1</v>
      </c>
      <c r="B263" s="30">
        <v>1200</v>
      </c>
      <c r="C263" s="30">
        <v>1.9E-2</v>
      </c>
      <c r="D263" s="30">
        <v>0.04</v>
      </c>
      <c r="E263" s="30" t="s">
        <v>97</v>
      </c>
      <c r="F263" s="68" t="s">
        <v>98</v>
      </c>
      <c r="G263" s="68" t="s">
        <v>99</v>
      </c>
    </row>
    <row r="264" spans="1:7">
      <c r="A264" s="30">
        <v>1</v>
      </c>
      <c r="B264" s="30">
        <v>1400</v>
      </c>
      <c r="C264" s="30">
        <v>2.1999999999999999E-2</v>
      </c>
      <c r="D264" s="30">
        <v>0.1</v>
      </c>
      <c r="E264" s="30" t="s">
        <v>97</v>
      </c>
      <c r="F264" s="68" t="s">
        <v>98</v>
      </c>
      <c r="G264" s="68" t="s">
        <v>99</v>
      </c>
    </row>
    <row r="265" spans="1:7">
      <c r="A265" s="30">
        <v>1</v>
      </c>
      <c r="B265" s="30">
        <v>1600</v>
      </c>
      <c r="C265" s="30">
        <v>2.9000000000000001E-2</v>
      </c>
      <c r="D265" s="30">
        <v>0.16</v>
      </c>
      <c r="E265" s="30" t="s">
        <v>97</v>
      </c>
      <c r="F265" s="68" t="s">
        <v>98</v>
      </c>
      <c r="G265" s="68" t="s">
        <v>99</v>
      </c>
    </row>
    <row r="266" spans="1:7">
      <c r="A266" s="30">
        <v>1</v>
      </c>
      <c r="B266" s="30">
        <v>1800</v>
      </c>
      <c r="C266" s="30">
        <v>3.7999999999999999E-2</v>
      </c>
      <c r="D266" s="30">
        <v>0.2</v>
      </c>
      <c r="E266" s="30" t="s">
        <v>97</v>
      </c>
      <c r="F266" s="68" t="s">
        <v>98</v>
      </c>
      <c r="G266" s="68" t="s">
        <v>99</v>
      </c>
    </row>
    <row r="267" spans="1:7">
      <c r="A267" s="30">
        <v>1</v>
      </c>
      <c r="B267" s="30">
        <v>2000</v>
      </c>
      <c r="C267" s="30">
        <v>4.8000000000000001E-2</v>
      </c>
      <c r="D267" s="30">
        <v>0.27</v>
      </c>
      <c r="E267" s="30" t="s">
        <v>97</v>
      </c>
      <c r="F267" s="68" t="s">
        <v>98</v>
      </c>
      <c r="G267" s="68" t="s">
        <v>99</v>
      </c>
    </row>
    <row r="268" spans="1:7">
      <c r="A268" s="30">
        <v>1</v>
      </c>
      <c r="B268" s="30">
        <v>2200</v>
      </c>
      <c r="C268" s="30">
        <v>5.8999999999999997E-2</v>
      </c>
      <c r="D268" s="30">
        <v>0.37</v>
      </c>
      <c r="E268" s="30" t="s">
        <v>97</v>
      </c>
      <c r="F268" s="68" t="s">
        <v>98</v>
      </c>
      <c r="G268" s="68" t="s">
        <v>99</v>
      </c>
    </row>
    <row r="269" spans="1:7">
      <c r="A269" s="30">
        <v>1</v>
      </c>
      <c r="B269" s="30">
        <v>2400</v>
      </c>
      <c r="C269" s="30">
        <v>7.0999999999999994E-2</v>
      </c>
      <c r="D269" s="30">
        <v>0.49</v>
      </c>
      <c r="E269" s="30" t="s">
        <v>97</v>
      </c>
      <c r="F269" s="68" t="s">
        <v>98</v>
      </c>
      <c r="G269" s="68" t="s">
        <v>99</v>
      </c>
    </row>
    <row r="270" spans="1:7">
      <c r="A270" s="30">
        <v>1</v>
      </c>
      <c r="B270" s="30">
        <v>2600</v>
      </c>
      <c r="C270" s="30">
        <v>9.0999999999999998E-2</v>
      </c>
      <c r="D270" s="30">
        <v>0.56999999999999995</v>
      </c>
      <c r="E270" s="30" t="s">
        <v>97</v>
      </c>
      <c r="F270" s="68" t="s">
        <v>98</v>
      </c>
      <c r="G270" s="68" t="s">
        <v>99</v>
      </c>
    </row>
    <row r="271" spans="1:7">
      <c r="A271" s="30">
        <v>1</v>
      </c>
      <c r="B271" s="30">
        <v>2800</v>
      </c>
      <c r="C271" s="30">
        <v>0.1</v>
      </c>
      <c r="D271" s="30">
        <v>0.6</v>
      </c>
      <c r="E271" s="30" t="s">
        <v>97</v>
      </c>
      <c r="F271" s="68" t="s">
        <v>98</v>
      </c>
      <c r="G271" s="68" t="s">
        <v>99</v>
      </c>
    </row>
    <row r="272" spans="1:7">
      <c r="A272" s="30">
        <v>1</v>
      </c>
      <c r="B272" s="30">
        <v>4000</v>
      </c>
      <c r="C272" s="30">
        <v>0.1</v>
      </c>
      <c r="D272" s="30">
        <v>0.6</v>
      </c>
      <c r="E272" s="30" t="s">
        <v>97</v>
      </c>
      <c r="F272" s="68" t="s">
        <v>98</v>
      </c>
      <c r="G272" s="68" t="s">
        <v>99</v>
      </c>
    </row>
    <row r="273" spans="1:7" ht="12.75">
      <c r="A273" s="75">
        <v>1</v>
      </c>
      <c r="B273" s="75">
        <v>0</v>
      </c>
      <c r="C273" s="76">
        <v>0</v>
      </c>
      <c r="D273" s="76">
        <v>0</v>
      </c>
      <c r="E273" s="75" t="s">
        <v>100</v>
      </c>
      <c r="F273" s="75" t="s">
        <v>101</v>
      </c>
      <c r="G273" s="75" t="s">
        <v>102</v>
      </c>
    </row>
    <row r="274" spans="1:7" ht="12.75">
      <c r="A274" s="75">
        <v>1</v>
      </c>
      <c r="B274" s="75">
        <v>30</v>
      </c>
      <c r="C274" s="76">
        <v>1E-4</v>
      </c>
      <c r="D274" s="76">
        <v>2.5000000000000001E-3</v>
      </c>
      <c r="E274" s="75" t="s">
        <v>100</v>
      </c>
      <c r="F274" s="75" t="s">
        <v>101</v>
      </c>
      <c r="G274" s="75" t="s">
        <v>102</v>
      </c>
    </row>
    <row r="275" spans="1:7" ht="12.75">
      <c r="A275" s="75">
        <v>1</v>
      </c>
      <c r="B275" s="75">
        <v>50</v>
      </c>
      <c r="C275" s="76">
        <v>1E-3</v>
      </c>
      <c r="D275" s="76">
        <v>5.0000000000000001E-3</v>
      </c>
      <c r="E275" s="75" t="s">
        <v>100</v>
      </c>
      <c r="F275" s="75" t="s">
        <v>101</v>
      </c>
      <c r="G275" s="75" t="s">
        <v>102</v>
      </c>
    </row>
    <row r="276" spans="1:7" ht="12.75">
      <c r="A276" s="75">
        <v>1</v>
      </c>
      <c r="B276" s="75">
        <v>100</v>
      </c>
      <c r="C276" s="76">
        <v>0.01</v>
      </c>
      <c r="D276" s="76">
        <v>2.5000000000000001E-2</v>
      </c>
      <c r="E276" s="75" t="s">
        <v>100</v>
      </c>
      <c r="F276" s="75" t="s">
        <v>101</v>
      </c>
      <c r="G276" s="75" t="s">
        <v>102</v>
      </c>
    </row>
    <row r="277" spans="1:7" ht="12.75">
      <c r="A277" s="75">
        <v>1</v>
      </c>
      <c r="B277" s="75">
        <v>400</v>
      </c>
      <c r="C277" s="76">
        <v>0.1</v>
      </c>
      <c r="D277" s="76">
        <v>0.06</v>
      </c>
      <c r="E277" s="75" t="s">
        <v>100</v>
      </c>
      <c r="F277" s="75" t="s">
        <v>101</v>
      </c>
      <c r="G277" s="75" t="s">
        <v>102</v>
      </c>
    </row>
    <row r="278" spans="1:7" ht="12.75">
      <c r="A278" s="75">
        <v>1</v>
      </c>
      <c r="B278" s="75">
        <v>600</v>
      </c>
      <c r="C278" s="76">
        <v>0.25</v>
      </c>
      <c r="D278" s="76">
        <v>0.125</v>
      </c>
      <c r="E278" s="75" t="s">
        <v>100</v>
      </c>
      <c r="F278" s="75" t="s">
        <v>101</v>
      </c>
      <c r="G278" s="75" t="s">
        <v>102</v>
      </c>
    </row>
    <row r="279" spans="1:7" ht="12.75">
      <c r="A279" s="75">
        <v>1</v>
      </c>
      <c r="B279" s="75">
        <v>800</v>
      </c>
      <c r="C279" s="76">
        <v>0.45</v>
      </c>
      <c r="D279" s="76">
        <v>0.17499999999999999</v>
      </c>
      <c r="E279" s="75" t="s">
        <v>100</v>
      </c>
      <c r="F279" s="75" t="s">
        <v>101</v>
      </c>
      <c r="G279" s="75" t="s">
        <v>102</v>
      </c>
    </row>
    <row r="280" spans="1:7" ht="12.75">
      <c r="A280" s="75">
        <v>1</v>
      </c>
      <c r="B280" s="75">
        <v>1200</v>
      </c>
      <c r="C280" s="76">
        <v>0.85</v>
      </c>
      <c r="D280" s="76">
        <v>0.22500000000000001</v>
      </c>
      <c r="E280" s="75" t="s">
        <v>100</v>
      </c>
      <c r="F280" s="75" t="s">
        <v>101</v>
      </c>
      <c r="G280" s="75" t="s">
        <v>102</v>
      </c>
    </row>
    <row r="281" spans="1:7" ht="12.75">
      <c r="A281" s="75">
        <v>1</v>
      </c>
      <c r="B281" s="75">
        <v>1700</v>
      </c>
      <c r="C281" s="76">
        <v>1</v>
      </c>
      <c r="D281" s="76">
        <v>0.25</v>
      </c>
      <c r="E281" s="75" t="s">
        <v>100</v>
      </c>
      <c r="F281" s="75" t="s">
        <v>101</v>
      </c>
      <c r="G281" s="75" t="s">
        <v>102</v>
      </c>
    </row>
    <row r="282" spans="1:7">
      <c r="A282" s="31">
        <v>1</v>
      </c>
      <c r="B282" s="31">
        <v>0</v>
      </c>
      <c r="C282" s="32">
        <v>0</v>
      </c>
      <c r="D282" s="32">
        <v>1</v>
      </c>
      <c r="E282" s="33" t="s">
        <v>128</v>
      </c>
      <c r="F282" s="68" t="s">
        <v>9</v>
      </c>
      <c r="G282" s="68" t="s">
        <v>130</v>
      </c>
    </row>
    <row r="283" spans="1:7">
      <c r="A283" s="31">
        <v>1</v>
      </c>
      <c r="B283" s="31">
        <v>0.5</v>
      </c>
      <c r="C283" s="32">
        <v>0.3266</v>
      </c>
      <c r="D283" s="32">
        <v>1</v>
      </c>
      <c r="E283" s="33" t="s">
        <v>128</v>
      </c>
      <c r="F283" s="68" t="s">
        <v>9</v>
      </c>
      <c r="G283" s="68" t="s">
        <v>130</v>
      </c>
    </row>
    <row r="284" spans="1:7">
      <c r="A284" s="31">
        <v>1</v>
      </c>
      <c r="B284" s="31">
        <v>1</v>
      </c>
      <c r="C284" s="32">
        <v>0.49409999999999998</v>
      </c>
      <c r="D284" s="32">
        <v>1</v>
      </c>
      <c r="E284" s="33" t="s">
        <v>128</v>
      </c>
      <c r="F284" s="68" t="s">
        <v>9</v>
      </c>
      <c r="G284" s="68" t="s">
        <v>130</v>
      </c>
    </row>
    <row r="285" spans="1:7">
      <c r="A285" s="31">
        <v>1</v>
      </c>
      <c r="B285" s="31">
        <v>1.5</v>
      </c>
      <c r="C285" s="32">
        <v>0.61660000000000004</v>
      </c>
      <c r="D285" s="32">
        <v>1</v>
      </c>
      <c r="E285" s="33" t="s">
        <v>128</v>
      </c>
      <c r="F285" s="68" t="s">
        <v>9</v>
      </c>
      <c r="G285" s="68" t="s">
        <v>130</v>
      </c>
    </row>
    <row r="286" spans="1:7">
      <c r="A286" s="31">
        <v>1</v>
      </c>
      <c r="B286" s="31">
        <v>2</v>
      </c>
      <c r="C286" s="32">
        <v>0.72070000000000001</v>
      </c>
      <c r="D286" s="32">
        <v>1</v>
      </c>
      <c r="E286" s="33" t="s">
        <v>128</v>
      </c>
      <c r="F286" s="68" t="s">
        <v>9</v>
      </c>
      <c r="G286" s="68" t="s">
        <v>130</v>
      </c>
    </row>
    <row r="287" spans="1:7">
      <c r="A287" s="31">
        <v>1</v>
      </c>
      <c r="B287" s="31">
        <v>3</v>
      </c>
      <c r="C287" s="32">
        <v>0.86950000000000005</v>
      </c>
      <c r="D287" s="32">
        <v>1</v>
      </c>
      <c r="E287" s="33" t="s">
        <v>128</v>
      </c>
      <c r="F287" s="68" t="s">
        <v>9</v>
      </c>
      <c r="G287" s="68" t="s">
        <v>130</v>
      </c>
    </row>
    <row r="288" spans="1:7">
      <c r="A288" s="31">
        <v>1</v>
      </c>
      <c r="B288" s="31">
        <v>4</v>
      </c>
      <c r="C288" s="32">
        <v>0.93149999999999999</v>
      </c>
      <c r="D288" s="32">
        <v>1</v>
      </c>
      <c r="E288" s="33" t="s">
        <v>128</v>
      </c>
      <c r="F288" s="68" t="s">
        <v>9</v>
      </c>
      <c r="G288" s="68" t="s">
        <v>130</v>
      </c>
    </row>
    <row r="289" spans="1:7">
      <c r="A289" s="31">
        <v>1</v>
      </c>
      <c r="B289" s="31">
        <v>5</v>
      </c>
      <c r="C289" s="32">
        <v>0.98360000000000003</v>
      </c>
      <c r="D289" s="32">
        <v>1</v>
      </c>
      <c r="E289" s="33" t="s">
        <v>128</v>
      </c>
      <c r="F289" s="68" t="s">
        <v>9</v>
      </c>
      <c r="G289" s="68" t="s">
        <v>130</v>
      </c>
    </row>
    <row r="290" spans="1:7">
      <c r="A290" s="31">
        <v>1</v>
      </c>
      <c r="B290" s="31">
        <v>6</v>
      </c>
      <c r="C290" s="32">
        <v>1</v>
      </c>
      <c r="D290" s="32">
        <v>1</v>
      </c>
      <c r="E290" s="33" t="s">
        <v>128</v>
      </c>
      <c r="F290" s="68" t="s">
        <v>9</v>
      </c>
      <c r="G290" s="68" t="s">
        <v>130</v>
      </c>
    </row>
    <row r="291" spans="1:7">
      <c r="A291" s="35">
        <v>1</v>
      </c>
      <c r="B291" s="35">
        <v>12</v>
      </c>
      <c r="C291" s="44">
        <v>1</v>
      </c>
      <c r="D291" s="44">
        <v>1</v>
      </c>
      <c r="E291" s="33" t="s">
        <v>128</v>
      </c>
      <c r="F291" s="68" t="s">
        <v>9</v>
      </c>
      <c r="G291" s="68" t="s">
        <v>130</v>
      </c>
    </row>
  </sheetData>
  <pageMargins left="0.7" right="0.7" top="0.75" bottom="0.75" header="0.5" footer="0.5"/>
  <pageSetup paperSize="9" orientation="portrait"/>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R11"/>
  <sheetViews>
    <sheetView tabSelected="1" zoomScale="110" zoomScaleNormal="110" workbookViewId="0">
      <selection activeCell="D15" sqref="D15"/>
    </sheetView>
  </sheetViews>
  <sheetFormatPr defaultColWidth="11.42578125" defaultRowHeight="12.75"/>
  <cols>
    <col min="1" max="1" width="22.5703125" style="53" bestFit="1" customWidth="1"/>
    <col min="2" max="2" width="13.5703125" style="53" bestFit="1" customWidth="1"/>
    <col min="3" max="3" width="15" style="53" bestFit="1" customWidth="1"/>
    <col min="4" max="4" width="24.85546875" style="53" bestFit="1" customWidth="1"/>
    <col min="5" max="5" width="25" style="53" bestFit="1" customWidth="1"/>
    <col min="6" max="6" width="28.5703125" style="53" bestFit="1" customWidth="1"/>
    <col min="7" max="7" width="15.140625" style="53" bestFit="1" customWidth="1"/>
    <col min="8" max="8" width="14" style="53" bestFit="1" customWidth="1"/>
    <col min="9" max="9" width="14.140625" style="53" bestFit="1" customWidth="1"/>
    <col min="10" max="10" width="13.42578125" style="53" bestFit="1" customWidth="1"/>
    <col min="11" max="11" width="13.5703125" style="53" bestFit="1" customWidth="1"/>
    <col min="12" max="12" width="22.140625" style="53" bestFit="1" customWidth="1"/>
    <col min="13" max="13" width="10.42578125" style="53" bestFit="1" customWidth="1"/>
    <col min="14" max="14" width="10.7109375" style="53" bestFit="1" customWidth="1"/>
    <col min="15" max="15" width="25" style="53" bestFit="1" customWidth="1"/>
    <col min="16" max="16" width="18.5703125" style="53" bestFit="1" customWidth="1"/>
    <col min="17" max="17" width="23.28515625" style="53" bestFit="1" customWidth="1"/>
    <col min="18" max="18" width="8.28515625" style="53" bestFit="1" customWidth="1"/>
    <col min="19" max="16384" width="11.42578125" style="53"/>
  </cols>
  <sheetData>
    <row r="1" spans="1:18" s="52" customFormat="1" ht="14.25">
      <c r="A1" s="58" t="s">
        <v>4</v>
      </c>
      <c r="B1" s="58" t="s">
        <v>24</v>
      </c>
      <c r="C1" s="58" t="s">
        <v>25</v>
      </c>
      <c r="D1" s="69" t="s">
        <v>26</v>
      </c>
      <c r="E1" s="64" t="s">
        <v>27</v>
      </c>
      <c r="F1" s="59" t="s">
        <v>28</v>
      </c>
      <c r="G1" s="78" t="s">
        <v>29</v>
      </c>
      <c r="H1" s="60" t="s">
        <v>30</v>
      </c>
      <c r="I1" s="60" t="s">
        <v>31</v>
      </c>
      <c r="J1" s="60" t="s">
        <v>32</v>
      </c>
      <c r="K1" s="60" t="s">
        <v>33</v>
      </c>
      <c r="L1" s="60" t="s">
        <v>34</v>
      </c>
      <c r="M1" s="69" t="s">
        <v>35</v>
      </c>
      <c r="N1" s="69" t="s">
        <v>2</v>
      </c>
      <c r="O1" s="61" t="s">
        <v>36</v>
      </c>
      <c r="P1" s="61" t="s">
        <v>37</v>
      </c>
      <c r="Q1" s="80" t="s">
        <v>126</v>
      </c>
      <c r="R1" s="62" t="s">
        <v>3</v>
      </c>
    </row>
    <row r="2" spans="1:18">
      <c r="A2" s="53" t="s">
        <v>38</v>
      </c>
      <c r="B2" s="77" t="s">
        <v>39</v>
      </c>
      <c r="C2" s="65">
        <f>_measures_details!B15</f>
        <v>40572510.205771826</v>
      </c>
      <c r="D2" s="70">
        <v>1</v>
      </c>
      <c r="E2" s="66">
        <v>-1</v>
      </c>
      <c r="F2" s="53">
        <v>0</v>
      </c>
      <c r="G2" s="53" t="s">
        <v>40</v>
      </c>
      <c r="H2" s="53">
        <v>1</v>
      </c>
      <c r="I2" s="53">
        <v>0</v>
      </c>
      <c r="J2" s="53">
        <v>1</v>
      </c>
      <c r="K2" s="53">
        <v>0</v>
      </c>
      <c r="L2" s="53" t="s">
        <v>40</v>
      </c>
      <c r="M2" s="72" t="s">
        <v>40</v>
      </c>
      <c r="N2" s="72">
        <v>0</v>
      </c>
      <c r="O2" s="53">
        <v>0</v>
      </c>
      <c r="P2" s="53">
        <v>0</v>
      </c>
      <c r="Q2" s="53">
        <v>1</v>
      </c>
      <c r="R2" s="53" t="s">
        <v>5</v>
      </c>
    </row>
    <row r="3" spans="1:18">
      <c r="A3" s="53" t="s">
        <v>41</v>
      </c>
      <c r="B3" s="54" t="s">
        <v>42</v>
      </c>
      <c r="C3" s="56">
        <f>_measures_details!B26</f>
        <v>63968125.006875344</v>
      </c>
      <c r="D3" s="70">
        <v>1</v>
      </c>
      <c r="E3" s="53">
        <v>-1</v>
      </c>
      <c r="F3" s="53">
        <v>0</v>
      </c>
      <c r="G3" s="53" t="s">
        <v>40</v>
      </c>
      <c r="H3" s="53">
        <v>1</v>
      </c>
      <c r="I3" s="53">
        <v>0</v>
      </c>
      <c r="J3" s="53">
        <v>0.8</v>
      </c>
      <c r="K3" s="53">
        <v>0</v>
      </c>
      <c r="L3" s="53" t="s">
        <v>40</v>
      </c>
      <c r="M3" s="72" t="s">
        <v>40</v>
      </c>
      <c r="N3" s="72">
        <v>0</v>
      </c>
      <c r="O3" s="53">
        <v>0</v>
      </c>
      <c r="P3" s="53">
        <v>0</v>
      </c>
      <c r="Q3" s="53">
        <v>1</v>
      </c>
      <c r="R3" s="53" t="s">
        <v>5</v>
      </c>
    </row>
    <row r="4" spans="1:18">
      <c r="A4" s="53" t="s">
        <v>43</v>
      </c>
      <c r="B4" s="54" t="s">
        <v>39</v>
      </c>
      <c r="C4" s="56">
        <f>_measures_details!B34</f>
        <v>22388843.752406374</v>
      </c>
      <c r="D4" s="70">
        <v>1</v>
      </c>
      <c r="E4" s="53">
        <v>0</v>
      </c>
      <c r="F4" s="53">
        <v>0</v>
      </c>
      <c r="G4" s="53" t="s">
        <v>40</v>
      </c>
      <c r="H4" s="53">
        <v>0.9</v>
      </c>
      <c r="I4" s="53">
        <v>0</v>
      </c>
      <c r="J4" s="53">
        <v>0.9</v>
      </c>
      <c r="K4" s="53">
        <v>0</v>
      </c>
      <c r="L4" s="53" t="s">
        <v>40</v>
      </c>
      <c r="M4" s="72" t="s">
        <v>40</v>
      </c>
      <c r="N4" s="72">
        <v>0</v>
      </c>
      <c r="O4" s="53">
        <v>0</v>
      </c>
      <c r="P4" s="53">
        <v>0</v>
      </c>
      <c r="Q4" s="53">
        <v>1</v>
      </c>
      <c r="R4" s="53" t="s">
        <v>8</v>
      </c>
    </row>
    <row r="5" spans="1:18">
      <c r="A5" s="53" t="s">
        <v>44</v>
      </c>
      <c r="B5" s="54" t="s">
        <v>42</v>
      </c>
      <c r="C5" s="56">
        <f>_measures_details!B43</f>
        <v>731904375.02062607</v>
      </c>
      <c r="D5" s="70">
        <v>1</v>
      </c>
      <c r="E5" s="53">
        <v>0</v>
      </c>
      <c r="F5" s="53">
        <f>1/15</f>
        <v>6.6666666666666666E-2</v>
      </c>
      <c r="G5" s="53" t="s">
        <v>40</v>
      </c>
      <c r="H5" s="53">
        <v>1</v>
      </c>
      <c r="I5" s="53">
        <v>0</v>
      </c>
      <c r="J5" s="53">
        <v>1</v>
      </c>
      <c r="K5" s="53">
        <v>0</v>
      </c>
      <c r="L5" s="53" t="s">
        <v>40</v>
      </c>
      <c r="M5" s="72" t="s">
        <v>40</v>
      </c>
      <c r="N5" s="72">
        <v>0</v>
      </c>
      <c r="O5" s="53">
        <v>0</v>
      </c>
      <c r="P5" s="53">
        <v>0</v>
      </c>
      <c r="Q5" s="53">
        <v>1</v>
      </c>
      <c r="R5" s="53" t="s">
        <v>8</v>
      </c>
    </row>
    <row r="6" spans="1:18">
      <c r="A6" s="53" t="s">
        <v>45</v>
      </c>
      <c r="B6" s="54" t="s">
        <v>39</v>
      </c>
      <c r="C6" s="56">
        <f>_measures_details!B22</f>
        <v>2499990.9820556641</v>
      </c>
      <c r="D6" s="70">
        <v>1</v>
      </c>
      <c r="E6" s="53">
        <v>-2</v>
      </c>
      <c r="F6" s="53">
        <v>0</v>
      </c>
      <c r="G6" s="53" t="s">
        <v>40</v>
      </c>
      <c r="H6" s="53">
        <v>0.9</v>
      </c>
      <c r="I6" s="53">
        <v>-0.1</v>
      </c>
      <c r="J6" s="53">
        <v>0.9</v>
      </c>
      <c r="K6" s="53">
        <v>0</v>
      </c>
      <c r="L6" s="53" t="s">
        <v>40</v>
      </c>
      <c r="M6" s="72" t="s">
        <v>40</v>
      </c>
      <c r="N6" s="72">
        <v>0</v>
      </c>
      <c r="O6" s="53">
        <v>0</v>
      </c>
      <c r="P6" s="53">
        <v>0</v>
      </c>
      <c r="Q6" s="53">
        <v>1</v>
      </c>
      <c r="R6" s="53" t="s">
        <v>8</v>
      </c>
    </row>
    <row r="7" spans="1:18">
      <c r="A7" s="53" t="s">
        <v>46</v>
      </c>
      <c r="B7" s="54" t="s">
        <v>42</v>
      </c>
      <c r="C7" s="56">
        <v>10000000</v>
      </c>
      <c r="D7" s="70">
        <v>1</v>
      </c>
      <c r="E7" s="53">
        <v>0</v>
      </c>
      <c r="F7" s="53">
        <v>0</v>
      </c>
      <c r="G7" s="53" t="s">
        <v>40</v>
      </c>
      <c r="H7" s="53">
        <v>1</v>
      </c>
      <c r="I7" s="53">
        <v>0</v>
      </c>
      <c r="J7" s="53">
        <v>1</v>
      </c>
      <c r="K7" s="53">
        <v>0</v>
      </c>
      <c r="L7" s="53" t="s">
        <v>47</v>
      </c>
      <c r="M7" s="72" t="s">
        <v>40</v>
      </c>
      <c r="N7" s="72">
        <v>0</v>
      </c>
      <c r="O7" s="53">
        <v>0</v>
      </c>
      <c r="P7" s="53">
        <v>0</v>
      </c>
      <c r="Q7" s="53">
        <v>1</v>
      </c>
      <c r="R7" s="53" t="s">
        <v>5</v>
      </c>
    </row>
    <row r="8" spans="1:18">
      <c r="A8" s="53" t="s">
        <v>48</v>
      </c>
      <c r="B8" s="54" t="s">
        <v>49</v>
      </c>
      <c r="C8" s="55">
        <f>1000000+2%*P8</f>
        <v>21000000</v>
      </c>
      <c r="D8" s="70">
        <v>1</v>
      </c>
      <c r="E8" s="53">
        <v>0</v>
      </c>
      <c r="F8" s="53">
        <v>0</v>
      </c>
      <c r="G8" s="53" t="s">
        <v>40</v>
      </c>
      <c r="H8" s="53">
        <v>1</v>
      </c>
      <c r="I8" s="53">
        <v>0</v>
      </c>
      <c r="J8" s="53">
        <v>1</v>
      </c>
      <c r="K8" s="53">
        <v>0</v>
      </c>
      <c r="L8" s="53" t="s">
        <v>40</v>
      </c>
      <c r="M8" s="72" t="s">
        <v>40</v>
      </c>
      <c r="N8" s="72">
        <v>0</v>
      </c>
      <c r="O8" s="55">
        <v>500000000</v>
      </c>
      <c r="P8" s="55">
        <v>1000000000</v>
      </c>
      <c r="Q8" s="79">
        <v>2</v>
      </c>
      <c r="R8" s="53" t="s">
        <v>5</v>
      </c>
    </row>
    <row r="9" spans="1:18">
      <c r="A9" s="36" t="s">
        <v>127</v>
      </c>
      <c r="B9" s="77" t="s">
        <v>39</v>
      </c>
      <c r="C9" s="82">
        <v>1000000</v>
      </c>
      <c r="D9" s="36">
        <v>1</v>
      </c>
      <c r="E9" s="36">
        <v>0</v>
      </c>
      <c r="F9" s="36">
        <v>0</v>
      </c>
      <c r="G9" s="36" t="s">
        <v>40</v>
      </c>
      <c r="H9" s="36">
        <v>1</v>
      </c>
      <c r="I9" s="36">
        <v>0</v>
      </c>
      <c r="J9" s="36">
        <v>1</v>
      </c>
      <c r="K9" s="36">
        <v>0</v>
      </c>
      <c r="L9" s="36" t="s">
        <v>40</v>
      </c>
      <c r="M9" s="72" t="s">
        <v>40</v>
      </c>
      <c r="N9" s="72">
        <v>0</v>
      </c>
      <c r="O9" s="36">
        <v>0</v>
      </c>
      <c r="P9" s="36">
        <v>0</v>
      </c>
      <c r="Q9" s="53">
        <v>1</v>
      </c>
      <c r="R9" s="36" t="s">
        <v>128</v>
      </c>
    </row>
    <row r="10" spans="1:18">
      <c r="A10" s="36" t="s">
        <v>43</v>
      </c>
      <c r="B10" s="77" t="s">
        <v>42</v>
      </c>
      <c r="C10" s="82">
        <v>500000</v>
      </c>
      <c r="D10" s="36">
        <v>1</v>
      </c>
      <c r="E10" s="36">
        <v>0</v>
      </c>
      <c r="F10" s="36">
        <v>0</v>
      </c>
      <c r="G10" s="36" t="s">
        <v>40</v>
      </c>
      <c r="H10" s="36">
        <v>1</v>
      </c>
      <c r="I10" s="36">
        <v>0</v>
      </c>
      <c r="J10" s="36">
        <v>1</v>
      </c>
      <c r="K10" s="36">
        <v>0</v>
      </c>
      <c r="L10" s="36" t="s">
        <v>40</v>
      </c>
      <c r="M10" s="72" t="s">
        <v>40</v>
      </c>
      <c r="N10" s="72">
        <v>0</v>
      </c>
      <c r="O10" s="36">
        <v>0</v>
      </c>
      <c r="P10" s="36">
        <v>0</v>
      </c>
      <c r="Q10" s="53">
        <v>1</v>
      </c>
      <c r="R10" s="36" t="s">
        <v>128</v>
      </c>
    </row>
    <row r="11" spans="1:18">
      <c r="A11" s="36" t="s">
        <v>129</v>
      </c>
      <c r="B11" s="77" t="s">
        <v>49</v>
      </c>
      <c r="C11" s="82">
        <v>200000</v>
      </c>
      <c r="D11" s="36">
        <v>1</v>
      </c>
      <c r="E11" s="36">
        <v>0</v>
      </c>
      <c r="F11" s="36">
        <v>0</v>
      </c>
      <c r="G11" s="36" t="s">
        <v>40</v>
      </c>
      <c r="H11" s="36">
        <v>1</v>
      </c>
      <c r="I11" s="36">
        <v>0</v>
      </c>
      <c r="J11" s="36">
        <v>1</v>
      </c>
      <c r="K11" s="36">
        <v>0</v>
      </c>
      <c r="L11" s="36" t="s">
        <v>40</v>
      </c>
      <c r="M11" s="72" t="s">
        <v>40</v>
      </c>
      <c r="N11" s="72">
        <v>0</v>
      </c>
      <c r="O11" s="36">
        <v>0</v>
      </c>
      <c r="P11" s="36">
        <v>0</v>
      </c>
      <c r="Q11" s="53">
        <v>1</v>
      </c>
      <c r="R11" s="36" t="s">
        <v>128</v>
      </c>
    </row>
  </sheetData>
  <pageMargins left="0.7" right="0.7" top="0.75" bottom="0.75" header="0.5" footer="0.5"/>
  <pageSetup paperSize="9" orientation="portrait"/>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3"/>
  <sheetViews>
    <sheetView zoomScale="120" zoomScaleNormal="120" workbookViewId="0">
      <selection activeCell="I27" sqref="I27"/>
    </sheetView>
  </sheetViews>
  <sheetFormatPr defaultColWidth="11.42578125" defaultRowHeight="12.75"/>
  <cols>
    <col min="1" max="2" width="16.5703125" style="1" customWidth="1"/>
    <col min="3" max="16384" width="11.42578125" style="1"/>
  </cols>
  <sheetData>
    <row r="1" spans="1:2">
      <c r="A1" s="63" t="s">
        <v>50</v>
      </c>
      <c r="B1" s="63" t="s">
        <v>51</v>
      </c>
    </row>
    <row r="2" spans="1:2">
      <c r="A2" s="1">
        <v>2000</v>
      </c>
      <c r="B2" s="5">
        <v>0.02</v>
      </c>
    </row>
    <row r="3" spans="1:2">
      <c r="A3" s="1">
        <v>2001</v>
      </c>
      <c r="B3" s="5">
        <v>0.02</v>
      </c>
    </row>
    <row r="4" spans="1:2">
      <c r="A4" s="1">
        <v>2002</v>
      </c>
      <c r="B4" s="5">
        <v>0.02</v>
      </c>
    </row>
    <row r="5" spans="1:2">
      <c r="A5" s="1">
        <v>2003</v>
      </c>
      <c r="B5" s="5">
        <v>0.02</v>
      </c>
    </row>
    <row r="6" spans="1:2">
      <c r="A6" s="1">
        <v>2004</v>
      </c>
      <c r="B6" s="5">
        <v>0.02</v>
      </c>
    </row>
    <row r="7" spans="1:2">
      <c r="A7" s="1">
        <v>2005</v>
      </c>
      <c r="B7" s="5">
        <v>0.02</v>
      </c>
    </row>
    <row r="8" spans="1:2">
      <c r="A8" s="1">
        <v>2006</v>
      </c>
      <c r="B8" s="5">
        <v>0.02</v>
      </c>
    </row>
    <row r="9" spans="1:2">
      <c r="A9" s="1">
        <v>2007</v>
      </c>
      <c r="B9" s="5">
        <v>0.02</v>
      </c>
    </row>
    <row r="10" spans="1:2">
      <c r="A10" s="1">
        <v>2008</v>
      </c>
      <c r="B10" s="5">
        <v>0.02</v>
      </c>
    </row>
    <row r="11" spans="1:2">
      <c r="A11" s="1">
        <v>2009</v>
      </c>
      <c r="B11" s="5">
        <v>0.02</v>
      </c>
    </row>
    <row r="12" spans="1:2">
      <c r="A12" s="1">
        <v>2010</v>
      </c>
      <c r="B12" s="5">
        <v>0.02</v>
      </c>
    </row>
    <row r="13" spans="1:2">
      <c r="A13" s="1">
        <v>2011</v>
      </c>
      <c r="B13" s="5">
        <v>0.02</v>
      </c>
    </row>
    <row r="14" spans="1:2">
      <c r="A14" s="1">
        <v>2012</v>
      </c>
      <c r="B14" s="5">
        <v>0.02</v>
      </c>
    </row>
    <row r="15" spans="1:2">
      <c r="A15" s="1">
        <v>2013</v>
      </c>
      <c r="B15" s="5">
        <v>0.02</v>
      </c>
    </row>
    <row r="16" spans="1:2">
      <c r="A16" s="1">
        <v>2014</v>
      </c>
      <c r="B16" s="5">
        <v>0.02</v>
      </c>
    </row>
    <row r="17" spans="1:2">
      <c r="A17" s="1">
        <v>2015</v>
      </c>
      <c r="B17" s="5">
        <v>0.02</v>
      </c>
    </row>
    <row r="18" spans="1:2">
      <c r="A18" s="1">
        <v>2016</v>
      </c>
      <c r="B18" s="5">
        <v>0.02</v>
      </c>
    </row>
    <row r="19" spans="1:2">
      <c r="A19" s="1">
        <v>2017</v>
      </c>
      <c r="B19" s="5">
        <v>0.02</v>
      </c>
    </row>
    <row r="20" spans="1:2">
      <c r="A20" s="1">
        <v>2018</v>
      </c>
      <c r="B20" s="5">
        <v>0.02</v>
      </c>
    </row>
    <row r="21" spans="1:2">
      <c r="A21" s="1">
        <v>2019</v>
      </c>
      <c r="B21" s="5">
        <v>0.02</v>
      </c>
    </row>
    <row r="22" spans="1:2">
      <c r="A22" s="1">
        <v>2020</v>
      </c>
      <c r="B22" s="5">
        <v>0.02</v>
      </c>
    </row>
    <row r="23" spans="1:2">
      <c r="A23" s="1">
        <v>2021</v>
      </c>
      <c r="B23" s="5">
        <v>0.02</v>
      </c>
    </row>
    <row r="24" spans="1:2">
      <c r="A24" s="1">
        <v>2022</v>
      </c>
      <c r="B24" s="5">
        <v>0.02</v>
      </c>
    </row>
    <row r="25" spans="1:2">
      <c r="A25" s="1">
        <v>2023</v>
      </c>
      <c r="B25" s="5">
        <v>0.02</v>
      </c>
    </row>
    <row r="26" spans="1:2">
      <c r="A26" s="1">
        <v>2024</v>
      </c>
      <c r="B26" s="5">
        <v>0.02</v>
      </c>
    </row>
    <row r="27" spans="1:2">
      <c r="A27" s="1">
        <v>2025</v>
      </c>
      <c r="B27" s="5">
        <v>0.02</v>
      </c>
    </row>
    <row r="28" spans="1:2">
      <c r="A28" s="1">
        <v>2026</v>
      </c>
      <c r="B28" s="5">
        <v>0.02</v>
      </c>
    </row>
    <row r="29" spans="1:2">
      <c r="A29" s="1">
        <v>2027</v>
      </c>
      <c r="B29" s="5">
        <v>0.02</v>
      </c>
    </row>
    <row r="30" spans="1:2">
      <c r="A30" s="1">
        <v>2028</v>
      </c>
      <c r="B30" s="5">
        <v>0.02</v>
      </c>
    </row>
    <row r="31" spans="1:2">
      <c r="A31" s="1">
        <v>2029</v>
      </c>
      <c r="B31" s="5">
        <v>0.02</v>
      </c>
    </row>
    <row r="32" spans="1:2">
      <c r="A32" s="1">
        <v>2030</v>
      </c>
      <c r="B32" s="5">
        <v>0.02</v>
      </c>
    </row>
    <row r="33" spans="1:2">
      <c r="A33" s="1">
        <v>2031</v>
      </c>
      <c r="B33" s="5">
        <v>0.02</v>
      </c>
    </row>
    <row r="34" spans="1:2">
      <c r="A34" s="1">
        <v>2032</v>
      </c>
      <c r="B34" s="5">
        <v>0.02</v>
      </c>
    </row>
    <row r="35" spans="1:2">
      <c r="A35" s="1">
        <v>2033</v>
      </c>
      <c r="B35" s="5">
        <v>0.02</v>
      </c>
    </row>
    <row r="36" spans="1:2">
      <c r="A36" s="1">
        <v>2034</v>
      </c>
      <c r="B36" s="5">
        <v>0.02</v>
      </c>
    </row>
    <row r="37" spans="1:2">
      <c r="A37" s="1">
        <v>2035</v>
      </c>
      <c r="B37" s="5">
        <v>0.02</v>
      </c>
    </row>
    <row r="38" spans="1:2">
      <c r="A38" s="1">
        <v>2036</v>
      </c>
      <c r="B38" s="5">
        <v>0.02</v>
      </c>
    </row>
    <row r="39" spans="1:2">
      <c r="A39" s="1">
        <v>2037</v>
      </c>
      <c r="B39" s="5">
        <v>0.02</v>
      </c>
    </row>
    <row r="40" spans="1:2">
      <c r="A40" s="1">
        <v>2038</v>
      </c>
      <c r="B40" s="5">
        <v>0.02</v>
      </c>
    </row>
    <row r="41" spans="1:2">
      <c r="A41" s="1">
        <v>2039</v>
      </c>
      <c r="B41" s="5">
        <v>0.02</v>
      </c>
    </row>
    <row r="42" spans="1:2">
      <c r="A42" s="1">
        <v>2040</v>
      </c>
      <c r="B42" s="5">
        <v>0.02</v>
      </c>
    </row>
    <row r="43" spans="1:2">
      <c r="A43" s="1">
        <v>2041</v>
      </c>
      <c r="B43" s="5">
        <v>0.02</v>
      </c>
    </row>
    <row r="44" spans="1:2">
      <c r="A44" s="1">
        <v>2042</v>
      </c>
      <c r="B44" s="5">
        <v>0.02</v>
      </c>
    </row>
    <row r="45" spans="1:2">
      <c r="A45" s="1">
        <v>2043</v>
      </c>
      <c r="B45" s="5">
        <v>0.02</v>
      </c>
    </row>
    <row r="46" spans="1:2">
      <c r="A46" s="1">
        <v>2044</v>
      </c>
      <c r="B46" s="5">
        <v>0.02</v>
      </c>
    </row>
    <row r="47" spans="1:2">
      <c r="A47" s="1">
        <v>2045</v>
      </c>
      <c r="B47" s="5">
        <v>0.02</v>
      </c>
    </row>
    <row r="48" spans="1:2">
      <c r="A48" s="1">
        <v>2046</v>
      </c>
      <c r="B48" s="5">
        <v>0.02</v>
      </c>
    </row>
    <row r="49" spans="1:2">
      <c r="A49" s="1">
        <v>2047</v>
      </c>
      <c r="B49" s="5">
        <v>0.02</v>
      </c>
    </row>
    <row r="50" spans="1:2">
      <c r="A50" s="1">
        <v>2048</v>
      </c>
      <c r="B50" s="5">
        <v>0.02</v>
      </c>
    </row>
    <row r="51" spans="1:2">
      <c r="A51" s="1">
        <v>2049</v>
      </c>
      <c r="B51" s="5">
        <v>0.02</v>
      </c>
    </row>
    <row r="52" spans="1:2">
      <c r="A52" s="1">
        <v>2050</v>
      </c>
      <c r="B52" s="5">
        <v>0.02</v>
      </c>
    </row>
    <row r="53" spans="1:2">
      <c r="A53" s="1">
        <v>2051</v>
      </c>
      <c r="B53" s="5">
        <v>0.02</v>
      </c>
    </row>
    <row r="54" spans="1:2">
      <c r="A54" s="1">
        <v>2052</v>
      </c>
      <c r="B54" s="5">
        <v>0.02</v>
      </c>
    </row>
    <row r="55" spans="1:2">
      <c r="A55" s="1">
        <v>2053</v>
      </c>
      <c r="B55" s="5">
        <v>0.02</v>
      </c>
    </row>
    <row r="56" spans="1:2">
      <c r="A56" s="1">
        <v>2054</v>
      </c>
      <c r="B56" s="5">
        <v>0.02</v>
      </c>
    </row>
    <row r="57" spans="1:2">
      <c r="A57" s="1">
        <v>2055</v>
      </c>
      <c r="B57" s="5">
        <v>0.02</v>
      </c>
    </row>
    <row r="58" spans="1:2">
      <c r="A58" s="1">
        <v>2056</v>
      </c>
      <c r="B58" s="5">
        <v>0.02</v>
      </c>
    </row>
    <row r="59" spans="1:2">
      <c r="A59" s="1">
        <v>2057</v>
      </c>
      <c r="B59" s="5">
        <v>0.02</v>
      </c>
    </row>
    <row r="60" spans="1:2">
      <c r="A60" s="1">
        <v>2058</v>
      </c>
      <c r="B60" s="5">
        <v>0.02</v>
      </c>
    </row>
    <row r="61" spans="1:2">
      <c r="A61" s="1">
        <v>2059</v>
      </c>
      <c r="B61" s="5">
        <v>0.02</v>
      </c>
    </row>
    <row r="62" spans="1:2">
      <c r="A62" s="1">
        <v>2060</v>
      </c>
      <c r="B62" s="5">
        <v>0.02</v>
      </c>
    </row>
    <row r="63" spans="1:2">
      <c r="A63" s="1">
        <v>2061</v>
      </c>
      <c r="B63" s="5">
        <v>0.02</v>
      </c>
    </row>
    <row r="64" spans="1:2">
      <c r="A64" s="1">
        <v>2062</v>
      </c>
      <c r="B64" s="5">
        <v>0.02</v>
      </c>
    </row>
    <row r="65" spans="1:2">
      <c r="A65" s="1">
        <v>2063</v>
      </c>
      <c r="B65" s="5">
        <v>0.02</v>
      </c>
    </row>
    <row r="66" spans="1:2">
      <c r="A66" s="1">
        <v>2064</v>
      </c>
      <c r="B66" s="5">
        <v>0.02</v>
      </c>
    </row>
    <row r="67" spans="1:2">
      <c r="A67" s="1">
        <v>2065</v>
      </c>
      <c r="B67" s="5">
        <v>0.02</v>
      </c>
    </row>
    <row r="68" spans="1:2">
      <c r="A68" s="1">
        <v>2066</v>
      </c>
      <c r="B68" s="5">
        <v>0.02</v>
      </c>
    </row>
    <row r="69" spans="1:2">
      <c r="A69" s="1">
        <v>2067</v>
      </c>
      <c r="B69" s="5">
        <v>0.02</v>
      </c>
    </row>
    <row r="70" spans="1:2">
      <c r="A70" s="1">
        <v>2068</v>
      </c>
      <c r="B70" s="5">
        <v>0.02</v>
      </c>
    </row>
    <row r="71" spans="1:2">
      <c r="A71" s="1">
        <v>2069</v>
      </c>
      <c r="B71" s="5">
        <v>0.02</v>
      </c>
    </row>
    <row r="72" spans="1:2">
      <c r="A72" s="1">
        <v>2070</v>
      </c>
      <c r="B72" s="5">
        <v>0.02</v>
      </c>
    </row>
    <row r="73" spans="1:2">
      <c r="A73" s="1">
        <v>2071</v>
      </c>
      <c r="B73" s="5">
        <v>0.02</v>
      </c>
    </row>
    <row r="74" spans="1:2">
      <c r="A74" s="1">
        <v>2072</v>
      </c>
      <c r="B74" s="5">
        <v>0.02</v>
      </c>
    </row>
    <row r="75" spans="1:2">
      <c r="A75" s="1">
        <v>2073</v>
      </c>
      <c r="B75" s="5">
        <v>0.02</v>
      </c>
    </row>
    <row r="76" spans="1:2">
      <c r="A76" s="1">
        <v>2074</v>
      </c>
      <c r="B76" s="5">
        <v>0.02</v>
      </c>
    </row>
    <row r="77" spans="1:2">
      <c r="A77" s="1">
        <v>2075</v>
      </c>
      <c r="B77" s="5">
        <v>0.02</v>
      </c>
    </row>
    <row r="78" spans="1:2">
      <c r="A78" s="1">
        <v>2076</v>
      </c>
      <c r="B78" s="5">
        <v>0.02</v>
      </c>
    </row>
    <row r="79" spans="1:2">
      <c r="A79" s="1">
        <v>2077</v>
      </c>
      <c r="B79" s="5">
        <v>0.02</v>
      </c>
    </row>
    <row r="80" spans="1:2">
      <c r="A80" s="1">
        <v>2078</v>
      </c>
      <c r="B80" s="5">
        <v>0.02</v>
      </c>
    </row>
    <row r="81" spans="1:2">
      <c r="A81" s="1">
        <v>2079</v>
      </c>
      <c r="B81" s="5">
        <v>0.02</v>
      </c>
    </row>
    <row r="82" spans="1:2">
      <c r="A82" s="1">
        <v>2080</v>
      </c>
      <c r="B82" s="5">
        <v>0.02</v>
      </c>
    </row>
    <row r="83" spans="1:2">
      <c r="A83" s="1">
        <v>2081</v>
      </c>
      <c r="B83" s="5">
        <v>0.02</v>
      </c>
    </row>
    <row r="84" spans="1:2">
      <c r="A84" s="1">
        <v>2082</v>
      </c>
      <c r="B84" s="5">
        <v>0.02</v>
      </c>
    </row>
    <row r="85" spans="1:2">
      <c r="A85" s="1">
        <v>2083</v>
      </c>
      <c r="B85" s="5">
        <v>0.02</v>
      </c>
    </row>
    <row r="86" spans="1:2">
      <c r="A86" s="1">
        <v>2084</v>
      </c>
      <c r="B86" s="5">
        <v>0.02</v>
      </c>
    </row>
    <row r="87" spans="1:2">
      <c r="A87" s="1">
        <v>2085</v>
      </c>
      <c r="B87" s="5">
        <v>0.02</v>
      </c>
    </row>
    <row r="88" spans="1:2">
      <c r="A88" s="1">
        <v>2086</v>
      </c>
      <c r="B88" s="5">
        <v>0.02</v>
      </c>
    </row>
    <row r="89" spans="1:2">
      <c r="A89" s="1">
        <v>2087</v>
      </c>
      <c r="B89" s="5">
        <v>0.02</v>
      </c>
    </row>
    <row r="90" spans="1:2">
      <c r="A90" s="1">
        <v>2088</v>
      </c>
      <c r="B90" s="5">
        <v>0.02</v>
      </c>
    </row>
    <row r="91" spans="1:2">
      <c r="A91" s="1">
        <v>2089</v>
      </c>
      <c r="B91" s="5">
        <v>0.02</v>
      </c>
    </row>
    <row r="92" spans="1:2">
      <c r="A92" s="1">
        <v>2090</v>
      </c>
      <c r="B92" s="5">
        <v>0.02</v>
      </c>
    </row>
    <row r="93" spans="1:2">
      <c r="A93" s="1">
        <v>2091</v>
      </c>
      <c r="B93" s="5">
        <v>0.02</v>
      </c>
    </row>
    <row r="94" spans="1:2">
      <c r="A94" s="1">
        <v>2092</v>
      </c>
      <c r="B94" s="5">
        <v>0.02</v>
      </c>
    </row>
    <row r="95" spans="1:2">
      <c r="A95" s="1">
        <v>2093</v>
      </c>
      <c r="B95" s="5">
        <v>0.02</v>
      </c>
    </row>
    <row r="96" spans="1:2">
      <c r="A96" s="1">
        <v>2094</v>
      </c>
      <c r="B96" s="5">
        <v>0.02</v>
      </c>
    </row>
    <row r="97" spans="1:2">
      <c r="A97" s="1">
        <v>2095</v>
      </c>
      <c r="B97" s="5">
        <v>0.02</v>
      </c>
    </row>
    <row r="98" spans="1:2">
      <c r="A98" s="1">
        <v>2096</v>
      </c>
      <c r="B98" s="5">
        <v>0.02</v>
      </c>
    </row>
    <row r="99" spans="1:2">
      <c r="A99" s="1">
        <v>2097</v>
      </c>
      <c r="B99" s="5">
        <v>0.02</v>
      </c>
    </row>
    <row r="100" spans="1:2">
      <c r="A100" s="1">
        <v>2098</v>
      </c>
      <c r="B100" s="5">
        <v>0.02</v>
      </c>
    </row>
    <row r="101" spans="1:2">
      <c r="A101" s="1">
        <v>2099</v>
      </c>
      <c r="B101" s="5">
        <v>0.02</v>
      </c>
    </row>
    <row r="102" spans="1:2">
      <c r="A102" s="1">
        <v>2100</v>
      </c>
      <c r="B102" s="5">
        <v>0.02</v>
      </c>
    </row>
    <row r="103" spans="1:2">
      <c r="A103" s="1">
        <v>2101</v>
      </c>
      <c r="B103" s="5">
        <v>0.02</v>
      </c>
    </row>
  </sheetData>
  <pageMargins left="0.7" right="0.7" top="0.75" bottom="0.75" header="0.5" footer="0.5"/>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43"/>
  <sheetViews>
    <sheetView workbookViewId="0"/>
  </sheetViews>
  <sheetFormatPr defaultColWidth="11.42578125" defaultRowHeight="12.75"/>
  <cols>
    <col min="1" max="1" width="32.85546875" style="1" customWidth="1"/>
    <col min="2" max="2" width="16.7109375" style="1" customWidth="1"/>
    <col min="3" max="3" width="14.140625" style="1" customWidth="1"/>
    <col min="4" max="6" width="9.7109375" style="1" customWidth="1"/>
    <col min="7" max="16384" width="11.42578125" style="1"/>
  </cols>
  <sheetData>
    <row r="1" spans="1:11">
      <c r="A1" s="36" t="s">
        <v>52</v>
      </c>
    </row>
    <row r="2" spans="1:11">
      <c r="A2" s="1" t="s">
        <v>53</v>
      </c>
    </row>
    <row r="4" spans="1:11">
      <c r="A4" s="14" t="s">
        <v>54</v>
      </c>
      <c r="B4" s="15"/>
      <c r="C4" s="15"/>
      <c r="D4" s="16"/>
      <c r="E4" s="16"/>
      <c r="F4" s="16"/>
      <c r="G4" s="16"/>
      <c r="H4" s="16"/>
      <c r="I4" s="16"/>
      <c r="J4" s="16"/>
      <c r="K4" s="16"/>
    </row>
    <row r="6" spans="1:11">
      <c r="A6" s="2" t="s">
        <v>55</v>
      </c>
      <c r="B6" s="17">
        <v>22.859999965252801</v>
      </c>
      <c r="C6" s="18" t="s">
        <v>9</v>
      </c>
      <c r="E6" s="8"/>
    </row>
    <row r="7" spans="1:11">
      <c r="A7" s="2" t="s">
        <v>56</v>
      </c>
      <c r="B7" s="17">
        <v>160934.39999999999</v>
      </c>
      <c r="C7" s="18" t="s">
        <v>9</v>
      </c>
      <c r="E7" s="8"/>
    </row>
    <row r="8" spans="1:11">
      <c r="A8" s="2" t="s">
        <v>57</v>
      </c>
      <c r="B8" s="17">
        <v>0.50000000075999995</v>
      </c>
      <c r="C8" s="18" t="s">
        <v>9</v>
      </c>
      <c r="E8" s="8"/>
    </row>
    <row r="9" spans="1:11" ht="14.25">
      <c r="A9" s="2" t="s">
        <v>58</v>
      </c>
      <c r="B9" s="18">
        <f>B6*B7*B8</f>
        <v>1839480.1919999998</v>
      </c>
      <c r="C9" s="18" t="s">
        <v>59</v>
      </c>
      <c r="E9" s="8"/>
    </row>
    <row r="10" spans="1:11">
      <c r="A10" s="2"/>
      <c r="B10" s="18"/>
      <c r="C10" s="18"/>
    </row>
    <row r="11" spans="1:11" ht="14.25">
      <c r="A11" s="2" t="s">
        <v>60</v>
      </c>
      <c r="B11" s="17">
        <v>13.733481502801117</v>
      </c>
      <c r="C11" s="18" t="s">
        <v>61</v>
      </c>
    </row>
    <row r="12" spans="1:11">
      <c r="A12" s="2"/>
      <c r="B12" s="18"/>
      <c r="C12" s="18"/>
    </row>
    <row r="13" spans="1:11">
      <c r="A13" s="2" t="s">
        <v>62</v>
      </c>
      <c r="B13" s="19">
        <f>B9*B11</f>
        <v>25262467.191601045</v>
      </c>
      <c r="C13" s="18" t="s">
        <v>63</v>
      </c>
    </row>
    <row r="14" spans="1:11">
      <c r="A14" s="2" t="s">
        <v>64</v>
      </c>
      <c r="B14" s="19">
        <f>B13*0.25</f>
        <v>6315616.7979002614</v>
      </c>
      <c r="C14" s="18" t="s">
        <v>63</v>
      </c>
    </row>
    <row r="15" spans="1:11">
      <c r="A15" s="7" t="s">
        <v>65</v>
      </c>
      <c r="B15" s="20">
        <f>_discounting_sheet!D4</f>
        <v>40572510.205771826</v>
      </c>
      <c r="C15" s="18" t="s">
        <v>63</v>
      </c>
    </row>
    <row r="18" spans="1:11">
      <c r="A18" s="13" t="s">
        <v>45</v>
      </c>
      <c r="B18" s="16"/>
      <c r="C18" s="16"/>
      <c r="D18" s="16"/>
      <c r="E18" s="16"/>
      <c r="F18" s="16"/>
      <c r="G18" s="16"/>
      <c r="H18" s="16"/>
      <c r="I18" s="16"/>
      <c r="J18" s="16"/>
      <c r="K18" s="16"/>
    </row>
    <row r="19" spans="1:11">
      <c r="A19" s="1" t="s">
        <v>66</v>
      </c>
    </row>
    <row r="20" spans="1:11">
      <c r="A20" s="1" t="s">
        <v>67</v>
      </c>
      <c r="B20" s="5">
        <v>0.5</v>
      </c>
    </row>
    <row r="21" spans="1:11">
      <c r="A21" s="1" t="s">
        <v>68</v>
      </c>
      <c r="B21" s="5">
        <v>0.2</v>
      </c>
      <c r="C21" s="1" t="s">
        <v>69</v>
      </c>
    </row>
    <row r="22" spans="1:11">
      <c r="A22" s="1" t="s">
        <v>70</v>
      </c>
      <c r="B22" s="9">
        <f>B20*SUM(assets!C2:C4)*_measures_details!B21</f>
        <v>2499990.9820556641</v>
      </c>
      <c r="C22" s="2" t="s">
        <v>63</v>
      </c>
    </row>
    <row r="24" spans="1:11">
      <c r="A24" s="13" t="s">
        <v>41</v>
      </c>
      <c r="B24" s="16"/>
      <c r="C24" s="16"/>
      <c r="D24" s="16"/>
      <c r="E24" s="16"/>
      <c r="F24" s="16"/>
      <c r="G24" s="16"/>
      <c r="H24" s="16"/>
      <c r="I24" s="16"/>
      <c r="J24" s="16"/>
      <c r="K24" s="16"/>
    </row>
    <row r="25" spans="1:11">
      <c r="A25" s="1" t="s">
        <v>71</v>
      </c>
      <c r="B25" s="3">
        <v>4000000</v>
      </c>
      <c r="C25" s="2" t="s">
        <v>63</v>
      </c>
    </row>
    <row r="26" spans="1:11">
      <c r="A26" s="6" t="s">
        <v>65</v>
      </c>
      <c r="B26" s="9">
        <f>_discounting_sheet!F4</f>
        <v>63968125.006875344</v>
      </c>
      <c r="C26" s="2" t="s">
        <v>63</v>
      </c>
    </row>
    <row r="28" spans="1:11">
      <c r="A28" s="13" t="s">
        <v>43</v>
      </c>
      <c r="B28" s="16"/>
      <c r="C28" s="16"/>
      <c r="D28" s="16"/>
      <c r="E28" s="16"/>
      <c r="F28" s="16"/>
      <c r="G28" s="16"/>
      <c r="H28" s="16"/>
      <c r="I28" s="16"/>
      <c r="J28" s="16"/>
      <c r="K28" s="16"/>
    </row>
    <row r="29" spans="1:11">
      <c r="A29" s="1" t="s">
        <v>72</v>
      </c>
    </row>
    <row r="30" spans="1:11">
      <c r="A30" s="1" t="s">
        <v>73</v>
      </c>
      <c r="B30" s="3">
        <v>20000000</v>
      </c>
      <c r="C30" s="2" t="s">
        <v>63</v>
      </c>
    </row>
    <row r="31" spans="1:11">
      <c r="A31" s="1" t="s">
        <v>74</v>
      </c>
      <c r="B31" s="3">
        <v>500000</v>
      </c>
      <c r="C31" s="2" t="s">
        <v>63</v>
      </c>
    </row>
    <row r="32" spans="1:11">
      <c r="A32" s="1" t="s">
        <v>75</v>
      </c>
      <c r="B32" s="3">
        <v>500000</v>
      </c>
      <c r="C32" s="2" t="s">
        <v>63</v>
      </c>
    </row>
    <row r="33" spans="1:11">
      <c r="A33" s="1" t="s">
        <v>76</v>
      </c>
      <c r="B33" s="3">
        <v>400000</v>
      </c>
      <c r="C33" s="2" t="s">
        <v>63</v>
      </c>
    </row>
    <row r="34" spans="1:11">
      <c r="A34" s="6" t="s">
        <v>65</v>
      </c>
      <c r="B34" s="9">
        <f>_discounting_sheet!H4</f>
        <v>22388843.752406374</v>
      </c>
      <c r="C34" s="2" t="s">
        <v>63</v>
      </c>
    </row>
    <row r="36" spans="1:11">
      <c r="A36" s="13" t="s">
        <v>44</v>
      </c>
      <c r="B36" s="16"/>
      <c r="C36" s="16"/>
      <c r="D36" s="16"/>
      <c r="E36" s="16"/>
      <c r="F36" s="16"/>
      <c r="G36" s="16"/>
      <c r="H36" s="16"/>
      <c r="I36" s="16"/>
      <c r="J36" s="16"/>
      <c r="K36" s="16"/>
    </row>
    <row r="37" spans="1:11">
      <c r="A37" s="1" t="s">
        <v>77</v>
      </c>
    </row>
    <row r="38" spans="1:11">
      <c r="A38" s="1" t="s">
        <v>78</v>
      </c>
      <c r="B38" s="1">
        <v>3</v>
      </c>
      <c r="C38" s="1" t="s">
        <v>9</v>
      </c>
    </row>
    <row r="39" spans="1:11">
      <c r="A39" s="1" t="s">
        <v>79</v>
      </c>
      <c r="B39" s="3">
        <v>30000</v>
      </c>
      <c r="C39" s="1" t="s">
        <v>9</v>
      </c>
    </row>
    <row r="40" spans="1:11">
      <c r="A40" s="1" t="s">
        <v>80</v>
      </c>
      <c r="B40" s="4">
        <f>B38^2*B39*2000</f>
        <v>540000000</v>
      </c>
      <c r="C40" s="2" t="s">
        <v>63</v>
      </c>
    </row>
    <row r="41" spans="1:11">
      <c r="A41" s="1" t="s">
        <v>81</v>
      </c>
      <c r="B41" s="1">
        <v>400</v>
      </c>
      <c r="C41" s="1" t="s">
        <v>9</v>
      </c>
    </row>
    <row r="42" spans="1:11">
      <c r="A42" s="1" t="s">
        <v>82</v>
      </c>
      <c r="B42" s="4">
        <f>B39*B41</f>
        <v>12000000</v>
      </c>
      <c r="C42" s="2" t="s">
        <v>63</v>
      </c>
    </row>
    <row r="43" spans="1:11">
      <c r="A43" s="6" t="s">
        <v>65</v>
      </c>
      <c r="B43" s="9">
        <f>_discounting_sheet!J4+B40</f>
        <v>731904375.02062607</v>
      </c>
      <c r="C43" s="2" t="s">
        <v>63</v>
      </c>
    </row>
  </sheetData>
  <pageMargins left="0.7" right="0.7" top="0.75" bottom="0.75" header="0.5" footer="0.5"/>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22"/>
  <sheetViews>
    <sheetView workbookViewId="0"/>
  </sheetViews>
  <sheetFormatPr defaultColWidth="11.42578125" defaultRowHeight="12.75"/>
  <cols>
    <col min="1" max="1" width="11.42578125" style="1"/>
    <col min="2" max="2" width="5.28515625" style="1" customWidth="1"/>
    <col min="3" max="3" width="22.42578125" style="1" customWidth="1"/>
    <col min="4" max="4" width="27.42578125" style="1" customWidth="1"/>
    <col min="5" max="5" width="20.85546875" style="1" customWidth="1"/>
    <col min="6" max="6" width="11.28515625" style="1" customWidth="1"/>
    <col min="7" max="7" width="11.42578125" style="1"/>
    <col min="8" max="8" width="11.28515625" style="1" customWidth="1"/>
    <col min="9" max="9" width="10.7109375" style="1" customWidth="1"/>
    <col min="10" max="10" width="12.28515625" style="1" customWidth="1"/>
    <col min="11" max="16384" width="11.42578125" style="1"/>
  </cols>
  <sheetData>
    <row r="1" spans="1:10">
      <c r="A1" s="36" t="s">
        <v>83</v>
      </c>
    </row>
    <row r="3" spans="1:10">
      <c r="A3" s="1" t="s">
        <v>50</v>
      </c>
      <c r="B3" s="1" t="s">
        <v>84</v>
      </c>
      <c r="C3" s="2" t="s">
        <v>38</v>
      </c>
      <c r="D3" s="2" t="s">
        <v>85</v>
      </c>
      <c r="E3" s="1" t="s">
        <v>41</v>
      </c>
      <c r="F3" s="10" t="s">
        <v>86</v>
      </c>
      <c r="G3" s="1" t="s">
        <v>87</v>
      </c>
      <c r="H3" s="10" t="s">
        <v>86</v>
      </c>
      <c r="I3" s="1" t="s">
        <v>44</v>
      </c>
      <c r="J3" s="10" t="s">
        <v>86</v>
      </c>
    </row>
    <row r="4" spans="1:10">
      <c r="A4" s="1">
        <v>2012</v>
      </c>
      <c r="B4" s="11">
        <f>discount!B14</f>
        <v>0.02</v>
      </c>
      <c r="C4" s="21">
        <v>25262467.229999997</v>
      </c>
      <c r="D4" s="22">
        <f t="shared" ref="D4:F21" si="0">C4+D5/(1+$B5)</f>
        <v>40572510.205771826</v>
      </c>
      <c r="E4" s="24">
        <f>_measures_details!$B$25</f>
        <v>4000000</v>
      </c>
      <c r="F4" s="25">
        <f t="shared" si="0"/>
        <v>63968125.006875344</v>
      </c>
      <c r="G4" s="27">
        <f>_measures_details!$B$31+_measures_details!$B$32+_measures_details!$B$33</f>
        <v>1400000</v>
      </c>
      <c r="H4" s="28">
        <f t="shared" ref="H4:H21" si="1">G4+H5/(1+$B5)</f>
        <v>22388843.752406374</v>
      </c>
      <c r="I4" s="24">
        <f>_measures_details!$B$42</f>
        <v>12000000</v>
      </c>
      <c r="J4" s="25">
        <f t="shared" ref="J4:J21" si="2">I4+J5/(1+$B5)</f>
        <v>191904375.02062601</v>
      </c>
    </row>
    <row r="5" spans="1:10">
      <c r="A5" s="1">
        <v>2013</v>
      </c>
      <c r="B5" s="11">
        <f>discount!B15</f>
        <v>0.02</v>
      </c>
      <c r="C5" s="21">
        <v>0</v>
      </c>
      <c r="D5" s="23">
        <f t="shared" si="0"/>
        <v>15616243.835287264</v>
      </c>
      <c r="E5" s="24">
        <f>_measures_details!$B$25</f>
        <v>4000000</v>
      </c>
      <c r="F5" s="26">
        <f t="shared" si="0"/>
        <v>61167487.507012852</v>
      </c>
      <c r="G5" s="27">
        <f>_measures_details!$B$31+_measures_details!$B$32+_measures_details!$B$33</f>
        <v>1400000</v>
      </c>
      <c r="H5" s="29">
        <f t="shared" si="1"/>
        <v>21408620.627454501</v>
      </c>
      <c r="I5" s="24">
        <f>_measures_details!$B$42</f>
        <v>12000000</v>
      </c>
      <c r="J5" s="26">
        <f t="shared" si="2"/>
        <v>183502462.52103853</v>
      </c>
    </row>
    <row r="6" spans="1:10">
      <c r="A6" s="1">
        <v>2014</v>
      </c>
      <c r="B6" s="11">
        <f>discount!B16</f>
        <v>0.02</v>
      </c>
      <c r="C6" s="21">
        <v>0</v>
      </c>
      <c r="D6" s="23">
        <f t="shared" si="0"/>
        <v>15928568.711993009</v>
      </c>
      <c r="E6" s="24">
        <f>_measures_details!$B$25</f>
        <v>4000000</v>
      </c>
      <c r="F6" s="26">
        <f t="shared" si="0"/>
        <v>58310837.257153109</v>
      </c>
      <c r="G6" s="27">
        <f>_measures_details!$B$31+_measures_details!$B$32+_measures_details!$B$33</f>
        <v>1400000</v>
      </c>
      <c r="H6" s="29">
        <f t="shared" si="1"/>
        <v>20408793.04000359</v>
      </c>
      <c r="I6" s="24">
        <f>_measures_details!$B$42</f>
        <v>12000000</v>
      </c>
      <c r="J6" s="26">
        <f t="shared" si="2"/>
        <v>174932511.77145931</v>
      </c>
    </row>
    <row r="7" spans="1:10">
      <c r="A7" s="1">
        <v>2015</v>
      </c>
      <c r="B7" s="11">
        <f>discount!B17</f>
        <v>0.02</v>
      </c>
      <c r="C7" s="21">
        <v>0</v>
      </c>
      <c r="D7" s="23">
        <f t="shared" si="0"/>
        <v>16247140.086232869</v>
      </c>
      <c r="E7" s="24">
        <f>_measures_details!$B$25</f>
        <v>4000000</v>
      </c>
      <c r="F7" s="26">
        <f t="shared" si="0"/>
        <v>55397054.002296172</v>
      </c>
      <c r="G7" s="27">
        <f>_measures_details!$B$31+_measures_details!$B$32+_measures_details!$B$33</f>
        <v>1400000</v>
      </c>
      <c r="H7" s="29">
        <f t="shared" si="1"/>
        <v>19388968.900803663</v>
      </c>
      <c r="I7" s="24">
        <f>_measures_details!$B$42</f>
        <v>12000000</v>
      </c>
      <c r="J7" s="26">
        <f t="shared" si="2"/>
        <v>166191162.00688851</v>
      </c>
    </row>
    <row r="8" spans="1:10">
      <c r="A8" s="1">
        <v>2016</v>
      </c>
      <c r="B8" s="11">
        <f>discount!B18</f>
        <v>0.02</v>
      </c>
      <c r="C8" s="21">
        <v>0</v>
      </c>
      <c r="D8" s="23">
        <f t="shared" si="0"/>
        <v>16572082.887957526</v>
      </c>
      <c r="E8" s="24">
        <f>_measures_details!$B$25</f>
        <v>4000000</v>
      </c>
      <c r="F8" s="26">
        <f t="shared" si="0"/>
        <v>52424995.082342096</v>
      </c>
      <c r="G8" s="27">
        <f>_measures_details!$B$31+_measures_details!$B$32+_measures_details!$B$33</f>
        <v>1400000</v>
      </c>
      <c r="H8" s="29">
        <f t="shared" si="1"/>
        <v>18348748.278819736</v>
      </c>
      <c r="I8" s="24">
        <f>_measures_details!$B$42</f>
        <v>12000000</v>
      </c>
      <c r="J8" s="26">
        <f t="shared" si="2"/>
        <v>157274985.24702629</v>
      </c>
    </row>
    <row r="9" spans="1:10">
      <c r="A9" s="1">
        <v>2017</v>
      </c>
      <c r="B9" s="11">
        <f>discount!B19</f>
        <v>0.02</v>
      </c>
      <c r="C9" s="21">
        <v>6315616.8075000001</v>
      </c>
      <c r="D9" s="23">
        <f t="shared" si="0"/>
        <v>16903524.545716677</v>
      </c>
      <c r="E9" s="24">
        <f>_measures_details!$B$25</f>
        <v>4000000</v>
      </c>
      <c r="F9" s="26">
        <f t="shared" si="0"/>
        <v>49393494.983988941</v>
      </c>
      <c r="G9" s="27">
        <f>_measures_details!$B$31+_measures_details!$B$32+_measures_details!$B$33</f>
        <v>1400000</v>
      </c>
      <c r="H9" s="29">
        <f t="shared" si="1"/>
        <v>17287723.244396131</v>
      </c>
      <c r="I9" s="24">
        <f>_measures_details!$B$42</f>
        <v>12000000</v>
      </c>
      <c r="J9" s="26">
        <f t="shared" si="2"/>
        <v>148180484.95196682</v>
      </c>
    </row>
    <row r="10" spans="1:10">
      <c r="A10" s="1">
        <v>2018</v>
      </c>
      <c r="B10" s="11">
        <f>discount!B20</f>
        <v>0.02</v>
      </c>
      <c r="C10" s="21">
        <v>0</v>
      </c>
      <c r="D10" s="23">
        <f t="shared" si="0"/>
        <v>10799665.892981011</v>
      </c>
      <c r="E10" s="24">
        <f>_measures_details!$B$25</f>
        <v>4000000</v>
      </c>
      <c r="F10" s="26">
        <f t="shared" si="0"/>
        <v>46301364.883668721</v>
      </c>
      <c r="G10" s="27">
        <f>_measures_details!$B$31+_measures_details!$B$32+_measures_details!$B$33</f>
        <v>1400000</v>
      </c>
      <c r="H10" s="29">
        <f t="shared" si="1"/>
        <v>16205477.709284054</v>
      </c>
      <c r="I10" s="24">
        <f>_measures_details!$B$42</f>
        <v>12000000</v>
      </c>
      <c r="J10" s="26">
        <f t="shared" si="2"/>
        <v>138904094.65100616</v>
      </c>
    </row>
    <row r="11" spans="1:10">
      <c r="A11" s="1">
        <v>2019</v>
      </c>
      <c r="B11" s="11">
        <f>discount!B21</f>
        <v>0.02</v>
      </c>
      <c r="C11" s="21">
        <v>0</v>
      </c>
      <c r="D11" s="23">
        <f t="shared" si="0"/>
        <v>11015659.210840631</v>
      </c>
      <c r="E11" s="24">
        <f>_measures_details!$B$25</f>
        <v>4000000</v>
      </c>
      <c r="F11" s="26">
        <f t="shared" si="0"/>
        <v>43147392.181342095</v>
      </c>
      <c r="G11" s="27">
        <f>_measures_details!$B$31+_measures_details!$B$32+_measures_details!$B$33</f>
        <v>1400000</v>
      </c>
      <c r="H11" s="29">
        <f t="shared" si="1"/>
        <v>15101587.263469735</v>
      </c>
      <c r="I11" s="24">
        <f>_measures_details!$B$42</f>
        <v>12000000</v>
      </c>
      <c r="J11" s="26">
        <f t="shared" si="2"/>
        <v>129442176.54402629</v>
      </c>
    </row>
    <row r="12" spans="1:10">
      <c r="A12" s="1">
        <v>2020</v>
      </c>
      <c r="B12" s="11">
        <f>discount!B22</f>
        <v>0.02</v>
      </c>
      <c r="C12" s="21">
        <v>0</v>
      </c>
      <c r="D12" s="23">
        <f t="shared" si="0"/>
        <v>11235972.395057444</v>
      </c>
      <c r="E12" s="24">
        <f>_measures_details!$B$25</f>
        <v>4000000</v>
      </c>
      <c r="F12" s="26">
        <f t="shared" si="0"/>
        <v>39930340.024968937</v>
      </c>
      <c r="G12" s="27">
        <f>_measures_details!$B$31+_measures_details!$B$32+_measures_details!$B$33</f>
        <v>1400000</v>
      </c>
      <c r="H12" s="29">
        <f t="shared" si="1"/>
        <v>13975619.008739131</v>
      </c>
      <c r="I12" s="24">
        <f>_measures_details!$B$42</f>
        <v>12000000</v>
      </c>
      <c r="J12" s="26">
        <f t="shared" si="2"/>
        <v>119791020.07490681</v>
      </c>
    </row>
    <row r="13" spans="1:10">
      <c r="A13" s="1">
        <v>2021</v>
      </c>
      <c r="B13" s="11">
        <f>discount!B23</f>
        <v>0.02</v>
      </c>
      <c r="C13" s="21">
        <v>0</v>
      </c>
      <c r="D13" s="23">
        <f t="shared" si="0"/>
        <v>11460691.842958592</v>
      </c>
      <c r="E13" s="24">
        <f>_measures_details!$B$25</f>
        <v>4000000</v>
      </c>
      <c r="F13" s="26">
        <f t="shared" si="0"/>
        <v>36648946.825468317</v>
      </c>
      <c r="G13" s="27">
        <f>_measures_details!$B$31+_measures_details!$B$32+_measures_details!$B$33</f>
        <v>1400000</v>
      </c>
      <c r="H13" s="29">
        <f t="shared" si="1"/>
        <v>12827131.388913913</v>
      </c>
      <c r="I13" s="24">
        <f>_measures_details!$B$42</f>
        <v>12000000</v>
      </c>
      <c r="J13" s="26">
        <f t="shared" si="2"/>
        <v>109946840.47640495</v>
      </c>
    </row>
    <row r="14" spans="1:10">
      <c r="A14" s="1">
        <v>2022</v>
      </c>
      <c r="B14" s="11">
        <f>discount!B24</f>
        <v>0.02</v>
      </c>
      <c r="C14" s="21">
        <v>0</v>
      </c>
      <c r="D14" s="23">
        <f t="shared" si="0"/>
        <v>11689905.679817764</v>
      </c>
      <c r="E14" s="24">
        <f>_measures_details!$B$25</f>
        <v>4000000</v>
      </c>
      <c r="F14" s="26">
        <f t="shared" si="0"/>
        <v>33301925.761977687</v>
      </c>
      <c r="G14" s="27">
        <f>_measures_details!$B$31+_measures_details!$B$32+_measures_details!$B$33</f>
        <v>1400000</v>
      </c>
      <c r="H14" s="29">
        <f t="shared" si="1"/>
        <v>11655674.016692191</v>
      </c>
      <c r="I14" s="24">
        <f>_measures_details!$B$42</f>
        <v>12000000</v>
      </c>
      <c r="J14" s="26">
        <f t="shared" si="2"/>
        <v>99905777.285933048</v>
      </c>
    </row>
    <row r="15" spans="1:10">
      <c r="A15" s="1">
        <v>2023</v>
      </c>
      <c r="B15" s="11">
        <f>discount!B25</f>
        <v>0.02</v>
      </c>
      <c r="C15" s="21">
        <v>6315616.8075000001</v>
      </c>
      <c r="D15" s="23">
        <f t="shared" si="0"/>
        <v>11923703.79341412</v>
      </c>
      <c r="E15" s="24">
        <f>_measures_details!$B$25</f>
        <v>4000000</v>
      </c>
      <c r="F15" s="26">
        <f t="shared" si="0"/>
        <v>29887964.277217243</v>
      </c>
      <c r="G15" s="27">
        <f>_measures_details!$B$31+_measures_details!$B$32+_measures_details!$B$33</f>
        <v>1400000</v>
      </c>
      <c r="H15" s="29">
        <f t="shared" si="1"/>
        <v>10460787.497026036</v>
      </c>
      <c r="I15" s="24">
        <f>_measures_details!$B$42</f>
        <v>12000000</v>
      </c>
      <c r="J15" s="26">
        <f t="shared" si="2"/>
        <v>89663892.831651717</v>
      </c>
    </row>
    <row r="16" spans="1:10">
      <c r="A16" s="1">
        <v>2024</v>
      </c>
      <c r="B16" s="11">
        <f>discount!B26</f>
        <v>0.02</v>
      </c>
      <c r="C16" s="21">
        <v>0</v>
      </c>
      <c r="D16" s="23">
        <f t="shared" si="0"/>
        <v>5720248.725632403</v>
      </c>
      <c r="E16" s="24">
        <f>_measures_details!$B$25</f>
        <v>4000000</v>
      </c>
      <c r="F16" s="26">
        <f t="shared" si="0"/>
        <v>26405723.56276159</v>
      </c>
      <c r="G16" s="27">
        <f>_measures_details!$B$31+_measures_details!$B$32+_measures_details!$B$33</f>
        <v>1400000</v>
      </c>
      <c r="H16" s="29">
        <f t="shared" si="1"/>
        <v>9242003.2469665557</v>
      </c>
      <c r="I16" s="24">
        <f>_measures_details!$B$42</f>
        <v>12000000</v>
      </c>
      <c r="J16" s="26">
        <f t="shared" si="2"/>
        <v>79217170.688284755</v>
      </c>
    </row>
    <row r="17" spans="1:10">
      <c r="A17" s="1">
        <v>2025</v>
      </c>
      <c r="B17" s="11">
        <f>discount!B27</f>
        <v>0.02</v>
      </c>
      <c r="C17" s="21">
        <v>0</v>
      </c>
      <c r="D17" s="23">
        <f t="shared" si="0"/>
        <v>5834653.7001450509</v>
      </c>
      <c r="E17" s="24">
        <f>_measures_details!$B$25</f>
        <v>4000000</v>
      </c>
      <c r="F17" s="26">
        <f t="shared" si="0"/>
        <v>22853838.034016822</v>
      </c>
      <c r="G17" s="27">
        <f>_measures_details!$B$31+_measures_details!$B$32+_measures_details!$B$33</f>
        <v>1400000</v>
      </c>
      <c r="H17" s="29">
        <f t="shared" si="1"/>
        <v>7998843.311905887</v>
      </c>
      <c r="I17" s="24">
        <f>_measures_details!$B$42</f>
        <v>12000000</v>
      </c>
      <c r="J17" s="26">
        <f t="shared" si="2"/>
        <v>68561514.102050453</v>
      </c>
    </row>
    <row r="18" spans="1:10">
      <c r="A18" s="1">
        <v>2026</v>
      </c>
      <c r="B18" s="11">
        <f>discount!B28</f>
        <v>0.02</v>
      </c>
      <c r="C18" s="21">
        <v>0</v>
      </c>
      <c r="D18" s="23">
        <f t="shared" si="0"/>
        <v>5951346.774147952</v>
      </c>
      <c r="E18" s="24">
        <f>_measures_details!$B$25</f>
        <v>4000000</v>
      </c>
      <c r="F18" s="26">
        <f t="shared" si="0"/>
        <v>19230914.794697158</v>
      </c>
      <c r="G18" s="27">
        <f>_measures_details!$B$31+_measures_details!$B$32+_measures_details!$B$33</f>
        <v>1400000</v>
      </c>
      <c r="H18" s="29">
        <f t="shared" si="1"/>
        <v>6730820.1781440051</v>
      </c>
      <c r="I18" s="24">
        <f>_measures_details!$B$42</f>
        <v>12000000</v>
      </c>
      <c r="J18" s="26">
        <f t="shared" si="2"/>
        <v>57692744.384091474</v>
      </c>
    </row>
    <row r="19" spans="1:10">
      <c r="A19" s="1">
        <v>2027</v>
      </c>
      <c r="B19" s="11">
        <f>discount!B29</f>
        <v>0.02</v>
      </c>
      <c r="C19" s="21">
        <v>0</v>
      </c>
      <c r="D19" s="23">
        <f t="shared" si="0"/>
        <v>6070373.7096309112</v>
      </c>
      <c r="E19" s="24">
        <f>_measures_details!$B$25</f>
        <v>4000000</v>
      </c>
      <c r="F19" s="26">
        <f t="shared" si="0"/>
        <v>15535533.090591099</v>
      </c>
      <c r="G19" s="27">
        <f>_measures_details!$B$31+_measures_details!$B$32+_measures_details!$B$33</f>
        <v>1400000</v>
      </c>
      <c r="H19" s="29">
        <f t="shared" si="1"/>
        <v>5437436.5817068852</v>
      </c>
      <c r="I19" s="24">
        <f>_measures_details!$B$42</f>
        <v>12000000</v>
      </c>
      <c r="J19" s="26">
        <f t="shared" si="2"/>
        <v>46606599.271773301</v>
      </c>
    </row>
    <row r="20" spans="1:10">
      <c r="A20" s="1">
        <v>2028</v>
      </c>
      <c r="B20" s="11">
        <f>discount!B30</f>
        <v>0.02</v>
      </c>
      <c r="C20" s="21">
        <v>0</v>
      </c>
      <c r="D20" s="23">
        <f t="shared" si="0"/>
        <v>6191781.1838235296</v>
      </c>
      <c r="E20" s="24">
        <f>_measures_details!$B$25</f>
        <v>4000000</v>
      </c>
      <c r="F20" s="26">
        <f t="shared" si="0"/>
        <v>11766243.752402922</v>
      </c>
      <c r="G20" s="27">
        <f>_measures_details!$B$31+_measures_details!$B$32+_measures_details!$B$33</f>
        <v>1400000</v>
      </c>
      <c r="H20" s="29">
        <f t="shared" si="1"/>
        <v>4118185.3133410225</v>
      </c>
      <c r="I20" s="24">
        <f>_measures_details!$B$42</f>
        <v>12000000</v>
      </c>
      <c r="J20" s="26">
        <f t="shared" si="2"/>
        <v>35298731.257208765</v>
      </c>
    </row>
    <row r="21" spans="1:10">
      <c r="A21" s="1">
        <v>2029</v>
      </c>
      <c r="B21" s="11">
        <f>discount!B31</f>
        <v>0.02</v>
      </c>
      <c r="C21" s="21">
        <v>6315616.8075000001</v>
      </c>
      <c r="D21" s="23">
        <f t="shared" si="0"/>
        <v>6315616.8075000001</v>
      </c>
      <c r="E21" s="24">
        <f>_measures_details!$B$25</f>
        <v>4000000</v>
      </c>
      <c r="F21" s="26">
        <f t="shared" si="0"/>
        <v>7921568.6274509802</v>
      </c>
      <c r="G21" s="27">
        <f>_measures_details!$B$31+_measures_details!$B$32+_measures_details!$B$33</f>
        <v>1400000</v>
      </c>
      <c r="H21" s="29">
        <f t="shared" si="1"/>
        <v>2772549.0196078429</v>
      </c>
      <c r="I21" s="24">
        <f>_measures_details!$B$42</f>
        <v>12000000</v>
      </c>
      <c r="J21" s="26">
        <f t="shared" si="2"/>
        <v>23764705.882352941</v>
      </c>
    </row>
    <row r="22" spans="1:10">
      <c r="A22" s="1">
        <v>2030</v>
      </c>
      <c r="B22" s="11">
        <f>discount!B32</f>
        <v>0.02</v>
      </c>
      <c r="C22" s="21">
        <v>0</v>
      </c>
      <c r="D22" s="23">
        <f>C22</f>
        <v>0</v>
      </c>
      <c r="E22" s="24">
        <f>_measures_details!$B$25</f>
        <v>4000000</v>
      </c>
      <c r="F22" s="26">
        <f>E22</f>
        <v>4000000</v>
      </c>
      <c r="G22" s="27">
        <f>_measures_details!$B$31+_measures_details!$B$32+_measures_details!$B$33</f>
        <v>1400000</v>
      </c>
      <c r="H22" s="29">
        <f>G22</f>
        <v>1400000</v>
      </c>
      <c r="I22" s="24">
        <f>_measures_details!$B$42</f>
        <v>12000000</v>
      </c>
      <c r="J22" s="26">
        <f>I22</f>
        <v>12000000</v>
      </c>
    </row>
  </sheetData>
  <pageMargins left="0.7" right="0.7" top="0.75" bottom="0.75" header="0.5" footer="0.5"/>
  <pageSetup paperSize="9" orientation="portrai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13"/>
  <sheetViews>
    <sheetView workbookViewId="0">
      <selection activeCell="H27" sqref="H27"/>
    </sheetView>
  </sheetViews>
  <sheetFormatPr defaultColWidth="11.42578125" defaultRowHeight="12.75"/>
  <cols>
    <col min="1" max="1" width="19.140625" customWidth="1"/>
    <col min="2" max="2" width="8" customWidth="1"/>
    <col min="3" max="3" width="95.85546875" customWidth="1"/>
    <col min="257" max="261" width="10.85546875" customWidth="1"/>
    <col min="263" max="266" width="10.85546875" customWidth="1"/>
    <col min="269" max="269" width="10.85546875" customWidth="1"/>
    <col min="272" max="272" width="10.85546875" customWidth="1"/>
    <col min="274" max="274" width="10.85546875" customWidth="1"/>
    <col min="276" max="277" width="10.85546875" customWidth="1"/>
    <col min="280" max="282" width="10.85546875" customWidth="1"/>
    <col min="284" max="284" width="10.85546875" customWidth="1"/>
    <col min="288" max="290" width="10.85546875" customWidth="1"/>
    <col min="292" max="292" width="10.85546875" customWidth="1"/>
    <col min="296" max="296" width="10.85546875" customWidth="1"/>
    <col min="298" max="298" width="10.85546875" customWidth="1"/>
    <col min="300" max="301" width="10.85546875" customWidth="1"/>
    <col min="304" max="305" width="10.85546875" customWidth="1"/>
    <col min="307" max="308" width="10.85546875" customWidth="1"/>
    <col min="312" max="312" width="10.85546875" customWidth="1"/>
    <col min="315" max="316" width="10.85546875" customWidth="1"/>
    <col min="320" max="322" width="10.85546875" customWidth="1"/>
    <col min="325" max="325" width="10.85546875" customWidth="1"/>
    <col min="327" max="333" width="10.85546875" customWidth="1"/>
    <col min="335" max="337" width="10.85546875" customWidth="1"/>
    <col min="341" max="341" width="10.85546875" customWidth="1"/>
    <col min="344" max="344" width="10.85546875" customWidth="1"/>
    <col min="346" max="346" width="10.85546875" customWidth="1"/>
    <col min="348" max="348" width="10.85546875" customWidth="1"/>
    <col min="352" max="352" width="10.85546875" customWidth="1"/>
    <col min="354" max="354" width="10.85546875" customWidth="1"/>
    <col min="357" max="357" width="10.85546875" customWidth="1"/>
    <col min="360" max="361" width="10.85546875" customWidth="1"/>
    <col min="363" max="365" width="10.85546875" customWidth="1"/>
    <col min="368" max="368" width="10.85546875" customWidth="1"/>
    <col min="370" max="370" width="10.85546875" customWidth="1"/>
    <col min="372" max="373" width="10.85546875" customWidth="1"/>
    <col min="376" max="377" width="10.85546875" customWidth="1"/>
    <col min="379" max="380" width="10.85546875" customWidth="1"/>
    <col min="384" max="384" width="10.85546875" customWidth="1"/>
    <col min="387" max="388" width="10.85546875" customWidth="1"/>
    <col min="392" max="397" width="10.85546875" customWidth="1"/>
    <col min="399" max="400" width="10.85546875" customWidth="1"/>
    <col min="402" max="405" width="10.85546875" customWidth="1"/>
    <col min="408" max="409" width="10.85546875" customWidth="1"/>
    <col min="413" max="413" width="10.85546875" customWidth="1"/>
    <col min="416" max="418" width="10.85546875" customWidth="1"/>
    <col min="420" max="421" width="10.85546875" customWidth="1"/>
    <col min="424" max="429" width="10.85546875" customWidth="1"/>
    <col min="431" max="432" width="10.85546875" customWidth="1"/>
    <col min="435" max="436" width="10.85546875" customWidth="1"/>
    <col min="440" max="444" width="10.85546875" customWidth="1"/>
    <col min="448" max="448" width="10.85546875" customWidth="1"/>
    <col min="450" max="453" width="10.85546875" customWidth="1"/>
    <col min="456" max="456" width="10.85546875" customWidth="1"/>
    <col min="459" max="461" width="10.85546875" customWidth="1"/>
    <col min="464" max="464" width="10.85546875" customWidth="1"/>
    <col min="466" max="466" width="10.85546875" customWidth="1"/>
    <col min="468" max="469" width="10.85546875" customWidth="1"/>
    <col min="472" max="472" width="10.85546875" customWidth="1"/>
    <col min="475" max="476" width="10.85546875" customWidth="1"/>
    <col min="480" max="482" width="10.85546875" customWidth="1"/>
    <col min="485" max="485" width="10.85546875" customWidth="1"/>
    <col min="487" max="493" width="10.85546875" customWidth="1"/>
    <col min="495" max="498" width="10.85546875" customWidth="1"/>
    <col min="500" max="501" width="10.85546875" customWidth="1"/>
    <col min="504" max="504" width="10.85546875" customWidth="1"/>
    <col min="509" max="509" width="10.85546875" customWidth="1"/>
    <col min="512" max="517" width="10.85546875" customWidth="1"/>
    <col min="519" max="521" width="10.85546875" customWidth="1"/>
    <col min="525" max="525" width="10.85546875" customWidth="1"/>
    <col min="528" max="528" width="10.85546875" customWidth="1"/>
    <col min="533" max="533" width="10.85546875" customWidth="1"/>
    <col min="536" max="538" width="10.85546875" customWidth="1"/>
    <col min="540" max="540" width="10.85546875" customWidth="1"/>
    <col min="544" max="549" width="10.85546875" customWidth="1"/>
    <col min="551" max="552" width="10.85546875" customWidth="1"/>
    <col min="555" max="556" width="10.85546875" customWidth="1"/>
    <col min="560" max="562" width="10.85546875" customWidth="1"/>
    <col min="564" max="564" width="10.85546875" customWidth="1"/>
    <col min="568" max="568" width="10.85546875" customWidth="1"/>
    <col min="570" max="573" width="10.85546875" customWidth="1"/>
    <col min="576" max="577" width="10.85546875" customWidth="1"/>
    <col min="579" max="580" width="10.85546875" customWidth="1"/>
    <col min="584" max="586" width="10.85546875" customWidth="1"/>
    <col min="588" max="588" width="10.85546875" customWidth="1"/>
    <col min="592" max="597" width="10.85546875" customWidth="1"/>
    <col min="599" max="600" width="10.85546875" customWidth="1"/>
    <col min="604" max="604" width="10.85546875" customWidth="1"/>
    <col min="608" max="608" width="10.85546875" customWidth="1"/>
    <col min="610" max="611" width="10.85546875" customWidth="1"/>
    <col min="613" max="613" width="10.85546875" customWidth="1"/>
    <col min="616" max="618" width="10.85546875" customWidth="1"/>
    <col min="620" max="620" width="10.85546875" customWidth="1"/>
    <col min="624" max="627" width="10.85546875" customWidth="1"/>
    <col min="629" max="629" width="10.85546875" customWidth="1"/>
    <col min="632" max="637" width="10.85546875" customWidth="1"/>
    <col min="639" max="640" width="10.85546875" customWidth="1"/>
    <col min="642" max="645" width="10.85546875" customWidth="1"/>
    <col min="648" max="653" width="10.85546875" customWidth="1"/>
    <col min="655" max="657" width="10.85546875" customWidth="1"/>
    <col min="661" max="661" width="10.85546875" customWidth="1"/>
    <col min="664" max="664" width="10.85546875" customWidth="1"/>
    <col min="666" max="666" width="10.85546875" customWidth="1"/>
    <col min="668" max="668" width="10.85546875" customWidth="1"/>
    <col min="672" max="672" width="10.85546875" customWidth="1"/>
    <col min="674" max="674" width="10.85546875" customWidth="1"/>
    <col min="677" max="677" width="10.85546875" customWidth="1"/>
    <col min="680" max="681" width="10.85546875" customWidth="1"/>
    <col min="683" max="685" width="10.85546875" customWidth="1"/>
    <col min="688" max="688" width="10.85546875" customWidth="1"/>
    <col min="690" max="690" width="10.85546875" customWidth="1"/>
    <col min="692" max="693" width="10.85546875" customWidth="1"/>
    <col min="696" max="697" width="10.85546875" customWidth="1"/>
    <col min="699" max="700" width="10.85546875" customWidth="1"/>
    <col min="704" max="704" width="10.85546875" customWidth="1"/>
    <col min="708" max="709" width="10.85546875" customWidth="1"/>
    <col min="712" max="712" width="10.85546875" customWidth="1"/>
    <col min="714" max="714" width="10.85546875" customWidth="1"/>
    <col min="716" max="717" width="10.85546875" customWidth="1"/>
    <col min="720" max="721" width="10.85546875" customWidth="1"/>
    <col min="723" max="724" width="10.85546875" customWidth="1"/>
    <col min="728" max="733" width="10.85546875" customWidth="1"/>
    <col min="735" max="736" width="10.85546875" customWidth="1"/>
    <col min="738" max="739" width="10.85546875" customWidth="1"/>
    <col min="741" max="742" width="10.85546875" customWidth="1"/>
    <col min="744" max="746" width="10.85546875" customWidth="1"/>
    <col min="748" max="750" width="10.85546875" customWidth="1"/>
    <col min="752" max="752" width="10.85546875" customWidth="1"/>
    <col min="755" max="756" width="10.85546875" customWidth="1"/>
    <col min="760" max="765" width="10.85546875" customWidth="1"/>
    <col min="767" max="771" width="10.85546875" customWidth="1"/>
    <col min="773" max="773" width="10.85546875" customWidth="1"/>
    <col min="775" max="776" width="10.85546875" customWidth="1"/>
    <col min="778" max="779" width="10.85546875" customWidth="1"/>
    <col min="781" max="781" width="10.85546875" customWidth="1"/>
    <col min="784" max="785" width="10.85546875" customWidth="1"/>
    <col min="789" max="789" width="10.85546875" customWidth="1"/>
    <col min="791" max="792" width="10.85546875" customWidth="1"/>
    <col min="794" max="794" width="10.85546875" customWidth="1"/>
    <col min="796" max="797" width="10.85546875" customWidth="1"/>
    <col min="800" max="801" width="10.85546875" customWidth="1"/>
    <col min="805" max="805" width="10.85546875" customWidth="1"/>
    <col min="807" max="813" width="10.85546875" customWidth="1"/>
    <col min="815" max="817" width="10.85546875" customWidth="1"/>
    <col min="821" max="821" width="10.85546875" customWidth="1"/>
    <col min="824" max="824" width="10.85546875" customWidth="1"/>
    <col min="829" max="829" width="10.85546875" customWidth="1"/>
    <col min="832" max="834" width="10.85546875" customWidth="1"/>
    <col min="836" max="836" width="10.85546875" customWidth="1"/>
    <col min="840" max="845" width="10.85546875" customWidth="1"/>
    <col min="847" max="849" width="10.85546875" customWidth="1"/>
    <col min="852" max="853" width="10.85546875" customWidth="1"/>
    <col min="856" max="856" width="10.85546875" customWidth="1"/>
    <col min="861" max="861" width="10.85546875" customWidth="1"/>
    <col min="864" max="865" width="10.85546875" customWidth="1"/>
    <col min="867" max="868" width="10.85546875" customWidth="1"/>
    <col min="872" max="877" width="10.85546875" customWidth="1"/>
    <col min="879" max="884" width="10.85546875" customWidth="1"/>
    <col min="886" max="886" width="10.85546875" customWidth="1"/>
    <col min="888" max="888" width="10.85546875" customWidth="1"/>
    <col min="890" max="890" width="10.85546875" customWidth="1"/>
    <col min="892" max="893" width="10.85546875" customWidth="1"/>
    <col min="896" max="897" width="10.85546875" customWidth="1"/>
    <col min="899" max="900" width="10.85546875" customWidth="1"/>
    <col min="904" max="904" width="10.85546875" customWidth="1"/>
    <col min="906" max="907" width="10.85546875" customWidth="1"/>
    <col min="909" max="909" width="10.85546875" customWidth="1"/>
    <col min="912" max="914" width="10.85546875" customWidth="1"/>
    <col min="917" max="917" width="10.85546875" customWidth="1"/>
    <col min="920" max="920" width="10.85546875" customWidth="1"/>
    <col min="922" max="923" width="10.85546875" customWidth="1"/>
    <col min="925" max="926" width="10.85546875" customWidth="1"/>
    <col min="928" max="930" width="10.85546875" customWidth="1"/>
    <col min="932" max="934" width="10.85546875" customWidth="1"/>
    <col min="936" max="936" width="10.85546875" customWidth="1"/>
    <col min="938" max="939" width="10.85546875" customWidth="1"/>
    <col min="941" max="941" width="10.85546875" customWidth="1"/>
    <col min="943" max="944" width="10.85546875" customWidth="1"/>
    <col min="946" max="946" width="10.85546875" customWidth="1"/>
    <col min="949" max="952" width="10.85546875" customWidth="1"/>
    <col min="954" max="954" width="10.85546875" customWidth="1"/>
    <col min="957" max="960" width="10.85546875" customWidth="1"/>
    <col min="964" max="964" width="10.85546875" customWidth="1"/>
    <col min="968" max="971" width="10.85546875" customWidth="1"/>
    <col min="973" max="973" width="10.85546875" customWidth="1"/>
    <col min="976" max="976" width="10.85546875" customWidth="1"/>
    <col min="978" max="979" width="10.85546875" customWidth="1"/>
    <col min="981" max="981" width="10.85546875" customWidth="1"/>
    <col min="984" max="984" width="10.85546875" customWidth="1"/>
    <col min="987" max="989" width="10.85546875" customWidth="1"/>
    <col min="992" max="995" width="10.85546875" customWidth="1"/>
    <col min="997" max="997" width="10.85546875" customWidth="1"/>
    <col min="1000" max="1005" width="10.85546875" customWidth="1"/>
    <col min="1007" max="1008" width="10.85546875" customWidth="1"/>
    <col min="1010" max="1011" width="10.85546875" customWidth="1"/>
    <col min="1013" max="1013" width="10.85546875" customWidth="1"/>
    <col min="1016" max="1018" width="10.85546875" customWidth="1"/>
    <col min="1020" max="1020" width="10.85546875" customWidth="1"/>
    <col min="1024" max="1024" width="10.85546875" customWidth="1"/>
    <col min="1026" max="1026" width="10.85546875" customWidth="1"/>
    <col min="1028" max="1029" width="10.85546875" customWidth="1"/>
    <col min="1032" max="1032" width="10.85546875" customWidth="1"/>
    <col min="1034" max="1034" width="10.85546875" customWidth="1"/>
    <col min="1037" max="1037" width="10.85546875" customWidth="1"/>
    <col min="1040" max="1045" width="10.85546875" customWidth="1"/>
    <col min="1047" max="1050" width="10.85546875" customWidth="1"/>
    <col min="1052" max="1052" width="10.85546875" customWidth="1"/>
    <col min="1056" max="1059" width="10.85546875" customWidth="1"/>
    <col min="1061" max="1061" width="10.85546875" customWidth="1"/>
    <col min="1064" max="1064" width="10.85546875" customWidth="1"/>
    <col min="1066" max="1066" width="10.85546875" customWidth="1"/>
    <col min="1068" max="1069" width="10.85546875" customWidth="1"/>
    <col min="1072" max="1077" width="10.85546875" customWidth="1"/>
    <col min="1079" max="1080" width="10.85546875" customWidth="1"/>
    <col min="1083" max="1084" width="10.85546875" customWidth="1"/>
    <col min="1088" max="1092" width="10.85546875" customWidth="1"/>
    <col min="1096" max="1096" width="10.85546875" customWidth="1"/>
    <col min="1098" max="1098" width="10.85546875" customWidth="1"/>
    <col min="1100" max="1101" width="10.85546875" customWidth="1"/>
    <col min="1104" max="1104" width="10.85546875" customWidth="1"/>
    <col min="1106" max="1109" width="10.85546875" customWidth="1"/>
    <col min="1112" max="1112" width="10.85546875" customWidth="1"/>
    <col min="1115" max="1115" width="10.85546875" customWidth="1"/>
    <col min="1117" max="1117" width="10.85546875" customWidth="1"/>
    <col min="1120" max="1120" width="10.85546875" customWidth="1"/>
    <col min="1122" max="1123" width="10.85546875" customWidth="1"/>
    <col min="1125" max="1125" width="10.85546875" customWidth="1"/>
    <col min="1128" max="1129" width="10.85546875" customWidth="1"/>
    <col min="1133" max="1133" width="10.85546875" customWidth="1"/>
    <col min="1136" max="1136" width="10.85546875" customWidth="1"/>
    <col min="1140" max="1141" width="10.85546875" customWidth="1"/>
    <col min="1144" max="1149" width="10.85546875" customWidth="1"/>
    <col min="1151" max="1153" width="10.85546875" customWidth="1"/>
    <col min="1157" max="1157" width="10.85546875" customWidth="1"/>
    <col min="1160" max="1160" width="10.85546875" customWidth="1"/>
    <col min="1162" max="1165" width="10.85546875" customWidth="1"/>
    <col min="1168" max="1168" width="10.85546875" customWidth="1"/>
    <col min="1170" max="1170" width="10.85546875" customWidth="1"/>
    <col min="1173" max="1173" width="10.85546875" customWidth="1"/>
    <col min="1176" max="1176" width="10.85546875" customWidth="1"/>
    <col min="1178" max="1178" width="10.85546875" customWidth="1"/>
    <col min="1180" max="1181" width="10.85546875" customWidth="1"/>
    <col min="1184" max="1189" width="10.85546875" customWidth="1"/>
    <col min="1191" max="1193" width="10.85546875" customWidth="1"/>
    <col min="1196" max="1197" width="10.85546875" customWidth="1"/>
    <col min="1200" max="1200" width="10.85546875" customWidth="1"/>
    <col min="1205" max="1205" width="10.85546875" customWidth="1"/>
    <col min="1208" max="1209" width="10.85546875" customWidth="1"/>
    <col min="1211" max="1212" width="10.85546875" customWidth="1"/>
    <col min="1216" max="1221" width="10.85546875" customWidth="1"/>
    <col min="1223" max="1224" width="10.85546875" customWidth="1"/>
    <col min="1226" max="1229" width="10.85546875" customWidth="1"/>
    <col min="1232" max="1233" width="10.85546875" customWidth="1"/>
    <col min="1237" max="1237" width="10.85546875" customWidth="1"/>
    <col min="1240" max="1245" width="10.85546875" customWidth="1"/>
    <col min="1247" max="1248" width="10.85546875" customWidth="1"/>
    <col min="1250" max="1251" width="10.85546875" customWidth="1"/>
    <col min="1253" max="1254" width="10.85546875" customWidth="1"/>
    <col min="1256" max="1258" width="10.85546875" customWidth="1"/>
    <col min="1260" max="1262" width="10.85546875" customWidth="1"/>
    <col min="1264" max="1269" width="10.85546875" customWidth="1"/>
    <col min="1271" max="1272" width="10.85546875" customWidth="1"/>
    <col min="1275" max="1276" width="10.85546875" customWidth="1"/>
    <col min="1280" max="1283" width="10.85546875" customWidth="1"/>
    <col min="1285" max="1285" width="10.85546875" customWidth="1"/>
    <col min="1288" max="1288" width="10.85546875" customWidth="1"/>
    <col min="1290" max="1293" width="10.85546875" customWidth="1"/>
    <col min="1296" max="1298" width="10.85546875" customWidth="1"/>
    <col min="1301" max="1301" width="10.85546875" customWidth="1"/>
    <col min="1304" max="1306" width="10.85546875" customWidth="1"/>
    <col min="1309" max="1309" width="10.85546875" customWidth="1"/>
    <col min="1312" max="1317" width="10.85546875" customWidth="1"/>
    <col min="1319" max="1320" width="10.85546875" customWidth="1"/>
    <col min="1323" max="1325" width="10.85546875" customWidth="1"/>
    <col min="1328" max="1328" width="10.85546875" customWidth="1"/>
    <col min="1333" max="1333" width="10.85546875" customWidth="1"/>
    <col min="1336" max="1337" width="10.85546875" customWidth="1"/>
    <col min="1339" max="1340" width="10.85546875" customWidth="1"/>
    <col min="1344" max="1345" width="10.85546875" customWidth="1"/>
    <col min="1347" max="1348" width="10.85546875" customWidth="1"/>
    <col min="1352" max="1352" width="10.85546875" customWidth="1"/>
    <col min="1354" max="1354" width="10.85546875" customWidth="1"/>
    <col min="1356" max="1357" width="10.85546875" customWidth="1"/>
    <col min="1360" max="1360" width="10.85546875" customWidth="1"/>
    <col min="1363" max="1364" width="10.85546875" customWidth="1"/>
    <col min="1368" max="1372" width="10.85546875" customWidth="1"/>
    <col min="1376" max="1376" width="10.85546875" customWidth="1"/>
    <col min="1381" max="1381" width="10.85546875" customWidth="1"/>
    <col min="1384" max="1385" width="10.85546875" customWidth="1"/>
    <col min="1389" max="1389" width="10.85546875" customWidth="1"/>
    <col min="1392" max="1394" width="10.85546875" customWidth="1"/>
    <col min="1396" max="1397" width="10.85546875" customWidth="1"/>
    <col min="1400" max="1405" width="10.85546875" customWidth="1"/>
    <col min="1407" max="1410" width="10.85546875" customWidth="1"/>
    <col min="1412" max="1412" width="10.85546875" customWidth="1"/>
    <col min="1416" max="1416" width="10.85546875" customWidth="1"/>
    <col min="1421" max="1421" width="10.85546875" customWidth="1"/>
    <col min="1424" max="1426" width="10.85546875" customWidth="1"/>
    <col min="1429" max="1429" width="10.85546875" customWidth="1"/>
    <col min="1431" max="1437" width="10.85546875" customWidth="1"/>
    <col min="1439" max="1440" width="10.85546875" customWidth="1"/>
    <col min="1443" max="1444" width="10.85546875" customWidth="1"/>
    <col min="1448" max="1448" width="10.85546875" customWidth="1"/>
    <col min="1450" max="1450" width="10.85546875" customWidth="1"/>
    <col min="1452" max="1452" width="10.85546875" customWidth="1"/>
    <col min="1456" max="1456" width="10.85546875" customWidth="1"/>
    <col min="1459" max="1461" width="10.85546875" customWidth="1"/>
    <col min="1464" max="1467" width="10.85546875" customWidth="1"/>
    <col min="1469" max="1469" width="10.85546875" customWidth="1"/>
    <col min="1472" max="1477" width="10.85546875" customWidth="1"/>
    <col min="1479" max="1480" width="10.85546875" customWidth="1"/>
    <col min="1482" max="1485" width="10.85546875" customWidth="1"/>
    <col min="1488" max="1488" width="10.85546875" customWidth="1"/>
    <col min="1491" max="1492" width="10.85546875" customWidth="1"/>
    <col min="1496" max="1501" width="10.85546875" customWidth="1"/>
    <col min="1503" max="1504" width="10.85546875" customWidth="1"/>
    <col min="1507" max="1510" width="10.85546875" customWidth="1"/>
    <col min="1512" max="1512" width="10.85546875" customWidth="1"/>
    <col min="1514" max="1517" width="10.85546875" customWidth="1"/>
    <col min="1520" max="1522" width="10.85546875" customWidth="1"/>
    <col min="1524" max="1524" width="10.85546875" customWidth="1"/>
    <col min="1528" max="1528" width="10.85546875" customWidth="1"/>
    <col min="1530" max="1530" width="10.85546875" customWidth="1"/>
    <col min="1532" max="1533" width="10.85546875" customWidth="1"/>
    <col min="1536" max="1536" width="10.85546875" customWidth="1"/>
    <col min="1540" max="1541" width="10.85546875" customWidth="1"/>
    <col min="1544" max="1544" width="10.85546875" customWidth="1"/>
    <col min="1549" max="1549" width="10.85546875" customWidth="1"/>
    <col min="1552" max="1553" width="10.85546875" customWidth="1"/>
    <col min="1555" max="1556" width="10.85546875" customWidth="1"/>
    <col min="1560" max="1560" width="10.85546875" customWidth="1"/>
    <col min="1562" max="1563" width="10.85546875" customWidth="1"/>
    <col min="1568" max="1570" width="10.85546875" customWidth="1"/>
    <col min="1573" max="1573" width="10.85546875" customWidth="1"/>
    <col min="1575" max="1581" width="10.85546875" customWidth="1"/>
    <col min="1583" max="1586" width="10.85546875" customWidth="1"/>
    <col min="1588" max="1590" width="10.85546875" customWidth="1"/>
    <col min="1592" max="1592" width="10.85546875" customWidth="1"/>
    <col min="1594" max="1597" width="10.85546875" customWidth="1"/>
    <col min="1600" max="1600" width="10.85546875" customWidth="1"/>
    <col min="1602" max="1602" width="10.85546875" customWidth="1"/>
    <col min="1605" max="1605" width="10.85546875" customWidth="1"/>
    <col min="1608" max="1608" width="10.85546875" customWidth="1"/>
    <col min="1610" max="1613" width="10.85546875" customWidth="1"/>
    <col min="1616" max="1616" width="10.85546875" customWidth="1"/>
    <col min="1620" max="1621" width="10.85546875" customWidth="1"/>
    <col min="1624" max="1624" width="10.85546875" customWidth="1"/>
    <col min="1626" max="1626" width="10.85546875" customWidth="1"/>
    <col min="1628" max="1629" width="10.85546875" customWidth="1"/>
    <col min="1632" max="1633" width="10.85546875" customWidth="1"/>
    <col min="1636" max="1638" width="10.85546875" customWidth="1"/>
    <col min="1640" max="1640" width="10.85546875" customWidth="1"/>
    <col min="1642" max="1642" width="10.85546875" customWidth="1"/>
    <col min="1644" max="1644" width="10.85546875" customWidth="1"/>
    <col min="1648" max="1649" width="10.85546875" customWidth="1"/>
    <col min="1653" max="1653" width="10.85546875" customWidth="1"/>
    <col min="1656" max="1656" width="10.85546875" customWidth="1"/>
    <col min="1658" max="1659" width="10.85546875" customWidth="1"/>
    <col min="1661" max="1662" width="10.85546875" customWidth="1"/>
    <col min="1664" max="1666" width="10.85546875" customWidth="1"/>
    <col min="1668" max="1670" width="10.85546875" customWidth="1"/>
    <col min="1672" max="1673" width="10.85546875" customWidth="1"/>
    <col min="1677" max="1677" width="10.85546875" customWidth="1"/>
    <col min="1679" max="1681" width="10.85546875" customWidth="1"/>
    <col min="1685" max="1685" width="10.85546875" customWidth="1"/>
    <col min="1687" max="1689" width="10.85546875" customWidth="1"/>
    <col min="1693" max="1693" width="10.85546875" customWidth="1"/>
    <col min="1695" max="1696" width="10.85546875" customWidth="1"/>
    <col min="1698" max="1698" width="10.85546875" customWidth="1"/>
    <col min="1701" max="1705" width="10.85546875" customWidth="1"/>
    <col min="1707" max="1708" width="10.85546875" customWidth="1"/>
    <col min="1712" max="1712" width="10.85546875" customWidth="1"/>
    <col min="1714" max="1714" width="10.85546875" customWidth="1"/>
    <col min="1716" max="1717" width="10.85546875" customWidth="1"/>
    <col min="1720" max="1720" width="10.85546875" customWidth="1"/>
    <col min="1723" max="1724" width="10.85546875" customWidth="1"/>
    <col min="1728" max="1732" width="10.85546875" customWidth="1"/>
    <col min="1736" max="1736" width="10.85546875" customWidth="1"/>
    <col min="1738" max="1738" width="10.85546875" customWidth="1"/>
    <col min="1740" max="1741" width="10.85546875" customWidth="1"/>
    <col min="1744" max="1744" width="10.85546875" customWidth="1"/>
    <col min="1747" max="1749" width="10.85546875" customWidth="1"/>
    <col min="1752" max="1754" width="10.85546875" customWidth="1"/>
    <col min="1756" max="1756" width="10.85546875" customWidth="1"/>
    <col min="1760" max="1760" width="10.85546875" customWidth="1"/>
    <col min="1762" max="1763" width="10.85546875" customWidth="1"/>
    <col min="1765" max="1765" width="10.85546875" customWidth="1"/>
    <col min="1768" max="1769" width="10.85546875" customWidth="1"/>
    <col min="1772" max="1772" width="10.85546875" customWidth="1"/>
    <col min="1776" max="1776" width="10.85546875" customWidth="1"/>
    <col min="1778" max="1778" width="10.85546875" customWidth="1"/>
    <col min="1780" max="1781" width="10.85546875" customWidth="1"/>
    <col min="1784" max="1789" width="10.85546875" customWidth="1"/>
    <col min="1791" max="1792" width="10.85546875" customWidth="1"/>
    <col min="1797" max="1797" width="10.85546875" customWidth="1"/>
    <col min="1800" max="1801" width="10.85546875" customWidth="1"/>
    <col min="1804" max="1805" width="10.85546875" customWidth="1"/>
    <col min="1808" max="1813" width="10.85546875" customWidth="1"/>
    <col min="1815" max="1820" width="10.85546875" customWidth="1"/>
    <col min="1824" max="1824" width="10.85546875" customWidth="1"/>
    <col min="1826" max="1826" width="10.85546875" customWidth="1"/>
    <col min="1828" max="1829" width="10.85546875" customWidth="1"/>
    <col min="1832" max="1833" width="10.85546875" customWidth="1"/>
    <col min="1835" max="1836" width="10.85546875" customWidth="1"/>
    <col min="1840" max="1840" width="10.85546875" customWidth="1"/>
    <col min="1842" max="1843" width="10.85546875" customWidth="1"/>
    <col min="1845" max="1845" width="10.85546875" customWidth="1"/>
    <col min="1848" max="1850" width="10.85546875" customWidth="1"/>
    <col min="1853" max="1853" width="10.85546875" customWidth="1"/>
    <col min="1856" max="1861" width="10.85546875" customWidth="1"/>
    <col min="1863" max="1867" width="10.85546875" customWidth="1"/>
    <col min="1869" max="1869" width="10.85546875" customWidth="1"/>
    <col min="1871" max="1872" width="10.85546875" customWidth="1"/>
    <col min="1874" max="1875" width="10.85546875" customWidth="1"/>
    <col min="1877" max="1877" width="10.85546875" customWidth="1"/>
    <col min="1880" max="1881" width="10.85546875" customWidth="1"/>
    <col min="1885" max="1885" width="10.85546875" customWidth="1"/>
    <col min="1887" max="1888" width="10.85546875" customWidth="1"/>
    <col min="1890" max="1890" width="10.85546875" customWidth="1"/>
    <col min="1892" max="1893" width="10.85546875" customWidth="1"/>
    <col min="1896" max="1897" width="10.85546875" customWidth="1"/>
    <col min="1901" max="1901" width="10.85546875" customWidth="1"/>
    <col min="1903" max="1909" width="10.85546875" customWidth="1"/>
    <col min="1911" max="1914" width="10.85546875" customWidth="1"/>
    <col min="1916" max="1916" width="10.85546875" customWidth="1"/>
    <col min="1920" max="1923" width="10.85546875" customWidth="1"/>
    <col min="1925" max="1925" width="10.85546875" customWidth="1"/>
    <col min="1928" max="1928" width="10.85546875" customWidth="1"/>
    <col min="1930" max="1930" width="10.85546875" customWidth="1"/>
    <col min="1932" max="1933" width="10.85546875" customWidth="1"/>
    <col min="1936" max="1941" width="10.85546875" customWidth="1"/>
    <col min="1943" max="1944" width="10.85546875" customWidth="1"/>
    <col min="1946" max="1946" width="10.85546875" customWidth="1"/>
    <col min="1948" max="1948" width="10.85546875" customWidth="1"/>
    <col min="1952" max="1952" width="10.85546875" customWidth="1"/>
    <col min="1955" max="1956" width="10.85546875" customWidth="1"/>
    <col min="1960" max="1960" width="10.85546875" customWidth="1"/>
    <col min="1962" max="1962" width="10.85546875" customWidth="1"/>
    <col min="1964" max="1965" width="10.85546875" customWidth="1"/>
    <col min="1968" max="1969" width="10.85546875" customWidth="1"/>
    <col min="1971" max="1972" width="10.85546875" customWidth="1"/>
    <col min="1976" max="1981" width="10.85546875" customWidth="1"/>
    <col min="1983" max="1985" width="10.85546875" customWidth="1"/>
    <col min="1989" max="1989" width="10.85546875" customWidth="1"/>
    <col min="1992" max="1992" width="10.85546875" customWidth="1"/>
    <col min="1994" max="1994" width="10.85546875" customWidth="1"/>
    <col min="1996" max="1997" width="10.85546875" customWidth="1"/>
    <col min="2000" max="2000" width="10.85546875" customWidth="1"/>
    <col min="2002" max="2002" width="10.85546875" customWidth="1"/>
    <col min="2004" max="2005" width="10.85546875" customWidth="1"/>
    <col min="2008" max="2010" width="10.85546875" customWidth="1"/>
    <col min="2012" max="2013" width="10.85546875" customWidth="1"/>
    <col min="2016" max="2016" width="10.85546875" customWidth="1"/>
    <col min="2019" max="2020" width="10.85546875" customWidth="1"/>
    <col min="2024" max="2029" width="10.85546875" customWidth="1"/>
    <col min="2031" max="2034" width="10.85546875" customWidth="1"/>
    <col min="2036" max="2036" width="10.85546875" customWidth="1"/>
    <col min="2040" max="2040" width="10.85546875" customWidth="1"/>
    <col min="2045" max="2045" width="10.85546875" customWidth="1"/>
    <col min="2048" max="2053" width="10.85546875" customWidth="1"/>
    <col min="2055" max="2056" width="10.85546875" customWidth="1"/>
    <col min="2059" max="2059" width="10.85546875" customWidth="1"/>
    <col min="2061" max="2061" width="10.85546875" customWidth="1"/>
    <col min="2064" max="2065" width="10.85546875" customWidth="1"/>
    <col min="2069" max="2069" width="10.85546875" customWidth="1"/>
    <col min="2072" max="2072" width="10.85546875" customWidth="1"/>
    <col min="2077" max="2077" width="10.85546875" customWidth="1"/>
    <col min="2080" max="2080" width="10.85546875" customWidth="1"/>
    <col min="2084" max="2084" width="10.85546875" customWidth="1"/>
    <col min="2088" max="2093" width="10.85546875" customWidth="1"/>
    <col min="2095" max="2096" width="10.85546875" customWidth="1"/>
    <col min="2100" max="2100" width="10.85546875" customWidth="1"/>
    <col min="2104" max="2107" width="10.85546875" customWidth="1"/>
    <col min="2109" max="2109" width="10.85546875" customWidth="1"/>
    <col min="2112" max="2112" width="10.85546875" customWidth="1"/>
    <col min="2114" max="2115" width="10.85546875" customWidth="1"/>
    <col min="2117" max="2117" width="10.85546875" customWidth="1"/>
    <col min="2120" max="2120" width="10.85546875" customWidth="1"/>
    <col min="2123" max="2125" width="10.85546875" customWidth="1"/>
    <col min="2128" max="2131" width="10.85546875" customWidth="1"/>
    <col min="2133" max="2133" width="10.85546875" customWidth="1"/>
    <col min="2136" max="2141" width="10.85546875" customWidth="1"/>
    <col min="2143" max="2144" width="10.85546875" customWidth="1"/>
    <col min="2146" max="2146" width="10.85546875" customWidth="1"/>
    <col min="2148" max="2149" width="10.85546875" customWidth="1"/>
    <col min="2152" max="2153" width="10.85546875" customWidth="1"/>
    <col min="2157" max="2157" width="10.85546875" customWidth="1"/>
    <col min="2160" max="2162" width="10.85546875" customWidth="1"/>
    <col min="2164" max="2164" width="10.85546875" customWidth="1"/>
    <col min="2168" max="2168" width="10.85546875" customWidth="1"/>
    <col min="2170" max="2171" width="10.85546875" customWidth="1"/>
    <col min="2173" max="2173" width="10.85546875" customWidth="1"/>
    <col min="2176" max="2178" width="10.85546875" customWidth="1"/>
    <col min="2180" max="2180" width="10.85546875" customWidth="1"/>
    <col min="2184" max="2184" width="10.85546875" customWidth="1"/>
    <col min="2186" max="2187" width="10.85546875" customWidth="1"/>
    <col min="2192" max="2197" width="10.85546875" customWidth="1"/>
    <col min="2199" max="2202" width="10.85546875" customWidth="1"/>
    <col min="2204" max="2204" width="10.85546875" customWidth="1"/>
    <col min="2208" max="2208" width="10.85546875" customWidth="1"/>
    <col min="2213" max="2213" width="10.85546875" customWidth="1"/>
    <col min="2216" max="2221" width="10.85546875" customWidth="1"/>
    <col min="2223" max="2224" width="10.85546875" customWidth="1"/>
    <col min="2226" max="2226" width="10.85546875" customWidth="1"/>
    <col min="2228" max="2229" width="10.85546875" customWidth="1"/>
    <col min="2232" max="2235" width="10.85546875" customWidth="1"/>
    <col min="2240" max="2244" width="10.85546875" customWidth="1"/>
    <col min="2248" max="2248" width="10.85546875" customWidth="1"/>
    <col min="2253" max="2253" width="10.85546875" customWidth="1"/>
    <col min="2256" max="2256" width="10.85546875" customWidth="1"/>
    <col min="2259" max="2260" width="10.85546875" customWidth="1"/>
    <col min="2264" max="2264" width="10.85546875" customWidth="1"/>
    <col min="2266" max="2266" width="10.85546875" customWidth="1"/>
    <col min="2268" max="2269" width="10.85546875" customWidth="1"/>
    <col min="2272" max="2277" width="10.85546875" customWidth="1"/>
    <col min="2279" max="2282" width="10.85546875" customWidth="1"/>
    <col min="2284" max="2284" width="10.85546875" customWidth="1"/>
    <col min="2288" max="2288" width="10.85546875" customWidth="1"/>
    <col min="2293" max="2293" width="10.85546875" customWidth="1"/>
    <col min="2296" max="2301" width="10.85546875" customWidth="1"/>
    <col min="2303" max="2304" width="10.85546875" customWidth="1"/>
    <col min="2308" max="2308" width="10.85546875" customWidth="1"/>
    <col min="2312" max="2315" width="10.85546875" customWidth="1"/>
    <col min="2317" max="2317" width="10.85546875" customWidth="1"/>
    <col min="2320" max="2320" width="10.85546875" customWidth="1"/>
    <col min="2322" max="2323" width="10.85546875" customWidth="1"/>
    <col min="2325" max="2325" width="10.85546875" customWidth="1"/>
    <col min="2328" max="2328" width="10.85546875" customWidth="1"/>
    <col min="2331" max="2333" width="10.85546875" customWidth="1"/>
    <col min="2336" max="2339" width="10.85546875" customWidth="1"/>
    <col min="2341" max="2341" width="10.85546875" customWidth="1"/>
    <col min="2344" max="2349" width="10.85546875" customWidth="1"/>
    <col min="2351" max="2356" width="10.85546875" customWidth="1"/>
    <col min="2360" max="2360" width="10.85546875" customWidth="1"/>
    <col min="2362" max="2362" width="10.85546875" customWidth="1"/>
    <col min="2364" max="2365" width="10.85546875" customWidth="1"/>
    <col min="2368" max="2369" width="10.85546875" customWidth="1"/>
    <col min="2371" max="2372" width="10.85546875" customWidth="1"/>
    <col min="2376" max="2376" width="10.85546875" customWidth="1"/>
    <col min="2378" max="2379" width="10.85546875" customWidth="1"/>
    <col min="2381" max="2381" width="10.85546875" customWidth="1"/>
    <col min="2384" max="2386" width="10.85546875" customWidth="1"/>
    <col min="2389" max="2389" width="10.85546875" customWidth="1"/>
    <col min="2392" max="2392" width="10.85546875" customWidth="1"/>
    <col min="2394" max="2395" width="10.85546875" customWidth="1"/>
    <col min="2397" max="2397" width="10.85546875" customWidth="1"/>
    <col min="2399" max="2400" width="10.85546875" customWidth="1"/>
    <col min="2402" max="2402" width="10.85546875" customWidth="1"/>
    <col min="2405" max="2408" width="10.85546875" customWidth="1"/>
    <col min="2411" max="2411" width="10.85546875" customWidth="1"/>
    <col min="2413" max="2413" width="10.85546875" customWidth="1"/>
    <col min="2416" max="2416" width="10.85546875" customWidth="1"/>
    <col min="2418" max="2418" width="10.85546875" customWidth="1"/>
    <col min="2420" max="2421" width="10.85546875" customWidth="1"/>
    <col min="2424" max="2429" width="10.85546875" customWidth="1"/>
    <col min="2431" max="2435" width="10.85546875" customWidth="1"/>
    <col min="2437" max="2437" width="10.85546875" customWidth="1"/>
    <col min="2439" max="2441" width="10.85546875" customWidth="1"/>
    <col min="2445" max="2445" width="10.85546875" customWidth="1"/>
    <col min="2448" max="2448" width="10.85546875" customWidth="1"/>
    <col min="2453" max="2453" width="10.85546875" customWidth="1"/>
    <col min="2456" max="2461" width="10.85546875" customWidth="1"/>
    <col min="2463" max="2464" width="10.85546875" customWidth="1"/>
    <col min="2467" max="2468" width="10.85546875" customWidth="1"/>
    <col min="2472" max="2472" width="10.85546875" customWidth="1"/>
    <col min="2474" max="2474" width="10.85546875" customWidth="1"/>
    <col min="2476" max="2477" width="10.85546875" customWidth="1"/>
    <col min="2480" max="2480" width="10.85546875" customWidth="1"/>
    <col min="2482" max="2482" width="10.85546875" customWidth="1"/>
    <col min="2485" max="2485" width="10.85546875" customWidth="1"/>
    <col min="2488" max="2488" width="10.85546875" customWidth="1"/>
    <col min="2490" max="2491" width="10.85546875" customWidth="1"/>
    <col min="2493" max="2493" width="10.85546875" customWidth="1"/>
    <col min="2496" max="2496" width="10.85546875" customWidth="1"/>
    <col min="2499" max="2501" width="10.85546875" customWidth="1"/>
    <col min="2504" max="2504" width="10.85546875" customWidth="1"/>
    <col min="2509" max="2509" width="10.85546875" customWidth="1"/>
    <col min="2512" max="2514" width="10.85546875" customWidth="1"/>
    <col min="2517" max="2517" width="10.85546875" customWidth="1"/>
    <col min="2520" max="2520" width="10.85546875" customWidth="1"/>
    <col min="2525" max="2525" width="10.85546875" customWidth="1"/>
    <col min="2528" max="2529" width="10.85546875" customWidth="1"/>
    <col min="2533" max="2533" width="10.85546875" customWidth="1"/>
    <col min="2536" max="2541" width="10.85546875" customWidth="1"/>
    <col min="2543" max="2544" width="10.85546875" customWidth="1"/>
    <col min="2546" max="2549" width="10.85546875" customWidth="1"/>
    <col min="2552" max="2554" width="10.85546875" customWidth="1"/>
    <col min="2556" max="2556" width="10.85546875" customWidth="1"/>
    <col min="2560" max="2565" width="10.85546875" customWidth="1"/>
    <col min="2567" max="2570" width="10.85546875" customWidth="1"/>
    <col min="2572" max="2572" width="10.85546875" customWidth="1"/>
    <col min="2576" max="2579" width="10.85546875" customWidth="1"/>
    <col min="2581" max="2581" width="10.85546875" customWidth="1"/>
    <col min="2584" max="2584" width="10.85546875" customWidth="1"/>
    <col min="2586" max="2586" width="10.85546875" customWidth="1"/>
    <col min="2588" max="2589" width="10.85546875" customWidth="1"/>
    <col min="2592" max="2597" width="10.85546875" customWidth="1"/>
    <col min="2599" max="2600" width="10.85546875" customWidth="1"/>
    <col min="2602" max="2602" width="10.85546875" customWidth="1"/>
    <col min="2604" max="2605" width="10.85546875" customWidth="1"/>
    <col min="2608" max="2609" width="10.85546875" customWidth="1"/>
    <col min="2613" max="2613" width="10.85546875" customWidth="1"/>
    <col min="2616" max="2618" width="10.85546875" customWidth="1"/>
    <col min="2620" max="2621" width="10.85546875" customWidth="1"/>
    <col min="2624" max="2624" width="10.85546875" customWidth="1"/>
    <col min="2626" max="2627" width="10.85546875" customWidth="1"/>
    <col min="2629" max="2629" width="10.85546875" customWidth="1"/>
    <col min="2631" max="2633" width="10.85546875" customWidth="1"/>
    <col min="2635" max="2635" width="10.85546875" customWidth="1"/>
    <col min="2639" max="2640" width="10.85546875" customWidth="1"/>
    <col min="2642" max="2642" width="10.85546875" customWidth="1"/>
    <col min="2645" max="2648" width="10.85546875" customWidth="1"/>
    <col min="2650" max="2652" width="10.85546875" customWidth="1"/>
    <col min="2655" max="2658" width="10.85546875" customWidth="1"/>
    <col min="2660" max="2660" width="10.85546875" customWidth="1"/>
    <col min="2664" max="2664" width="10.85546875" customWidth="1"/>
    <col min="2669" max="2669" width="10.85546875" customWidth="1"/>
    <col min="2672" max="2672" width="10.85546875" customWidth="1"/>
    <col min="2675" max="2676" width="10.85546875" customWidth="1"/>
    <col min="2679" max="2680" width="10.85546875" customWidth="1"/>
    <col min="2683" max="2683" width="10.85546875" customWidth="1"/>
    <col min="2687" max="2688" width="10.85546875" customWidth="1"/>
    <col min="2691" max="2692" width="10.85546875" customWidth="1"/>
    <col min="2695" max="2698" width="10.85546875" customWidth="1"/>
    <col min="2700" max="2700" width="10.85546875" customWidth="1"/>
    <col min="2704" max="2704" width="10.85546875" customWidth="1"/>
    <col min="2709" max="2709" width="10.85546875" customWidth="1"/>
    <col min="2712" max="2714" width="10.85546875" customWidth="1"/>
    <col min="2716" max="2716" width="10.85546875" customWidth="1"/>
    <col min="2719" max="2720" width="10.85546875" customWidth="1"/>
    <col min="2722" max="2722" width="10.85546875" customWidth="1"/>
    <col min="2725" max="2728" width="10.85546875" customWidth="1"/>
    <col min="2730" max="2730" width="10.85546875" customWidth="1"/>
    <col min="2733" max="2736" width="10.85546875" customWidth="1"/>
    <col min="2738" max="2738" width="10.85546875" customWidth="1"/>
    <col min="2740" max="2742" width="10.85546875" customWidth="1"/>
    <col min="2744" max="2745" width="10.85546875" customWidth="1"/>
    <col min="2749" max="2749" width="10.85546875" customWidth="1"/>
    <col min="2752" max="2754" width="10.85546875" customWidth="1"/>
    <col min="2756" max="2756" width="10.85546875" customWidth="1"/>
    <col min="2760" max="2760" width="10.85546875" customWidth="1"/>
    <col min="2762" max="2762" width="10.85546875" customWidth="1"/>
    <col min="2764" max="2765" width="10.85546875" customWidth="1"/>
    <col min="2768" max="2769" width="10.85546875" customWidth="1"/>
    <col min="2771" max="2772" width="10.85546875" customWidth="1"/>
    <col min="2776" max="2781" width="10.85546875" customWidth="1"/>
    <col min="2783" max="2785" width="10.85546875" customWidth="1"/>
    <col min="2789" max="2789" width="10.85546875" customWidth="1"/>
    <col min="2792" max="2792" width="10.85546875" customWidth="1"/>
    <col min="2794" max="2795" width="10.85546875" customWidth="1"/>
    <col min="2797" max="2797" width="10.85546875" customWidth="1"/>
    <col min="2800" max="2802" width="10.85546875" customWidth="1"/>
    <col min="2805" max="2805" width="10.85546875" customWidth="1"/>
    <col min="2808" max="2813" width="10.85546875" customWidth="1"/>
    <col min="2815" max="2816" width="10.85546875" customWidth="1"/>
    <col min="2818" max="2819" width="10.85546875" customWidth="1"/>
    <col min="2821" max="2821" width="10.85546875" customWidth="1"/>
    <col min="2824" max="2825" width="10.85546875" customWidth="1"/>
    <col min="2828" max="2829" width="10.85546875" customWidth="1"/>
    <col min="2832" max="2837" width="10.85546875" customWidth="1"/>
    <col min="2839" max="2841" width="10.85546875" customWidth="1"/>
    <col min="2845" max="2845" width="10.85546875" customWidth="1"/>
    <col min="2848" max="2848" width="10.85546875" customWidth="1"/>
    <col min="2853" max="2853" width="10.85546875" customWidth="1"/>
    <col min="2856" max="2861" width="10.85546875" customWidth="1"/>
    <col min="2863" max="2864" width="10.85546875" customWidth="1"/>
    <col min="2866" max="2866" width="10.85546875" customWidth="1"/>
    <col min="2869" max="2869" width="10.85546875" customWidth="1"/>
    <col min="2872" max="2872" width="10.85546875" customWidth="1"/>
    <col min="2874" max="2877" width="10.85546875" customWidth="1"/>
    <col min="2880" max="2884" width="10.85546875" customWidth="1"/>
    <col min="2888" max="2892" width="10.85546875" customWidth="1"/>
    <col min="2896" max="2896" width="10.85546875" customWidth="1"/>
    <col min="2898" max="2899" width="10.85546875" customWidth="1"/>
    <col min="2901" max="2901" width="10.85546875" customWidth="1"/>
    <col min="2904" max="2905" width="10.85546875" customWidth="1"/>
    <col min="2909" max="2909" width="10.85546875" customWidth="1"/>
    <col min="2912" max="2912" width="10.85546875" customWidth="1"/>
    <col min="2916" max="2917" width="10.85546875" customWidth="1"/>
    <col min="2920" max="2925" width="10.85546875" customWidth="1"/>
    <col min="2927" max="2929" width="10.85546875" customWidth="1"/>
    <col min="2932" max="2933" width="10.85546875" customWidth="1"/>
    <col min="2936" max="2936" width="10.85546875" customWidth="1"/>
    <col min="2941" max="2941" width="10.85546875" customWidth="1"/>
    <col min="2944" max="2945" width="10.85546875" customWidth="1"/>
    <col min="2947" max="2948" width="10.85546875" customWidth="1"/>
    <col min="2952" max="2957" width="10.85546875" customWidth="1"/>
    <col min="2959" max="2960" width="10.85546875" customWidth="1"/>
    <col min="2962" max="2965" width="10.85546875" customWidth="1"/>
    <col min="2968" max="2973" width="10.85546875" customWidth="1"/>
    <col min="2975" max="2976" width="10.85546875" customWidth="1"/>
    <col min="2980" max="2981" width="10.85546875" customWidth="1"/>
    <col min="2984" max="2984" width="10.85546875" customWidth="1"/>
    <col min="2986" max="2987" width="10.85546875" customWidth="1"/>
    <col min="2989" max="2989" width="10.85546875" customWidth="1"/>
    <col min="2992" max="2993" width="10.85546875" customWidth="1"/>
    <col min="2996" max="2996" width="10.85546875" customWidth="1"/>
    <col min="3000" max="3000" width="10.85546875" customWidth="1"/>
    <col min="3002" max="3002" width="10.85546875" customWidth="1"/>
    <col min="3004" max="3005" width="10.85546875" customWidth="1"/>
    <col min="3008" max="3009" width="10.85546875" customWidth="1"/>
    <col min="3013" max="3013" width="10.85546875" customWidth="1"/>
    <col min="3016" max="3021" width="10.85546875" customWidth="1"/>
    <col min="3023" max="3024" width="10.85546875" customWidth="1"/>
    <col min="3026" max="3026" width="10.85546875" customWidth="1"/>
    <col min="3029" max="3029" width="10.85546875" customWidth="1"/>
    <col min="3032" max="3032" width="10.85546875" customWidth="1"/>
    <col min="3034" max="3034" width="10.85546875" customWidth="1"/>
    <col min="3036" max="3037" width="10.85546875" customWidth="1"/>
    <col min="3040" max="3040" width="10.85546875" customWidth="1"/>
    <col min="3042" max="3045" width="10.85546875" customWidth="1"/>
    <col min="3048" max="3048" width="10.85546875" customWidth="1"/>
    <col min="3051" max="3052" width="10.85546875" customWidth="1"/>
    <col min="3056" max="3056" width="10.85546875" customWidth="1"/>
    <col min="3058" max="3058" width="10.85546875" customWidth="1"/>
    <col min="3060" max="3060" width="10.85546875" customWidth="1"/>
    <col min="3064" max="3065" width="10.85546875" customWidth="1"/>
    <col min="3067" max="3068" width="10.85546875" customWidth="1"/>
    <col min="3072" max="3072" width="10.85546875" customWidth="1"/>
    <col min="3074" max="3074" width="10.85546875" customWidth="1"/>
    <col min="3076" max="3077" width="10.85546875" customWidth="1"/>
    <col min="3080" max="3081" width="10.85546875" customWidth="1"/>
    <col min="3085" max="3085" width="10.85546875" customWidth="1"/>
    <col min="3087" max="3088" width="10.85546875" customWidth="1"/>
    <col min="3090" max="3090" width="10.85546875" customWidth="1"/>
    <col min="3093" max="3096" width="10.85546875" customWidth="1"/>
    <col min="3098" max="3098" width="10.85546875" customWidth="1"/>
    <col min="3101" max="3106" width="10.85546875" customWidth="1"/>
    <col min="3108" max="3109" width="10.85546875" customWidth="1"/>
    <col min="3112" max="3112" width="10.85546875" customWidth="1"/>
    <col min="3114" max="3114" width="10.85546875" customWidth="1"/>
    <col min="3116" max="3117" width="10.85546875" customWidth="1"/>
    <col min="3120" max="3121" width="10.85546875" customWidth="1"/>
    <col min="3124" max="3125" width="10.85546875" customWidth="1"/>
    <col min="3128" max="3128" width="10.85546875" customWidth="1"/>
    <col min="3130" max="3133" width="10.85546875" customWidth="1"/>
    <col min="3136" max="3136" width="10.85546875" customWidth="1"/>
    <col min="3138" max="3138" width="10.85546875" customWidth="1"/>
    <col min="3140" max="3140" width="10.85546875" customWidth="1"/>
    <col min="3144" max="3146" width="10.85546875" customWidth="1"/>
    <col min="3149" max="3149" width="10.85546875" customWidth="1"/>
    <col min="3152" max="3154" width="10.85546875" customWidth="1"/>
    <col min="3156" max="3156" width="10.85546875" customWidth="1"/>
    <col min="3160" max="3160" width="10.85546875" customWidth="1"/>
    <col min="3162" max="3162" width="10.85546875" customWidth="1"/>
    <col min="3167" max="3169" width="10.85546875" customWidth="1"/>
    <col min="3173" max="3173" width="10.85546875" customWidth="1"/>
    <col min="3176" max="3176" width="10.85546875" customWidth="1"/>
    <col min="3178" max="3179" width="10.85546875" customWidth="1"/>
    <col min="3181" max="3181" width="10.85546875" customWidth="1"/>
    <col min="3184" max="3186" width="10.85546875" customWidth="1"/>
    <col min="3189" max="3189" width="10.85546875" customWidth="1"/>
    <col min="3192" max="3192" width="10.85546875" customWidth="1"/>
    <col min="3194" max="3194" width="10.85546875" customWidth="1"/>
    <col min="3197" max="3200" width="10.85546875" customWidth="1"/>
    <col min="3202" max="3202" width="10.85546875" customWidth="1"/>
    <col min="3204" max="3205" width="10.85546875" customWidth="1"/>
    <col min="3208" max="3212" width="10.85546875" customWidth="1"/>
    <col min="3216" max="3217" width="10.85546875" customWidth="1"/>
    <col min="3219" max="3220" width="10.85546875" customWidth="1"/>
    <col min="3224" max="3224" width="10.85546875" customWidth="1"/>
    <col min="3226" max="3226" width="10.85546875" customWidth="1"/>
    <col min="3228" max="3229" width="10.85546875" customWidth="1"/>
    <col min="3232" max="3232" width="10.85546875" customWidth="1"/>
    <col min="3235" max="3236" width="10.85546875" customWidth="1"/>
    <col min="3240" max="3240" width="10.85546875" customWidth="1"/>
    <col min="3242" max="3242" width="10.85546875" customWidth="1"/>
    <col min="3244" max="3245" width="10.85546875" customWidth="1"/>
    <col min="3248" max="3249" width="10.85546875" customWidth="1"/>
    <col min="3253" max="3253" width="10.85546875" customWidth="1"/>
    <col min="3256" max="3258" width="10.85546875" customWidth="1"/>
    <col min="3260" max="3260" width="10.85546875" customWidth="1"/>
    <col min="3264" max="3264" width="10.85546875" customWidth="1"/>
    <col min="3266" max="3269" width="10.85546875" customWidth="1"/>
    <col min="3272" max="3274" width="10.85546875" customWidth="1"/>
    <col min="3276" max="3276" width="10.85546875" customWidth="1"/>
    <col min="3280" max="3280" width="10.85546875" customWidth="1"/>
    <col min="3282" max="3283" width="10.85546875" customWidth="1"/>
    <col min="3285" max="3285" width="10.85546875" customWidth="1"/>
    <col min="3288" max="3289" width="10.85546875" customWidth="1"/>
    <col min="3292" max="3292" width="10.85546875" customWidth="1"/>
    <col min="3296" max="3296" width="10.85546875" customWidth="1"/>
    <col min="3298" max="3298" width="10.85546875" customWidth="1"/>
    <col min="3300" max="3301" width="10.85546875" customWidth="1"/>
    <col min="3304" max="3309" width="10.85546875" customWidth="1"/>
    <col min="3311" max="3313" width="10.85546875" customWidth="1"/>
    <col min="3316" max="3317" width="10.85546875" customWidth="1"/>
    <col min="3320" max="3320" width="10.85546875" customWidth="1"/>
    <col min="3325" max="3325" width="10.85546875" customWidth="1"/>
    <col min="3328" max="3329" width="10.85546875" customWidth="1"/>
    <col min="3331" max="3332" width="10.85546875" customWidth="1"/>
    <col min="3336" max="3341" width="10.85546875" customWidth="1"/>
    <col min="3343" max="3346" width="10.85546875" customWidth="1"/>
    <col min="3348" max="3349" width="10.85546875" customWidth="1"/>
    <col min="3352" max="3352" width="10.85546875" customWidth="1"/>
    <col min="3354" max="3355" width="10.85546875" customWidth="1"/>
    <col min="3357" max="3357" width="10.85546875" customWidth="1"/>
    <col min="3360" max="3361" width="10.85546875" customWidth="1"/>
    <col min="3364" max="3365" width="10.85546875" customWidth="1"/>
    <col min="3368" max="3369" width="10.85546875" customWidth="1"/>
    <col min="3372" max="3373" width="10.85546875" customWidth="1"/>
    <col min="3376" max="3376" width="10.85546875" customWidth="1"/>
    <col min="3378" max="3378" width="10.85546875" customWidth="1"/>
    <col min="3380" max="3381" width="10.85546875" customWidth="1"/>
    <col min="3384" max="3385" width="10.85546875" customWidth="1"/>
    <col min="3387" max="3388" width="10.85546875" customWidth="1"/>
    <col min="3392" max="3392" width="10.85546875" customWidth="1"/>
    <col min="3394" max="3394" width="10.85546875" customWidth="1"/>
    <col min="3396" max="3397" width="10.85546875" customWidth="1"/>
    <col min="3400" max="3401" width="10.85546875" customWidth="1"/>
    <col min="3405" max="3405" width="10.85546875" customWidth="1"/>
    <col min="3408" max="3410" width="10.85546875" customWidth="1"/>
    <col min="3412" max="3412" width="10.85546875" customWidth="1"/>
    <col min="3416" max="3421" width="10.85546875" customWidth="1"/>
    <col min="3423" max="3426" width="10.85546875" customWidth="1"/>
    <col min="3428" max="3428" width="10.85546875" customWidth="1"/>
    <col min="3432" max="3432" width="10.85546875" customWidth="1"/>
    <col min="3434" max="3435" width="10.85546875" customWidth="1"/>
    <col min="3437" max="3437" width="10.85546875" customWidth="1"/>
    <col min="3440" max="3440" width="10.85546875" customWidth="1"/>
    <col min="3442" max="3442" width="10.85546875" customWidth="1"/>
    <col min="3445" max="3445" width="10.85546875" customWidth="1"/>
    <col min="3448" max="3448" width="10.85546875" customWidth="1"/>
    <col min="3450" max="3450" width="10.85546875" customWidth="1"/>
    <col min="3452" max="3453" width="10.85546875" customWidth="1"/>
    <col min="3456" max="3456" width="10.85546875" customWidth="1"/>
    <col min="3459" max="3460" width="10.85546875" customWidth="1"/>
    <col min="3464" max="3466" width="10.85546875" customWidth="1"/>
    <col min="3469" max="3469" width="10.85546875" customWidth="1"/>
    <col min="3471" max="3477" width="10.85546875" customWidth="1"/>
    <col min="3479" max="3480" width="10.85546875" customWidth="1"/>
    <col min="3482" max="3482" width="10.85546875" customWidth="1"/>
    <col min="3484" max="3485" width="10.85546875" customWidth="1"/>
    <col min="3488" max="3489" width="10.85546875" customWidth="1"/>
    <col min="3493" max="3493" width="10.85546875" customWidth="1"/>
    <col min="3495" max="3496" width="10.85546875" customWidth="1"/>
    <col min="3500" max="3501" width="10.85546875" customWidth="1"/>
    <col min="3504" max="3505" width="10.85546875" customWidth="1"/>
    <col min="3509" max="3509" width="10.85546875" customWidth="1"/>
    <col min="3511" max="3517" width="10.85546875" customWidth="1"/>
    <col min="3519" max="3520" width="10.85546875" customWidth="1"/>
    <col min="3525" max="3525" width="10.85546875" customWidth="1"/>
    <col min="3528" max="3529" width="10.85546875" customWidth="1"/>
    <col min="3533" max="3533" width="10.85546875" customWidth="1"/>
    <col min="3536" max="3536" width="10.85546875" customWidth="1"/>
    <col min="3539" max="3541" width="10.85546875" customWidth="1"/>
    <col min="3544" max="3544" width="10.85546875" customWidth="1"/>
    <col min="3546" max="3546" width="10.85546875" customWidth="1"/>
    <col min="3548" max="3549" width="10.85546875" customWidth="1"/>
    <col min="3552" max="3557" width="10.85546875" customWidth="1"/>
    <col min="3559" max="3560" width="10.85546875" customWidth="1"/>
    <col min="3562" max="3565" width="10.85546875" customWidth="1"/>
    <col min="3568" max="3573" width="10.85546875" customWidth="1"/>
    <col min="3575" max="3579" width="10.85546875" customWidth="1"/>
    <col min="3581" max="3581" width="10.85546875" customWidth="1"/>
    <col min="3584" max="3584" width="10.85546875" customWidth="1"/>
    <col min="3586" max="3589" width="10.85546875" customWidth="1"/>
    <col min="3592" max="3593" width="10.85546875" customWidth="1"/>
    <col min="3595" max="3595" width="10.85546875" customWidth="1"/>
    <col min="3600" max="3600" width="10.85546875" customWidth="1"/>
    <col min="3602" max="3605" width="10.85546875" customWidth="1"/>
    <col min="3608" max="3609" width="10.85546875" customWidth="1"/>
    <col min="3611" max="3612" width="10.85546875" customWidth="1"/>
    <col min="3616" max="3618" width="10.85546875" customWidth="1"/>
    <col min="3620" max="3621" width="10.85546875" customWidth="1"/>
    <col min="3624" max="3629" width="10.85546875" customWidth="1"/>
    <col min="3631" max="3632" width="10.85546875" customWidth="1"/>
    <col min="3635" max="3636" width="10.85546875" customWidth="1"/>
    <col min="3640" max="3640" width="10.85546875" customWidth="1"/>
    <col min="3642" max="3642" width="10.85546875" customWidth="1"/>
    <col min="3644" max="3645" width="10.85546875" customWidth="1"/>
    <col min="3648" max="3650" width="10.85546875" customWidth="1"/>
    <col min="3652" max="3652" width="10.85546875" customWidth="1"/>
    <col min="3656" max="3661" width="10.85546875" customWidth="1"/>
    <col min="3663" max="3665" width="10.85546875" customWidth="1"/>
    <col min="3667" max="3668" width="10.85546875" customWidth="1"/>
    <col min="3672" max="3672" width="10.85546875" customWidth="1"/>
    <col min="3674" max="3674" width="10.85546875" customWidth="1"/>
    <col min="3676" max="3677" width="10.85546875" customWidth="1"/>
    <col min="3680" max="3684" width="10.85546875" customWidth="1"/>
    <col min="3688" max="3689" width="10.85546875" customWidth="1"/>
    <col min="3691" max="3692" width="10.85546875" customWidth="1"/>
    <col min="3696" max="3696" width="10.85546875" customWidth="1"/>
    <col min="3698" max="3698" width="10.85546875" customWidth="1"/>
    <col min="3700" max="3701" width="10.85546875" customWidth="1"/>
    <col min="3704" max="3704" width="10.85546875" customWidth="1"/>
    <col min="3707" max="3708" width="10.85546875" customWidth="1"/>
    <col min="3712" max="3712" width="10.85546875" customWidth="1"/>
    <col min="3714" max="3714" width="10.85546875" customWidth="1"/>
    <col min="3716" max="3717" width="10.85546875" customWidth="1"/>
    <col min="3720" max="3721" width="10.85546875" customWidth="1"/>
    <col min="3725" max="3725" width="10.85546875" customWidth="1"/>
    <col min="3728" max="3730" width="10.85546875" customWidth="1"/>
    <col min="3732" max="3732" width="10.85546875" customWidth="1"/>
    <col min="3736" max="3736" width="10.85546875" customWidth="1"/>
    <col min="3738" max="3741" width="10.85546875" customWidth="1"/>
    <col min="3744" max="3746" width="10.85546875" customWidth="1"/>
    <col min="3748" max="3748" width="10.85546875" customWidth="1"/>
    <col min="3752" max="3752" width="10.85546875" customWidth="1"/>
    <col min="3754" max="3755" width="10.85546875" customWidth="1"/>
    <col min="3757" max="3757" width="10.85546875" customWidth="1"/>
    <col min="3760" max="3761" width="10.85546875" customWidth="1"/>
    <col min="3764" max="3764" width="10.85546875" customWidth="1"/>
    <col min="3768" max="3768" width="10.85546875" customWidth="1"/>
    <col min="3770" max="3770" width="10.85546875" customWidth="1"/>
    <col min="3772" max="3773" width="10.85546875" customWidth="1"/>
    <col min="3776" max="3781" width="10.85546875" customWidth="1"/>
    <col min="3783" max="3785" width="10.85546875" customWidth="1"/>
    <col min="3788" max="3789" width="10.85546875" customWidth="1"/>
    <col min="3792" max="3792" width="10.85546875" customWidth="1"/>
    <col min="3797" max="3797" width="10.85546875" customWidth="1"/>
    <col min="3800" max="3801" width="10.85546875" customWidth="1"/>
    <col min="3803" max="3804" width="10.85546875" customWidth="1"/>
    <col min="3808" max="3813" width="10.85546875" customWidth="1"/>
    <col min="3815" max="3818" width="10.85546875" customWidth="1"/>
    <col min="3820" max="3820" width="10.85546875" customWidth="1"/>
    <col min="3824" max="3824" width="10.85546875" customWidth="1"/>
    <col min="3829" max="3829" width="10.85546875" customWidth="1"/>
    <col min="3832" max="3834" width="10.85546875" customWidth="1"/>
    <col min="3836" max="3837" width="10.85546875" customWidth="1"/>
    <col min="3840" max="3840" width="10.85546875" customWidth="1"/>
    <col min="3842" max="3845" width="10.85546875" customWidth="1"/>
    <col min="3848" max="3848" width="10.85546875" customWidth="1"/>
    <col min="3850" max="3851" width="10.85546875" customWidth="1"/>
    <col min="3856" max="3858" width="10.85546875" customWidth="1"/>
    <col min="3861" max="3861" width="10.85546875" customWidth="1"/>
    <col min="3863" max="3869" width="10.85546875" customWidth="1"/>
    <col min="3871" max="3874" width="10.85546875" customWidth="1"/>
    <col min="3876" max="3876" width="10.85546875" customWidth="1"/>
    <col min="3880" max="3883" width="10.85546875" customWidth="1"/>
    <col min="3885" max="3885" width="10.85546875" customWidth="1"/>
    <col min="3888" max="3888" width="10.85546875" customWidth="1"/>
    <col min="3890" max="3890" width="10.85546875" customWidth="1"/>
    <col min="3892" max="3893" width="10.85546875" customWidth="1"/>
    <col min="3896" max="3897" width="10.85546875" customWidth="1"/>
    <col min="3901" max="3901" width="10.85546875" customWidth="1"/>
    <col min="3904" max="3909" width="10.85546875" customWidth="1"/>
    <col min="3911" max="3912" width="10.85546875" customWidth="1"/>
    <col min="3917" max="3917" width="10.85546875" customWidth="1"/>
    <col min="3920" max="3921" width="10.85546875" customWidth="1"/>
    <col min="3925" max="3925" width="10.85546875" customWidth="1"/>
    <col min="3928" max="3928" width="10.85546875" customWidth="1"/>
    <col min="3930" max="3930" width="10.85546875" customWidth="1"/>
    <col min="3932" max="3933" width="10.85546875" customWidth="1"/>
    <col min="3936" max="3941" width="10.85546875" customWidth="1"/>
    <col min="3943" max="3945" width="10.85546875" customWidth="1"/>
    <col min="3948" max="3949" width="10.85546875" customWidth="1"/>
    <col min="3952" max="3952" width="10.85546875" customWidth="1"/>
    <col min="3957" max="3957" width="10.85546875" customWidth="1"/>
    <col min="3960" max="3961" width="10.85546875" customWidth="1"/>
    <col min="3963" max="3964" width="10.85546875" customWidth="1"/>
    <col min="3968" max="3973" width="10.85546875" customWidth="1"/>
    <col min="3975" max="3977" width="10.85546875" customWidth="1"/>
    <col min="3979" max="3980" width="10.85546875" customWidth="1"/>
    <col min="3983" max="3988" width="10.85546875" customWidth="1"/>
    <col min="3991" max="3992" width="10.85546875" customWidth="1"/>
    <col min="3995" max="3996" width="10.85546875" customWidth="1"/>
    <col min="3999" max="4004" width="10.85546875" customWidth="1"/>
    <col min="4007" max="4010" width="10.85546875" customWidth="1"/>
    <col min="4013" max="4013" width="10.85546875" customWidth="1"/>
    <col min="4015" max="4021" width="10.85546875" customWidth="1"/>
    <col min="4023" max="4026" width="10.85546875" customWidth="1"/>
    <col min="4028" max="4028" width="10.85546875" customWidth="1"/>
    <col min="4032" max="4035" width="10.85546875" customWidth="1"/>
    <col min="4037" max="4037" width="10.85546875" customWidth="1"/>
    <col min="4040" max="4040" width="10.85546875" customWidth="1"/>
    <col min="4042" max="4042" width="10.85546875" customWidth="1"/>
    <col min="4044" max="4045" width="10.85546875" customWidth="1"/>
    <col min="4048" max="4053" width="10.85546875" customWidth="1"/>
    <col min="4055" max="4056" width="10.85546875" customWidth="1"/>
    <col min="4058" max="4058" width="10.85546875" customWidth="1"/>
    <col min="4061" max="4061" width="10.85546875" customWidth="1"/>
    <col min="4064" max="4064" width="10.85546875" customWidth="1"/>
    <col min="4066" max="4066" width="10.85546875" customWidth="1"/>
    <col min="4068" max="4069" width="10.85546875" customWidth="1"/>
    <col min="4072" max="4072" width="10.85546875" customWidth="1"/>
    <col min="4074" max="4077" width="10.85546875" customWidth="1"/>
    <col min="4080" max="4080" width="10.85546875" customWidth="1"/>
    <col min="4083" max="4084" width="10.85546875" customWidth="1"/>
    <col min="4088" max="4088" width="10.85546875" customWidth="1"/>
    <col min="4090" max="4090" width="10.85546875" customWidth="1"/>
    <col min="4092" max="4092" width="10.85546875" customWidth="1"/>
    <col min="4096" max="4097" width="10.85546875" customWidth="1"/>
    <col min="4099" max="4100" width="10.85546875" customWidth="1"/>
    <col min="4104" max="4104" width="10.85546875" customWidth="1"/>
    <col min="4106" max="4106" width="10.85546875" customWidth="1"/>
    <col min="4108" max="4109" width="10.85546875" customWidth="1"/>
    <col min="4112" max="4112" width="10.85546875" customWidth="1"/>
    <col min="4114" max="4114" width="10.85546875" customWidth="1"/>
    <col min="4117" max="4117" width="10.85546875" customWidth="1"/>
    <col min="4119" max="4120" width="10.85546875" customWidth="1"/>
    <col min="4123" max="4124" width="10.85546875" customWidth="1"/>
    <col min="4128" max="4132" width="10.85546875" customWidth="1"/>
    <col min="4136" max="4136" width="10.85546875" customWidth="1"/>
    <col min="4138" max="4138" width="10.85546875" customWidth="1"/>
    <col min="4140" max="4141" width="10.85546875" customWidth="1"/>
    <col min="4144" max="4144" width="10.85546875" customWidth="1"/>
    <col min="4147" max="4149" width="10.85546875" customWidth="1"/>
    <col min="4152" max="4152" width="10.85546875" customWidth="1"/>
    <col min="4154" max="4155" width="10.85546875" customWidth="1"/>
    <col min="4157" max="4157" width="10.85546875" customWidth="1"/>
    <col min="4160" max="4161" width="10.85546875" customWidth="1"/>
    <col min="4164" max="4165" width="10.85546875" customWidth="1"/>
    <col min="4168" max="4168" width="10.85546875" customWidth="1"/>
    <col min="4170" max="4171" width="10.85546875" customWidth="1"/>
    <col min="4173" max="4173" width="10.85546875" customWidth="1"/>
    <col min="4176" max="4176" width="10.85546875" customWidth="1"/>
    <col min="4179" max="4181" width="10.85546875" customWidth="1"/>
    <col min="4184" max="4189" width="10.85546875" customWidth="1"/>
    <col min="4191" max="4195" width="10.85546875" customWidth="1"/>
    <col min="4197" max="4197" width="10.85546875" customWidth="1"/>
    <col min="4200" max="4200" width="10.85546875" customWidth="1"/>
    <col min="4202" max="4205" width="10.85546875" customWidth="1"/>
    <col min="4208" max="4209" width="10.85546875" customWidth="1"/>
    <col min="4211" max="4211" width="10.85546875" customWidth="1"/>
    <col min="4216" max="4216" width="10.85546875" customWidth="1"/>
    <col min="4218" max="4221" width="10.85546875" customWidth="1"/>
    <col min="4224" max="4225" width="10.85546875" customWidth="1"/>
    <col min="4227" max="4228" width="10.85546875" customWidth="1"/>
    <col min="4232" max="4234" width="10.85546875" customWidth="1"/>
    <col min="4236" max="4237" width="10.85546875" customWidth="1"/>
    <col min="4240" max="4245" width="10.85546875" customWidth="1"/>
    <col min="4247" max="4248" width="10.85546875" customWidth="1"/>
    <col min="4250" max="4250" width="10.85546875" customWidth="1"/>
    <col min="4252" max="4253" width="10.85546875" customWidth="1"/>
    <col min="4256" max="4257" width="10.85546875" customWidth="1"/>
    <col min="4260" max="4260" width="10.85546875" customWidth="1"/>
    <col min="4264" max="4264" width="10.85546875" customWidth="1"/>
    <col min="4266" max="4266" width="10.85546875" customWidth="1"/>
    <col min="4268" max="4269" width="10.85546875" customWidth="1"/>
    <col min="4272" max="4273" width="10.85546875" customWidth="1"/>
    <col min="4277" max="4277" width="10.85546875" customWidth="1"/>
    <col min="4280" max="4282" width="10.85546875" customWidth="1"/>
    <col min="4284" max="4284" width="10.85546875" customWidth="1"/>
    <col min="4288" max="4293" width="10.85546875" customWidth="1"/>
    <col min="4295" max="4296" width="10.85546875" customWidth="1"/>
    <col min="4299" max="4300" width="10.85546875" customWidth="1"/>
    <col min="4304" max="4304" width="10.85546875" customWidth="1"/>
    <col min="4306" max="4306" width="10.85546875" customWidth="1"/>
    <col min="4308" max="4309" width="10.85546875" customWidth="1"/>
    <col min="4312" max="4314" width="10.85546875" customWidth="1"/>
    <col min="4316" max="4316" width="10.85546875" customWidth="1"/>
    <col min="4320" max="4325" width="10.85546875" customWidth="1"/>
    <col min="4327" max="4328" width="10.85546875" customWidth="1"/>
    <col min="4330" max="4331" width="10.85546875" customWidth="1"/>
    <col min="4333" max="4333" width="10.85546875" customWidth="1"/>
    <col min="4336" max="4336" width="10.85546875" customWidth="1"/>
    <col min="4339" max="4340" width="10.85546875" customWidth="1"/>
    <col min="4344" max="4349" width="10.85546875" customWidth="1"/>
    <col min="4351" max="4354" width="10.85546875" customWidth="1"/>
    <col min="4357" max="4357" width="10.85546875" customWidth="1"/>
    <col min="4360" max="4360" width="10.85546875" customWidth="1"/>
    <col min="4362" max="4363" width="10.85546875" customWidth="1"/>
    <col min="4365" max="4365" width="10.85546875" customWidth="1"/>
    <col min="4368" max="4368" width="10.85546875" customWidth="1"/>
    <col min="4371" max="4371" width="10.85546875" customWidth="1"/>
    <col min="4373" max="4373" width="10.85546875" customWidth="1"/>
    <col min="4376" max="4376" width="10.85546875" customWidth="1"/>
    <col min="4378" max="4378" width="10.85546875" customWidth="1"/>
    <col min="4380" max="4381" width="10.85546875" customWidth="1"/>
    <col min="4384" max="4386" width="10.85546875" customWidth="1"/>
    <col min="4389" max="4389" width="10.85546875" customWidth="1"/>
    <col min="4392" max="4392" width="10.85546875" customWidth="1"/>
    <col min="4394" max="4395" width="10.85546875" customWidth="1"/>
    <col min="4400" max="4405" width="10.85546875" customWidth="1"/>
    <col min="4407" max="4409" width="10.85546875" customWidth="1"/>
    <col min="4413" max="4413" width="10.85546875" customWidth="1"/>
    <col min="4416" max="4416" width="10.85546875" customWidth="1"/>
    <col min="4421" max="4421" width="10.85546875" customWidth="1"/>
    <col min="4424" max="4426" width="10.85546875" customWidth="1"/>
    <col min="4428" max="4428" width="10.85546875" customWidth="1"/>
    <col min="4432" max="4437" width="10.85546875" customWidth="1"/>
    <col min="4439" max="4442" width="10.85546875" customWidth="1"/>
    <col min="4444" max="4444" width="10.85546875" customWidth="1"/>
    <col min="4448" max="4448" width="10.85546875" customWidth="1"/>
    <col min="4453" max="4453" width="10.85546875" customWidth="1"/>
    <col min="4456" max="4461" width="10.85546875" customWidth="1"/>
    <col min="4463" max="4465" width="10.85546875" customWidth="1"/>
    <col min="4467" max="4469" width="10.85546875" customWidth="1"/>
    <col min="4472" max="4472" width="10.85546875" customWidth="1"/>
    <col min="4474" max="4474" width="10.85546875" customWidth="1"/>
    <col min="4476" max="4477" width="10.85546875" customWidth="1"/>
    <col min="4480" max="4485" width="10.85546875" customWidth="1"/>
    <col min="4487" max="4490" width="10.85546875" customWidth="1"/>
    <col min="4492" max="4492" width="10.85546875" customWidth="1"/>
    <col min="4496" max="4499" width="10.85546875" customWidth="1"/>
    <col min="4501" max="4501" width="10.85546875" customWidth="1"/>
    <col min="4504" max="4504" width="10.85546875" customWidth="1"/>
    <col min="4506" max="4506" width="10.85546875" customWidth="1"/>
    <col min="4508" max="4509" width="10.85546875" customWidth="1"/>
    <col min="4512" max="4517" width="10.85546875" customWidth="1"/>
    <col min="4519" max="4520" width="10.85546875" customWidth="1"/>
    <col min="4523" max="4524" width="10.85546875" customWidth="1"/>
    <col min="4528" max="4528" width="10.85546875" customWidth="1"/>
    <col min="4530" max="4533" width="10.85546875" customWidth="1"/>
    <col min="4536" max="4536" width="10.85546875" customWidth="1"/>
    <col min="4538" max="4538" width="10.85546875" customWidth="1"/>
    <col min="4541" max="4541" width="10.85546875" customWidth="1"/>
    <col min="4544" max="4544" width="10.85546875" customWidth="1"/>
    <col min="4546" max="4546" width="10.85546875" customWidth="1"/>
    <col min="4548" max="4549" width="10.85546875" customWidth="1"/>
    <col min="4552" max="4553" width="10.85546875" customWidth="1"/>
    <col min="4557" max="4557" width="10.85546875" customWidth="1"/>
    <col min="4559" max="4565" width="10.85546875" customWidth="1"/>
    <col min="4567" max="4569" width="10.85546875" customWidth="1"/>
    <col min="4571" max="4574" width="10.85546875" customWidth="1"/>
    <col min="4576" max="4576" width="10.85546875" customWidth="1"/>
    <col min="4578" max="4578" width="10.85546875" customWidth="1"/>
    <col min="4580" max="4580" width="10.85546875" customWidth="1"/>
    <col min="4584" max="4586" width="10.85546875" customWidth="1"/>
    <col min="4588" max="4588" width="10.85546875" customWidth="1"/>
    <col min="4592" max="4597" width="10.85546875" customWidth="1"/>
    <col min="4599" max="4600" width="10.85546875" customWidth="1"/>
    <col min="4602" max="4602" width="10.85546875" customWidth="1"/>
    <col min="4604" max="4604" width="10.85546875" customWidth="1"/>
    <col min="4608" max="4608" width="10.85546875" customWidth="1"/>
    <col min="4611" max="4612" width="10.85546875" customWidth="1"/>
    <col min="4616" max="4616" width="10.85546875" customWidth="1"/>
    <col min="4618" max="4618" width="10.85546875" customWidth="1"/>
    <col min="4620" max="4620" width="10.85546875" customWidth="1"/>
    <col min="4624" max="4624" width="10.85546875" customWidth="1"/>
    <col min="4626" max="4629" width="10.85546875" customWidth="1"/>
    <col min="4632" max="4634" width="10.85546875" customWidth="1"/>
    <col min="4637" max="4637" width="10.85546875" customWidth="1"/>
    <col min="4640" max="4642" width="10.85546875" customWidth="1"/>
    <col min="4645" max="4645" width="10.85546875" customWidth="1"/>
    <col min="4648" max="4648" width="10.85546875" customWidth="1"/>
    <col min="4650" max="4651" width="10.85546875" customWidth="1"/>
    <col min="4656" max="4658" width="10.85546875" customWidth="1"/>
    <col min="4661" max="4661" width="10.85546875" customWidth="1"/>
    <col min="4663" max="4669" width="10.85546875" customWidth="1"/>
    <col min="4671" max="4674" width="10.85546875" customWidth="1"/>
    <col min="4676" max="4676" width="10.85546875" customWidth="1"/>
    <col min="4680" max="4683" width="10.85546875" customWidth="1"/>
    <col min="4685" max="4685" width="10.85546875" customWidth="1"/>
    <col min="4688" max="4688" width="10.85546875" customWidth="1"/>
    <col min="4690" max="4690" width="10.85546875" customWidth="1"/>
    <col min="4692" max="4693" width="10.85546875" customWidth="1"/>
    <col min="4696" max="4701" width="10.85546875" customWidth="1"/>
    <col min="4703" max="4704" width="10.85546875" customWidth="1"/>
    <col min="4706" max="4706" width="10.85546875" customWidth="1"/>
    <col min="4708" max="4709" width="10.85546875" customWidth="1"/>
    <col min="4712" max="4713" width="10.85546875" customWidth="1"/>
    <col min="4717" max="4717" width="10.85546875" customWidth="1"/>
    <col min="4720" max="4722" width="10.85546875" customWidth="1"/>
    <col min="4724" max="4724" width="10.85546875" customWidth="1"/>
    <col min="4728" max="4728" width="10.85546875" customWidth="1"/>
    <col min="4730" max="4731" width="10.85546875" customWidth="1"/>
    <col min="4733" max="4733" width="10.85546875" customWidth="1"/>
    <col min="4736" max="4738" width="10.85546875" customWidth="1"/>
    <col min="4740" max="4740" width="10.85546875" customWidth="1"/>
    <col min="4744" max="4744" width="10.85546875" customWidth="1"/>
    <col min="4746" max="4747" width="10.85546875" customWidth="1"/>
    <col min="4752" max="4757" width="10.85546875" customWidth="1"/>
    <col min="4759" max="4761" width="10.85546875" customWidth="1"/>
    <col min="4764" max="4765" width="10.85546875" customWidth="1"/>
    <col min="4768" max="4768" width="10.85546875" customWidth="1"/>
    <col min="4770" max="4771" width="10.85546875" customWidth="1"/>
    <col min="4773" max="4773" width="10.85546875" customWidth="1"/>
    <col min="4776" max="4778" width="10.85546875" customWidth="1"/>
    <col min="4781" max="4781" width="10.85546875" customWidth="1"/>
    <col min="4784" max="4784" width="10.85546875" customWidth="1"/>
    <col min="4786" max="4786" width="10.85546875" customWidth="1"/>
    <col min="4788" max="4789" width="10.85546875" customWidth="1"/>
    <col min="4792" max="4797" width="10.85546875" customWidth="1"/>
    <col min="4799" max="4800" width="10.85546875" customWidth="1"/>
    <col min="4802" max="4803" width="10.85546875" customWidth="1"/>
    <col min="4805" max="4805" width="10.85546875" customWidth="1"/>
    <col min="4808" max="4808" width="10.85546875" customWidth="1"/>
    <col min="4811" max="4812" width="10.85546875" customWidth="1"/>
    <col min="4816" max="4821" width="10.85546875" customWidth="1"/>
    <col min="4823" max="4825" width="10.85546875" customWidth="1"/>
    <col min="4828" max="4829" width="10.85546875" customWidth="1"/>
    <col min="4832" max="4832" width="10.85546875" customWidth="1"/>
    <col min="4837" max="4837" width="10.85546875" customWidth="1"/>
    <col min="4840" max="4841" width="10.85546875" customWidth="1"/>
    <col min="4843" max="4844" width="10.85546875" customWidth="1"/>
    <col min="4848" max="4853" width="10.85546875" customWidth="1"/>
    <col min="4855" max="4856" width="10.85546875" customWidth="1"/>
    <col min="4858" max="4861" width="10.85546875" customWidth="1"/>
    <col min="4864" max="4869" width="10.85546875" customWidth="1"/>
    <col min="4871" max="4872" width="10.85546875" customWidth="1"/>
    <col min="4875" max="4876" width="10.85546875" customWidth="1"/>
    <col min="4880" max="4884" width="10.85546875" customWidth="1"/>
    <col min="4888" max="4888" width="10.85546875" customWidth="1"/>
    <col min="4890" max="4890" width="10.85546875" customWidth="1"/>
    <col min="4892" max="4893" width="10.85546875" customWidth="1"/>
    <col min="4896" max="4896" width="10.85546875" customWidth="1"/>
    <col min="4899" max="4901" width="10.85546875" customWidth="1"/>
    <col min="4904" max="4904" width="10.85546875" customWidth="1"/>
    <col min="4906" max="4907" width="10.85546875" customWidth="1"/>
    <col min="4909" max="4909" width="10.85546875" customWidth="1"/>
    <col min="4912" max="4913" width="10.85546875" customWidth="1"/>
    <col min="4916" max="4917" width="10.85546875" customWidth="1"/>
    <col min="4920" max="4920" width="10.85546875" customWidth="1"/>
    <col min="4922" max="4923" width="10.85546875" customWidth="1"/>
    <col min="4925" max="4925" width="10.85546875" customWidth="1"/>
    <col min="4928" max="4928" width="10.85546875" customWidth="1"/>
    <col min="4931" max="4933" width="10.85546875" customWidth="1"/>
    <col min="4936" max="4941" width="10.85546875" customWidth="1"/>
    <col min="4943" max="4946" width="10.85546875" customWidth="1"/>
    <col min="4948" max="4948" width="10.85546875" customWidth="1"/>
    <col min="4952" max="4952" width="10.85546875" customWidth="1"/>
    <col min="4954" max="4955" width="10.85546875" customWidth="1"/>
    <col min="4957" max="4957" width="10.85546875" customWidth="1"/>
    <col min="4960" max="4960" width="10.85546875" customWidth="1"/>
    <col min="4962" max="4962" width="10.85546875" customWidth="1"/>
    <col min="4965" max="4965" width="10.85546875" customWidth="1"/>
    <col min="4968" max="4968" width="10.85546875" customWidth="1"/>
    <col min="4970" max="4970" width="10.85546875" customWidth="1"/>
    <col min="4972" max="4973" width="10.85546875" customWidth="1"/>
    <col min="4976" max="4981" width="10.85546875" customWidth="1"/>
    <col min="4983" max="4987" width="10.85546875" customWidth="1"/>
    <col min="4989" max="4989" width="10.85546875" customWidth="1"/>
    <col min="4991" max="4992" width="10.85546875" customWidth="1"/>
    <col min="4994" max="4994" width="10.85546875" customWidth="1"/>
    <col min="4996" max="4997" width="10.85546875" customWidth="1"/>
    <col min="5000" max="5001" width="10.85546875" customWidth="1"/>
    <col min="5005" max="5005" width="10.85546875" customWidth="1"/>
    <col min="5007" max="5008" width="10.85546875" customWidth="1"/>
    <col min="5012" max="5013" width="10.85546875" customWidth="1"/>
    <col min="5016" max="5017" width="10.85546875" customWidth="1"/>
    <col min="5021" max="5021" width="10.85546875" customWidth="1"/>
    <col min="5023" max="5029" width="10.85546875" customWidth="1"/>
    <col min="5031" max="5033" width="10.85546875" customWidth="1"/>
    <col min="5035" max="5036" width="10.85546875" customWidth="1"/>
    <col min="5039" max="5044" width="10.85546875" customWidth="1"/>
    <col min="5047" max="5048" width="10.85546875" customWidth="1"/>
    <col min="5051" max="5052" width="10.85546875" customWidth="1"/>
    <col min="5055" max="5060" width="10.85546875" customWidth="1"/>
    <col min="5063" max="5064" width="10.85546875" customWidth="1"/>
    <col min="5066" max="5067" width="10.85546875" customWidth="1"/>
    <col min="5069" max="5069" width="10.85546875" customWidth="1"/>
    <col min="5071" max="5074" width="10.85546875" customWidth="1"/>
    <col min="5077" max="5077" width="10.85546875" customWidth="1"/>
    <col min="5079" max="5085" width="10.85546875" customWidth="1"/>
    <col min="5087" max="5088" width="10.85546875" customWidth="1"/>
    <col min="5090" max="5093" width="10.85546875" customWidth="1"/>
    <col min="5096" max="5097" width="10.85546875" customWidth="1"/>
    <col min="5101" max="5101" width="10.85546875" customWidth="1"/>
    <col min="5104" max="5106" width="10.85546875" customWidth="1"/>
    <col min="5108" max="5109" width="10.85546875" customWidth="1"/>
    <col min="5112" max="5117" width="10.85546875" customWidth="1"/>
    <col min="5119" max="5120" width="10.85546875" customWidth="1"/>
    <col min="5123" max="5124" width="10.85546875" customWidth="1"/>
    <col min="5128" max="5128" width="10.85546875" customWidth="1"/>
    <col min="5133" max="5133" width="10.85546875" customWidth="1"/>
    <col min="5136" max="5141" width="10.85546875" customWidth="1"/>
    <col min="5143" max="5144" width="10.85546875" customWidth="1"/>
    <col min="5148" max="5148" width="10.85546875" customWidth="1"/>
    <col min="5152" max="5152" width="10.85546875" customWidth="1"/>
    <col min="5154" max="5155" width="10.85546875" customWidth="1"/>
    <col min="5157" max="5157" width="10.85546875" customWidth="1"/>
    <col min="5160" max="5162" width="10.85546875" customWidth="1"/>
    <col min="5165" max="5165" width="10.85546875" customWidth="1"/>
    <col min="5168" max="5170" width="10.85546875" customWidth="1"/>
    <col min="5173" max="5173" width="10.85546875" customWidth="1"/>
    <col min="5176" max="5181" width="10.85546875" customWidth="1"/>
    <col min="5183" max="5185" width="10.85546875" customWidth="1"/>
    <col min="5187" max="5189" width="10.85546875" customWidth="1"/>
    <col min="5192" max="5192" width="10.85546875" customWidth="1"/>
    <col min="5194" max="5194" width="10.85546875" customWidth="1"/>
    <col min="5196" max="5197" width="10.85546875" customWidth="1"/>
    <col min="5200" max="5205" width="10.85546875" customWidth="1"/>
    <col min="5207" max="5210" width="10.85546875" customWidth="1"/>
    <col min="5212" max="5212" width="10.85546875" customWidth="1"/>
    <col min="5216" max="5219" width="10.85546875" customWidth="1"/>
    <col min="5221" max="5221" width="10.85546875" customWidth="1"/>
    <col min="5224" max="5224" width="10.85546875" customWidth="1"/>
    <col min="5226" max="5226" width="10.85546875" customWidth="1"/>
    <col min="5228" max="5229" width="10.85546875" customWidth="1"/>
    <col min="5232" max="5237" width="10.85546875" customWidth="1"/>
    <col min="5239" max="5240" width="10.85546875" customWidth="1"/>
    <col min="5242" max="5242" width="10.85546875" customWidth="1"/>
    <col min="5245" max="5245" width="10.85546875" customWidth="1"/>
    <col min="5248" max="5248" width="10.85546875" customWidth="1"/>
    <col min="5250" max="5250" width="10.85546875" customWidth="1"/>
    <col min="5252" max="5253" width="10.85546875" customWidth="1"/>
    <col min="5256" max="5256" width="10.85546875" customWidth="1"/>
    <col min="5258" max="5261" width="10.85546875" customWidth="1"/>
    <col min="5264" max="5264" width="10.85546875" customWidth="1"/>
    <col min="5267" max="5268" width="10.85546875" customWidth="1"/>
    <col min="5272" max="5272" width="10.85546875" customWidth="1"/>
    <col min="5274" max="5274" width="10.85546875" customWidth="1"/>
    <col min="5276" max="5276" width="10.85546875" customWidth="1"/>
    <col min="5280" max="5281" width="10.85546875" customWidth="1"/>
    <col min="5283" max="5284" width="10.85546875" customWidth="1"/>
    <col min="5288" max="5288" width="10.85546875" customWidth="1"/>
    <col min="5290" max="5290" width="10.85546875" customWidth="1"/>
    <col min="5292" max="5293" width="10.85546875" customWidth="1"/>
    <col min="5296" max="5296" width="10.85546875" customWidth="1"/>
    <col min="5298" max="5298" width="10.85546875" customWidth="1"/>
    <col min="5301" max="5301" width="10.85546875" customWidth="1"/>
    <col min="5303" max="5304" width="10.85546875" customWidth="1"/>
    <col min="5307" max="5308" width="10.85546875" customWidth="1"/>
    <col min="5312" max="5316" width="10.85546875" customWidth="1"/>
    <col min="5320" max="5320" width="10.85546875" customWidth="1"/>
    <col min="5322" max="5322" width="10.85546875" customWidth="1"/>
    <col min="5324" max="5325" width="10.85546875" customWidth="1"/>
    <col min="5328" max="5328" width="10.85546875" customWidth="1"/>
    <col min="5331" max="5333" width="10.85546875" customWidth="1"/>
    <col min="5336" max="5336" width="10.85546875" customWidth="1"/>
    <col min="5338" max="5339" width="10.85546875" customWidth="1"/>
    <col min="5341" max="5341" width="10.85546875" customWidth="1"/>
    <col min="5344" max="5345" width="10.85546875" customWidth="1"/>
    <col min="5348" max="5349" width="10.85546875" customWidth="1"/>
    <col min="5352" max="5352" width="10.85546875" customWidth="1"/>
    <col min="5354" max="5355" width="10.85546875" customWidth="1"/>
    <col min="5357" max="5357" width="10.85546875" customWidth="1"/>
    <col min="5360" max="5360" width="10.85546875" customWidth="1"/>
    <col min="5363" max="5365" width="10.85546875" customWidth="1"/>
    <col min="5368" max="5373" width="10.85546875" customWidth="1"/>
    <col min="5375" max="5379" width="10.85546875" customWidth="1"/>
    <col min="5381" max="5381" width="10.85546875" customWidth="1"/>
    <col min="5384" max="5384" width="10.85546875" customWidth="1"/>
    <col min="5386" max="5389" width="10.85546875" customWidth="1"/>
    <col min="5392" max="5393" width="10.85546875" customWidth="1"/>
    <col min="5395" max="5395" width="10.85546875" customWidth="1"/>
    <col min="5400" max="5400" width="10.85546875" customWidth="1"/>
    <col min="5402" max="5405" width="10.85546875" customWidth="1"/>
    <col min="5408" max="5409" width="10.85546875" customWidth="1"/>
    <col min="5411" max="5412" width="10.85546875" customWidth="1"/>
    <col min="5416" max="5418" width="10.85546875" customWidth="1"/>
    <col min="5420" max="5421" width="10.85546875" customWidth="1"/>
    <col min="5424" max="5429" width="10.85546875" customWidth="1"/>
    <col min="5431" max="5432" width="10.85546875" customWidth="1"/>
    <col min="5434" max="5434" width="10.85546875" customWidth="1"/>
    <col min="5436" max="5437" width="10.85546875" customWidth="1"/>
    <col min="5440" max="5441" width="10.85546875" customWidth="1"/>
    <col min="5444" max="5444" width="10.85546875" customWidth="1"/>
    <col min="5448" max="5448" width="10.85546875" customWidth="1"/>
    <col min="5450" max="5450" width="10.85546875" customWidth="1"/>
    <col min="5452" max="5453" width="10.85546875" customWidth="1"/>
    <col min="5456" max="5457" width="10.85546875" customWidth="1"/>
    <col min="5461" max="5461" width="10.85546875" customWidth="1"/>
    <col min="5464" max="5466" width="10.85546875" customWidth="1"/>
    <col min="5468" max="5468" width="10.85546875" customWidth="1"/>
    <col min="5472" max="5477" width="10.85546875" customWidth="1"/>
    <col min="5479" max="5480" width="10.85546875" customWidth="1"/>
    <col min="5483" max="5484" width="10.85546875" customWidth="1"/>
    <col min="5488" max="5488" width="10.85546875" customWidth="1"/>
    <col min="5490" max="5490" width="10.85546875" customWidth="1"/>
    <col min="5492" max="5493" width="10.85546875" customWidth="1"/>
    <col min="5496" max="5498" width="10.85546875" customWidth="1"/>
    <col min="5500" max="5500" width="10.85546875" customWidth="1"/>
    <col min="5504" max="5509" width="10.85546875" customWidth="1"/>
    <col min="5511" max="5512" width="10.85546875" customWidth="1"/>
    <col min="5515" max="5516" width="10.85546875" customWidth="1"/>
    <col min="5520" max="5524" width="10.85546875" customWidth="1"/>
    <col min="5528" max="5528" width="10.85546875" customWidth="1"/>
    <col min="5530" max="5530" width="10.85546875" customWidth="1"/>
    <col min="5532" max="5533" width="10.85546875" customWidth="1"/>
    <col min="5536" max="5536" width="10.85546875" customWidth="1"/>
    <col min="5539" max="5541" width="10.85546875" customWidth="1"/>
    <col min="5544" max="5544" width="10.85546875" customWidth="1"/>
    <col min="5546" max="5547" width="10.85546875" customWidth="1"/>
    <col min="5549" max="5549" width="10.85546875" customWidth="1"/>
    <col min="5552" max="5553" width="10.85546875" customWidth="1"/>
    <col min="5556" max="5557" width="10.85546875" customWidth="1"/>
    <col min="5560" max="5560" width="10.85546875" customWidth="1"/>
    <col min="5562" max="5563" width="10.85546875" customWidth="1"/>
    <col min="5565" max="5565" width="10.85546875" customWidth="1"/>
    <col min="5568" max="5568" width="10.85546875" customWidth="1"/>
    <col min="5570" max="5570" width="10.85546875" customWidth="1"/>
    <col min="5572" max="5573" width="10.85546875" customWidth="1"/>
    <col min="5576" max="5578" width="10.85546875" customWidth="1"/>
    <col min="5580" max="5581" width="10.85546875" customWidth="1"/>
    <col min="5584" max="5589" width="10.85546875" customWidth="1"/>
    <col min="5591" max="5592" width="10.85546875" customWidth="1"/>
    <col min="5596" max="5596" width="10.85546875" customWidth="1"/>
    <col min="5600" max="5600" width="10.85546875" customWidth="1"/>
    <col min="5602" max="5603" width="10.85546875" customWidth="1"/>
    <col min="5605" max="5605" width="10.85546875" customWidth="1"/>
    <col min="5608" max="5610" width="10.85546875" customWidth="1"/>
    <col min="5612" max="5612" width="10.85546875" customWidth="1"/>
    <col min="5616" max="5619" width="10.85546875" customWidth="1"/>
    <col min="5621" max="5621" width="10.85546875" customWidth="1"/>
    <col min="5624" max="5624" width="10.85546875" customWidth="1"/>
    <col min="5626" max="5627" width="10.85546875" customWidth="1"/>
    <col min="5629" max="5629" width="10.85546875" customWidth="1"/>
    <col min="5632" max="5633" width="10.85546875" customWidth="1"/>
    <col min="5637" max="5637" width="10.85546875" customWidth="1"/>
    <col min="5640" max="5641" width="10.85546875" customWidth="1"/>
    <col min="5645" max="5645" width="10.85546875" customWidth="1"/>
    <col min="5647" max="5648" width="10.85546875" customWidth="1"/>
    <col min="5650" max="5650" width="10.85546875" customWidth="1"/>
    <col min="5653" max="5656" width="10.85546875" customWidth="1"/>
    <col min="5658" max="5658" width="10.85546875" customWidth="1"/>
    <col min="5661" max="5664" width="10.85546875" customWidth="1"/>
    <col min="5666" max="5669" width="10.85546875" customWidth="1"/>
    <col min="5672" max="5680" width="10.85546875" customWidth="1"/>
    <col min="5686" max="5686" width="10.85546875" customWidth="1"/>
    <col min="5688" max="5698" width="10.85546875" customWidth="1"/>
    <col min="5700" max="5701" width="10.85546875" customWidth="1"/>
    <col min="5704" max="5712" width="10.85546875" customWidth="1"/>
    <col min="5714" max="5717" width="10.85546875" customWidth="1"/>
    <col min="5720" max="5730" width="10.85546875" customWidth="1"/>
    <col min="5732" max="5732" width="10.85546875" customWidth="1"/>
    <col min="5736" max="5744" width="10.85546875" customWidth="1"/>
    <col min="5746" max="5749" width="10.85546875" customWidth="1"/>
    <col min="5752" max="5760" width="10.85546875" customWidth="1"/>
    <col min="5765" max="5765" width="10.85546875" customWidth="1"/>
    <col min="5767" max="5776" width="10.85546875" customWidth="1"/>
    <col min="5778" max="5778" width="10.85546875" customWidth="1"/>
    <col min="5780" max="5781" width="10.85546875" customWidth="1"/>
    <col min="5784" max="5793" width="10.85546875" customWidth="1"/>
    <col min="5797" max="5797" width="10.85546875" customWidth="1"/>
    <col min="5800" max="5816" width="10.85546875" customWidth="1"/>
    <col min="5818" max="5818" width="10.85546875" customWidth="1"/>
    <col min="5820" max="5820" width="10.85546875" customWidth="1"/>
    <col min="5822" max="5823" width="10.85546875" customWidth="1"/>
    <col min="5826" max="5826" width="10.85546875" customWidth="1"/>
    <col min="5828" max="5829" width="10.85546875" customWidth="1"/>
    <col min="5831" max="5831" width="10.85546875" customWidth="1"/>
    <col min="5833" max="5834" width="10.85546875" customWidth="1"/>
    <col min="5836" max="5836" width="10.85546875" customWidth="1"/>
    <col min="5842" max="5843" width="10.85546875" customWidth="1"/>
    <col min="5847" max="5847" width="10.85546875" customWidth="1"/>
    <col min="5856" max="5937" width="10.85546875" customWidth="1"/>
    <col min="5941" max="5941" width="10.85546875" customWidth="1"/>
    <col min="5944" max="5954" width="10.85546875" customWidth="1"/>
    <col min="5956" max="5956" width="10.85546875" customWidth="1"/>
    <col min="5960" max="5968" width="10.85546875" customWidth="1"/>
    <col min="5970" max="5971" width="10.85546875" customWidth="1"/>
    <col min="5973" max="5973" width="10.85546875" customWidth="1"/>
    <col min="5976" max="5986" width="10.85546875" customWidth="1"/>
    <col min="5988" max="5988" width="10.85546875" customWidth="1"/>
    <col min="5992" max="5995" width="10.85546875" customWidth="1"/>
    <col min="5998" max="5998" width="10.85546875" customWidth="1"/>
    <col min="6000" max="6004" width="10.85546875" customWidth="1"/>
    <col min="6006" max="6006" width="10.85546875" customWidth="1"/>
    <col min="6008" max="6008" width="10.85546875" customWidth="1"/>
    <col min="6012" max="6012" width="10.85546875" customWidth="1"/>
    <col min="6015" max="6016" width="10.85546875" customWidth="1"/>
    <col min="6018" max="6018" width="10.85546875" customWidth="1"/>
    <col min="6021" max="6022" width="10.85546875" customWidth="1"/>
    <col min="6029" max="6030" width="10.85546875" customWidth="1"/>
    <col min="6032" max="6032" width="10.85546875" customWidth="1"/>
    <col min="6048" max="6064" width="10.85546875" customWidth="1"/>
    <col min="6066" max="6066" width="10.85546875" customWidth="1"/>
    <col min="6068" max="6256" width="10.85546875" customWidth="1"/>
    <col min="6258" max="6320" width="10.85546875" customWidth="1"/>
    <col min="6322" max="6391" width="10.85546875" customWidth="1"/>
    <col min="6393" max="6448" width="10.85546875" customWidth="1"/>
    <col min="6451" max="6647" width="10.85546875" customWidth="1"/>
    <col min="6649" max="6704" width="10.85546875" customWidth="1"/>
    <col min="6707" max="6823" width="10.85546875" customWidth="1"/>
    <col min="6833" max="6901" width="10.85546875" customWidth="1"/>
    <col min="6903" max="6932" width="10.85546875" customWidth="1"/>
    <col min="6935" max="6964" width="10.85546875" customWidth="1"/>
    <col min="6967" max="6967" width="10.85546875" customWidth="1"/>
    <col min="6971" max="6971" width="10.85546875" customWidth="1"/>
    <col min="6975" max="6976" width="10.85546875" customWidth="1"/>
    <col min="6978" max="6978" width="10.85546875" customWidth="1"/>
    <col min="6981" max="6982" width="10.85546875" customWidth="1"/>
    <col min="6989" max="6990" width="10.85546875" customWidth="1"/>
    <col min="6992" max="6992" width="10.85546875" customWidth="1"/>
    <col min="7008" max="7030" width="10.85546875" customWidth="1"/>
    <col min="7033" max="7033" width="10.85546875" customWidth="1"/>
    <col min="7035" max="7035" width="10.85546875" customWidth="1"/>
    <col min="7039" max="7040" width="10.85546875" customWidth="1"/>
    <col min="7042" max="7042" width="10.85546875" customWidth="1"/>
    <col min="7045" max="7046" width="10.85546875" customWidth="1"/>
    <col min="7053" max="7054" width="10.85546875" customWidth="1"/>
    <col min="7056" max="7056" width="10.85546875" customWidth="1"/>
    <col min="7072" max="7088" width="10.85546875" customWidth="1"/>
    <col min="7090" max="7090" width="10.85546875" customWidth="1"/>
    <col min="7093" max="7093" width="10.85546875" customWidth="1"/>
    <col min="7095" max="7096" width="10.85546875" customWidth="1"/>
    <col min="7100" max="7103" width="10.85546875" customWidth="1"/>
    <col min="7106" max="7106" width="10.85546875" customWidth="1"/>
    <col min="7110" max="7110" width="10.85546875" customWidth="1"/>
    <col min="7114" max="7115" width="10.85546875" customWidth="1"/>
    <col min="7118" max="7119" width="10.85546875" customWidth="1"/>
    <col min="7136" max="7157" width="10.85546875" customWidth="1"/>
    <col min="7159" max="7188" width="10.85546875" customWidth="1"/>
    <col min="7191" max="7220" width="10.85546875" customWidth="1"/>
    <col min="7222" max="7222" width="10.85546875" customWidth="1"/>
    <col min="7227" max="7227" width="10.85546875" customWidth="1"/>
    <col min="7231" max="7232" width="10.85546875" customWidth="1"/>
    <col min="7234" max="7234" width="10.85546875" customWidth="1"/>
    <col min="7237" max="7238" width="10.85546875" customWidth="1"/>
    <col min="7245" max="7246" width="10.85546875" customWidth="1"/>
    <col min="7248" max="7248" width="10.85546875" customWidth="1"/>
    <col min="7264" max="7285" width="10.85546875" customWidth="1"/>
    <col min="7289" max="7289" width="10.85546875" customWidth="1"/>
    <col min="7291" max="7291" width="10.85546875" customWidth="1"/>
    <col min="7295" max="7296" width="10.85546875" customWidth="1"/>
    <col min="7298" max="7298" width="10.85546875" customWidth="1"/>
    <col min="7301" max="7302" width="10.85546875" customWidth="1"/>
    <col min="7309" max="7310" width="10.85546875" customWidth="1"/>
    <col min="7312" max="7312" width="10.85546875" customWidth="1"/>
    <col min="7328" max="7353" width="10.85546875" customWidth="1"/>
    <col min="7355" max="7355" width="10.85546875" customWidth="1"/>
    <col min="7358" max="7359" width="10.85546875" customWidth="1"/>
    <col min="7361" max="7361" width="10.85546875" customWidth="1"/>
    <col min="7365" max="7365" width="10.85546875" customWidth="1"/>
    <col min="7367" max="7368" width="10.85546875" customWidth="1"/>
    <col min="7370" max="7371" width="10.85546875" customWidth="1"/>
    <col min="7374" max="7376" width="10.85546875" customWidth="1"/>
    <col min="7378" max="7415" width="10.85546875" customWidth="1"/>
    <col min="7417" max="7417" width="10.85546875" customWidth="1"/>
    <col min="7420" max="7420" width="10.85546875" customWidth="1"/>
    <col min="7423" max="7424" width="10.85546875" customWidth="1"/>
    <col min="7426" max="7426" width="10.85546875" customWidth="1"/>
    <col min="7429" max="7430" width="10.85546875" customWidth="1"/>
    <col min="7437" max="7438" width="10.85546875" customWidth="1"/>
    <col min="7440" max="7440" width="10.85546875" customWidth="1"/>
    <col min="7456" max="7473" width="10.85546875" customWidth="1"/>
    <col min="7475" max="7476" width="10.85546875" customWidth="1"/>
    <col min="7478" max="7478" width="10.85546875" customWidth="1"/>
    <col min="7480" max="7481" width="10.85546875" customWidth="1"/>
    <col min="7487" max="7491" width="10.85546875" customWidth="1"/>
    <col min="7493" max="7494" width="10.85546875" customWidth="1"/>
    <col min="7496" max="7496" width="10.85546875" customWidth="1"/>
    <col min="7500" max="7500" width="10.85546875" customWidth="1"/>
    <col min="7502" max="7503" width="10.85546875" customWidth="1"/>
    <col min="7520" max="7609" width="10.85546875" customWidth="1"/>
    <col min="7613" max="7613" width="10.85546875" customWidth="1"/>
    <col min="7615" max="7615" width="10.85546875" customWidth="1"/>
    <col min="7617" max="7617" width="10.85546875" customWidth="1"/>
    <col min="7621" max="7621" width="10.85546875" customWidth="1"/>
    <col min="7623" max="7624" width="10.85546875" customWidth="1"/>
    <col min="7626" max="7627" width="10.85546875" customWidth="1"/>
    <col min="7630" max="7632" width="10.85546875" customWidth="1"/>
    <col min="7634" max="7665" width="10.85546875" customWidth="1"/>
    <col min="7667" max="7676" width="10.85546875" customWidth="1"/>
    <col min="7678" max="7731" width="10.85546875" customWidth="1"/>
    <col min="7733" max="7733" width="10.85546875" customWidth="1"/>
    <col min="7735" max="7813" width="10.85546875" customWidth="1"/>
    <col min="7815" max="7815" width="10.85546875" customWidth="1"/>
    <col min="7817" max="7818" width="10.85546875" customWidth="1"/>
    <col min="7820" max="7820" width="10.85546875" customWidth="1"/>
    <col min="7826" max="7827" width="10.85546875" customWidth="1"/>
    <col min="7831" max="7831" width="10.85546875" customWidth="1"/>
    <col min="7840" max="7869" width="10.85546875" customWidth="1"/>
    <col min="7872" max="7873" width="10.85546875" customWidth="1"/>
    <col min="7877" max="7877" width="10.85546875" customWidth="1"/>
    <col min="7879" max="7880" width="10.85546875" customWidth="1"/>
    <col min="7882" max="7883" width="10.85546875" customWidth="1"/>
    <col min="7886" max="7888" width="10.85546875" customWidth="1"/>
    <col min="7890" max="7920" width="10.85546875" customWidth="1"/>
    <col min="7923" max="7988" width="10.85546875" customWidth="1"/>
    <col min="7992" max="7994" width="10.85546875" customWidth="1"/>
    <col min="7996" max="7997" width="10.85546875" customWidth="1"/>
    <col min="7999" max="7999" width="10.85546875" customWidth="1"/>
    <col min="8001" max="8002" width="10.85546875" customWidth="1"/>
    <col min="8004" max="8005" width="10.85546875" customWidth="1"/>
    <col min="8007" max="8007" width="10.85546875" customWidth="1"/>
    <col min="8009" max="8010" width="10.85546875" customWidth="1"/>
    <col min="8012" max="8012" width="10.85546875" customWidth="1"/>
    <col min="8018" max="8019" width="10.85546875" customWidth="1"/>
    <col min="8023" max="8023" width="10.85546875" customWidth="1"/>
    <col min="8032" max="8049" width="10.85546875" customWidth="1"/>
    <col min="8051" max="8060" width="10.85546875" customWidth="1"/>
    <col min="8062" max="8103" width="10.85546875" customWidth="1"/>
    <col min="8130" max="8130" width="10.85546875" customWidth="1"/>
    <col min="8133" max="8134" width="10.85546875" customWidth="1"/>
    <col min="8141" max="8142" width="10.85546875" customWidth="1"/>
    <col min="8144" max="8144" width="10.85546875" customWidth="1"/>
    <col min="8160" max="8182" width="10.85546875" customWidth="1"/>
    <col min="8185" max="8186" width="10.85546875" customWidth="1"/>
    <col min="8188" max="8188" width="10.85546875" customWidth="1"/>
    <col min="8190" max="8190" width="10.85546875" customWidth="1"/>
    <col min="8196" max="8196" width="10.85546875" customWidth="1"/>
    <col min="8199" max="8199" width="10.85546875" customWidth="1"/>
    <col min="8201" max="8202" width="10.85546875" customWidth="1"/>
    <col min="8205" max="8207" width="10.85546875" customWidth="1"/>
    <col min="8224" max="8305" width="10.85546875" customWidth="1"/>
    <col min="8307" max="8309" width="10.85546875" customWidth="1"/>
    <col min="8313" max="8314" width="10.85546875" customWidth="1"/>
    <col min="8318" max="8323" width="10.85546875" customWidth="1"/>
    <col min="8325" max="8326" width="10.85546875" customWidth="1"/>
    <col min="8328" max="8329" width="10.85546875" customWidth="1"/>
    <col min="8331" max="8332" width="10.85546875" customWidth="1"/>
    <col min="8334" max="8334" width="10.85546875" customWidth="1"/>
    <col min="8337" max="8337" width="10.85546875" customWidth="1"/>
    <col min="8339" max="8340" width="10.85546875" customWidth="1"/>
    <col min="8344" max="8344" width="10.85546875" customWidth="1"/>
    <col min="8347" max="8348" width="10.85546875" customWidth="1"/>
    <col min="8352" max="8360" width="10.85546875" customWidth="1"/>
    <col min="8363" max="8363" width="10.85546875" customWidth="1"/>
    <col min="8365" max="8365" width="10.85546875" customWidth="1"/>
    <col min="8368" max="8368" width="10.85546875" customWidth="1"/>
    <col min="8370" max="8370" width="10.85546875" customWidth="1"/>
    <col min="8373" max="8373" width="10.85546875" customWidth="1"/>
    <col min="8375" max="8376" width="10.85546875" customWidth="1"/>
    <col min="8380" max="8383" width="10.85546875" customWidth="1"/>
    <col min="8386" max="8386" width="10.85546875" customWidth="1"/>
    <col min="8390" max="8390" width="10.85546875" customWidth="1"/>
    <col min="8394" max="8395" width="10.85546875" customWidth="1"/>
    <col min="8398" max="8399" width="10.85546875" customWidth="1"/>
    <col min="8410" max="8412" width="10.85546875" customWidth="1"/>
    <col min="8415" max="8416" width="10.85546875" customWidth="1"/>
    <col min="8418" max="8418" width="10.85546875" customWidth="1"/>
    <col min="8420" max="8420" width="10.85546875" customWidth="1"/>
    <col min="8423" max="8426" width="10.85546875" customWidth="1"/>
    <col min="8428" max="8429" width="10.85546875" customWidth="1"/>
    <col min="8432" max="8433" width="10.85546875" customWidth="1"/>
    <col min="8436" max="8438" width="10.85546875" customWidth="1"/>
    <col min="8440" max="8501" width="10.85546875" customWidth="1"/>
    <col min="8503" max="8503" width="10.85546875" customWidth="1"/>
    <col min="8505" max="8506" width="10.85546875" customWidth="1"/>
    <col min="8511" max="8512" width="10.85546875" customWidth="1"/>
    <col min="8514" max="8514" width="10.85546875" customWidth="1"/>
    <col min="8517" max="8518" width="10.85546875" customWidth="1"/>
    <col min="8525" max="8526" width="10.85546875" customWidth="1"/>
    <col min="8528" max="8528" width="10.85546875" customWidth="1"/>
    <col min="8544" max="8561" width="10.85546875" customWidth="1"/>
    <col min="8563" max="8565" width="10.85546875" customWidth="1"/>
    <col min="8569" max="8570" width="10.85546875" customWidth="1"/>
    <col min="8574" max="8579" width="10.85546875" customWidth="1"/>
    <col min="8581" max="8582" width="10.85546875" customWidth="1"/>
    <col min="8584" max="8585" width="10.85546875" customWidth="1"/>
    <col min="8587" max="8588" width="10.85546875" customWidth="1"/>
    <col min="8590" max="8590" width="10.85546875" customWidth="1"/>
    <col min="8593" max="8593" width="10.85546875" customWidth="1"/>
    <col min="8595" max="8596" width="10.85546875" customWidth="1"/>
    <col min="8600" max="8600" width="10.85546875" customWidth="1"/>
    <col min="8603" max="8604" width="10.85546875" customWidth="1"/>
    <col min="8608" max="8616" width="10.85546875" customWidth="1"/>
    <col min="8619" max="8619" width="10.85546875" customWidth="1"/>
    <col min="8621" max="8621" width="10.85546875" customWidth="1"/>
    <col min="8624" max="8688" width="10.85546875" customWidth="1"/>
    <col min="8691" max="8820" width="10.85546875" customWidth="1"/>
    <col min="8823" max="8823" width="10.85546875" customWidth="1"/>
    <col min="8827" max="8827" width="10.85546875" customWidth="1"/>
    <col min="8831" max="8832" width="10.85546875" customWidth="1"/>
    <col min="8834" max="8834" width="10.85546875" customWidth="1"/>
    <col min="8837" max="8838" width="10.85546875" customWidth="1"/>
    <col min="8845" max="8846" width="10.85546875" customWidth="1"/>
    <col min="8848" max="8848" width="10.85546875" customWidth="1"/>
    <col min="8864" max="8884" width="10.85546875" customWidth="1"/>
    <col min="8889" max="8890" width="10.85546875" customWidth="1"/>
    <col min="8892" max="8892" width="10.85546875" customWidth="1"/>
    <col min="8894" max="8895" width="10.85546875" customWidth="1"/>
    <col min="8898" max="8898" width="10.85546875" customWidth="1"/>
    <col min="8900" max="8901" width="10.85546875" customWidth="1"/>
    <col min="8903" max="8903" width="10.85546875" customWidth="1"/>
    <col min="8905" max="8906" width="10.85546875" customWidth="1"/>
    <col min="8908" max="8908" width="10.85546875" customWidth="1"/>
    <col min="8914" max="8915" width="10.85546875" customWidth="1"/>
    <col min="8919" max="8919" width="10.85546875" customWidth="1"/>
    <col min="8928" max="8949" width="10.85546875" customWidth="1"/>
    <col min="8951" max="8951" width="10.85546875" customWidth="1"/>
    <col min="8955" max="8955" width="10.85546875" customWidth="1"/>
    <col min="8959" max="8960" width="10.85546875" customWidth="1"/>
    <col min="8962" max="8962" width="10.85546875" customWidth="1"/>
    <col min="8965" max="8966" width="10.85546875" customWidth="1"/>
    <col min="8973" max="8974" width="10.85546875" customWidth="1"/>
    <col min="8976" max="8976" width="10.85546875" customWidth="1"/>
    <col min="8992" max="9012" width="10.85546875" customWidth="1"/>
    <col min="9014" max="9014" width="10.85546875" customWidth="1"/>
    <col min="9017" max="9018" width="10.85546875" customWidth="1"/>
    <col min="9021" max="9021" width="10.85546875" customWidth="1"/>
    <col min="9023" max="9023" width="10.85546875" customWidth="1"/>
    <col min="9025" max="9025" width="10.85546875" customWidth="1"/>
    <col min="9028" max="9028" width="10.85546875" customWidth="1"/>
    <col min="9032" max="9032" width="10.85546875" customWidth="1"/>
    <col min="9037" max="9039" width="10.85546875" customWidth="1"/>
    <col min="9056" max="9076" width="10.85546875" customWidth="1"/>
    <col min="9078" max="9078" width="10.85546875" customWidth="1"/>
    <col min="9083" max="9083" width="10.85546875" customWidth="1"/>
    <col min="9087" max="9088" width="10.85546875" customWidth="1"/>
    <col min="9090" max="9090" width="10.85546875" customWidth="1"/>
    <col min="9093" max="9094" width="10.85546875" customWidth="1"/>
    <col min="9101" max="9102" width="10.85546875" customWidth="1"/>
    <col min="9104" max="9104" width="10.85546875" customWidth="1"/>
    <col min="9120" max="9140" width="10.85546875" customWidth="1"/>
    <col min="9145" max="9146" width="10.85546875" customWidth="1"/>
    <col min="9148" max="9148" width="10.85546875" customWidth="1"/>
    <col min="9150" max="9151" width="10.85546875" customWidth="1"/>
    <col min="9154" max="9154" width="10.85546875" customWidth="1"/>
    <col min="9156" max="9157" width="10.85546875" customWidth="1"/>
    <col min="9159" max="9159" width="10.85546875" customWidth="1"/>
    <col min="9161" max="9162" width="10.85546875" customWidth="1"/>
    <col min="9164" max="9164" width="10.85546875" customWidth="1"/>
    <col min="9170" max="9171" width="10.85546875" customWidth="1"/>
    <col min="9175" max="9175" width="10.85546875" customWidth="1"/>
    <col min="9184" max="9206" width="10.85546875" customWidth="1"/>
    <col min="9211" max="9211" width="10.85546875" customWidth="1"/>
    <col min="9215" max="9216" width="10.85546875" customWidth="1"/>
    <col min="9218" max="9218" width="10.85546875" customWidth="1"/>
    <col min="9221" max="9222" width="10.85546875" customWidth="1"/>
    <col min="9229" max="9230" width="10.85546875" customWidth="1"/>
    <col min="9232" max="9296" width="10.85546875" customWidth="1"/>
    <col min="9312" max="9462" width="10.85546875" customWidth="1"/>
    <col min="9465" max="9466" width="10.85546875" customWidth="1"/>
    <col min="9468" max="9468" width="10.85546875" customWidth="1"/>
    <col min="9470" max="9470" width="10.85546875" customWidth="1"/>
    <col min="9476" max="9476" width="10.85546875" customWidth="1"/>
    <col min="9479" max="9479" width="10.85546875" customWidth="1"/>
    <col min="9481" max="9482" width="10.85546875" customWidth="1"/>
    <col min="9485" max="9487" width="10.85546875" customWidth="1"/>
    <col min="9489" max="9552" width="10.85546875" customWidth="1"/>
    <col min="9554" max="9555" width="10.85546875" customWidth="1"/>
    <col min="9559" max="9559" width="10.85546875" customWidth="1"/>
    <col min="9568" max="9585" width="10.85546875" customWidth="1"/>
    <col min="9587" max="9589" width="10.85546875" customWidth="1"/>
    <col min="9593" max="9594" width="10.85546875" customWidth="1"/>
    <col min="9598" max="9603" width="10.85546875" customWidth="1"/>
    <col min="9605" max="9606" width="10.85546875" customWidth="1"/>
    <col min="9608" max="9609" width="10.85546875" customWidth="1"/>
    <col min="9611" max="9612" width="10.85546875" customWidth="1"/>
    <col min="9614" max="9614" width="10.85546875" customWidth="1"/>
    <col min="9617" max="9617" width="10.85546875" customWidth="1"/>
    <col min="9619" max="9620" width="10.85546875" customWidth="1"/>
    <col min="9624" max="9624" width="10.85546875" customWidth="1"/>
    <col min="9627" max="9628" width="10.85546875" customWidth="1"/>
    <col min="9632" max="9640" width="10.85546875" customWidth="1"/>
    <col min="9643" max="9643" width="10.85546875" customWidth="1"/>
    <col min="9645" max="9645" width="10.85546875" customWidth="1"/>
    <col min="9648" max="9652" width="10.85546875" customWidth="1"/>
    <col min="9655" max="9655" width="10.85546875" customWidth="1"/>
    <col min="9657" max="9659" width="10.85546875" customWidth="1"/>
    <col min="9663" max="9664" width="10.85546875" customWidth="1"/>
    <col min="9666" max="9666" width="10.85546875" customWidth="1"/>
    <col min="9669" max="9670" width="10.85546875" customWidth="1"/>
    <col min="9677" max="9678" width="10.85546875" customWidth="1"/>
    <col min="9680" max="9680" width="10.85546875" customWidth="1"/>
    <col min="9696" max="9716" width="10.85546875" customWidth="1"/>
    <col min="9721" max="9724" width="10.85546875" customWidth="1"/>
    <col min="9731" max="9732" width="10.85546875" customWidth="1"/>
    <col min="9735" max="9735" width="10.85546875" customWidth="1"/>
    <col min="9740" max="9740" width="10.85546875" customWidth="1"/>
    <col min="9744" max="9744" width="10.85546875" customWidth="1"/>
    <col min="9760" max="9780" width="10.85546875" customWidth="1"/>
    <col min="9783" max="9783" width="10.85546875" customWidth="1"/>
    <col min="9791" max="9792" width="10.85546875" customWidth="1"/>
    <col min="9794" max="9794" width="10.85546875" customWidth="1"/>
    <col min="9797" max="9798" width="10.85546875" customWidth="1"/>
    <col min="9805" max="9806" width="10.85546875" customWidth="1"/>
    <col min="9808" max="9808" width="10.85546875" customWidth="1"/>
    <col min="9824" max="9840" width="10.85546875" customWidth="1"/>
    <col min="9905" max="9972" width="10.85546875" customWidth="1"/>
    <col min="9974" max="9975" width="10.85546875" customWidth="1"/>
    <col min="9977" max="9979" width="10.85546875" customWidth="1"/>
    <col min="9983" max="9984" width="10.85546875" customWidth="1"/>
    <col min="9986" max="9986" width="10.85546875" customWidth="1"/>
    <col min="9989" max="9990" width="10.85546875" customWidth="1"/>
    <col min="9997" max="9998" width="10.85546875" customWidth="1"/>
    <col min="10000" max="10000" width="10.85546875" customWidth="1"/>
    <col min="10016" max="10032" width="10.85546875" customWidth="1"/>
    <col min="10034" max="10038" width="10.85546875" customWidth="1"/>
    <col min="10041" max="10041" width="10.85546875" customWidth="1"/>
    <col min="10044" max="10044" width="10.85546875" customWidth="1"/>
    <col min="10047" max="10048" width="10.85546875" customWidth="1"/>
    <col min="10050" max="10050" width="10.85546875" customWidth="1"/>
    <col min="10054" max="10054" width="10.85546875" customWidth="1"/>
    <col min="10056" max="10056" width="10.85546875" customWidth="1"/>
    <col min="10058" max="10060" width="10.85546875" customWidth="1"/>
    <col min="10062" max="10063" width="10.85546875" customWidth="1"/>
    <col min="10080" max="10096" width="10.85546875" customWidth="1"/>
    <col min="10161" max="10164" width="10.85546875" customWidth="1"/>
    <col min="10168" max="10168" width="10.85546875" customWidth="1"/>
    <col min="10171" max="10171" width="10.85546875" customWidth="1"/>
    <col min="10175" max="10176" width="10.85546875" customWidth="1"/>
    <col min="10178" max="10178" width="10.85546875" customWidth="1"/>
    <col min="10181" max="10182" width="10.85546875" customWidth="1"/>
    <col min="10189" max="10190" width="10.85546875" customWidth="1"/>
    <col min="10192" max="10192" width="10.85546875" customWidth="1"/>
    <col min="10208" max="10228" width="10.85546875" customWidth="1"/>
    <col min="10231" max="10231" width="10.85546875" customWidth="1"/>
    <col min="10233" max="10235" width="10.85546875" customWidth="1"/>
    <col min="10239" max="10240" width="10.85546875" customWidth="1"/>
    <col min="10242" max="10242" width="10.85546875" customWidth="1"/>
    <col min="10245" max="10246" width="10.85546875" customWidth="1"/>
    <col min="10253" max="10254" width="10.85546875" customWidth="1"/>
    <col min="10256" max="10256" width="10.85546875" customWidth="1"/>
    <col min="10272" max="10288" width="10.85546875" customWidth="1"/>
    <col min="10290" max="10294" width="10.85546875" customWidth="1"/>
    <col min="10297" max="10297" width="10.85546875" customWidth="1"/>
    <col min="10300" max="10300" width="10.85546875" customWidth="1"/>
    <col min="10303" max="10304" width="10.85546875" customWidth="1"/>
    <col min="10306" max="10306" width="10.85546875" customWidth="1"/>
    <col min="10310" max="10310" width="10.85546875" customWidth="1"/>
    <col min="10312" max="10312" width="10.85546875" customWidth="1"/>
    <col min="10314" max="10316" width="10.85546875" customWidth="1"/>
    <col min="10318" max="10319" width="10.85546875" customWidth="1"/>
    <col min="10336" max="10352" width="10.85546875" customWidth="1"/>
    <col min="10355" max="10357" width="10.85546875" customWidth="1"/>
    <col min="10360" max="10360" width="10.85546875" customWidth="1"/>
    <col min="10362" max="10362" width="10.85546875" customWidth="1"/>
    <col min="10364" max="10364" width="10.85546875" customWidth="1"/>
    <col min="10368" max="10368" width="10.85546875" customWidth="1"/>
    <col min="10370" max="10370" width="10.85546875" customWidth="1"/>
    <col min="10373" max="10373" width="10.85546875" customWidth="1"/>
    <col min="10376" max="10376" width="10.85546875" customWidth="1"/>
    <col min="10378" max="10378" width="10.85546875" customWidth="1"/>
    <col min="10380" max="10381" width="10.85546875" customWidth="1"/>
    <col min="10384" max="10385" width="10.85546875" customWidth="1"/>
    <col min="10389" max="10389" width="10.85546875" customWidth="1"/>
    <col min="10392" max="10394" width="10.85546875" customWidth="1"/>
    <col min="10396" max="10396" width="10.85546875" customWidth="1"/>
    <col min="10400" max="10400" width="10.85546875" customWidth="1"/>
    <col min="10403" max="10404" width="10.85546875" customWidth="1"/>
    <col min="10408" max="10408" width="10.85546875" customWidth="1"/>
    <col min="10413" max="10413" width="10.85546875" customWidth="1"/>
    <col min="10415" max="10420" width="10.85546875" customWidth="1"/>
    <col min="10422" max="10423" width="10.85546875" customWidth="1"/>
    <col min="10427" max="10427" width="10.85546875" customWidth="1"/>
    <col min="10431" max="10432" width="10.85546875" customWidth="1"/>
    <col min="10434" max="10434" width="10.85546875" customWidth="1"/>
    <col min="10437" max="10438" width="10.85546875" customWidth="1"/>
    <col min="10445" max="10446" width="10.85546875" customWidth="1"/>
    <col min="10448" max="10448" width="10.85546875" customWidth="1"/>
    <col min="10464" max="10480" width="10.85546875" customWidth="1"/>
    <col min="10482" max="10482" width="10.85546875" customWidth="1"/>
    <col min="10485" max="10485" width="10.85546875" customWidth="1"/>
    <col min="10488" max="10488" width="10.85546875" customWidth="1"/>
    <col min="10490" max="10493" width="10.85546875" customWidth="1"/>
    <col min="10496" max="10498" width="10.85546875" customWidth="1"/>
    <col min="10500" max="10501" width="10.85546875" customWidth="1"/>
    <col min="10504" max="10504" width="10.85546875" customWidth="1"/>
    <col min="10506" max="10509" width="10.85546875" customWidth="1"/>
    <col min="10512" max="10512" width="10.85546875" customWidth="1"/>
    <col min="10518" max="10518" width="10.85546875" customWidth="1"/>
    <col min="10520" max="10522" width="10.85546875" customWidth="1"/>
    <col min="10524" max="10525" width="10.85546875" customWidth="1"/>
    <col min="10528" max="10528" width="10.85546875" customWidth="1"/>
    <col min="10530" max="10533" width="10.85546875" customWidth="1"/>
    <col min="10536" max="10538" width="10.85546875" customWidth="1"/>
    <col min="10540" max="10540" width="10.85546875" customWidth="1"/>
    <col min="10544" max="10544" width="10.85546875" customWidth="1"/>
    <col min="10546" max="10549" width="10.85546875" customWidth="1"/>
    <col min="10552" max="10552" width="10.85546875" customWidth="1"/>
    <col min="10557" max="10557" width="10.85546875" customWidth="1"/>
    <col min="10559" max="10560" width="10.85546875" customWidth="1"/>
    <col min="10562" max="10562" width="10.85546875" customWidth="1"/>
    <col min="10564" max="10565" width="10.85546875" customWidth="1"/>
    <col min="10568" max="10569" width="10.85546875" customWidth="1"/>
    <col min="10573" max="10573" width="10.85546875" customWidth="1"/>
    <col min="10576" max="10578" width="10.85546875" customWidth="1"/>
    <col min="10580" max="10580" width="10.85546875" customWidth="1"/>
    <col min="10584" max="10584" width="10.85546875" customWidth="1"/>
    <col min="10586" max="10587" width="10.85546875" customWidth="1"/>
    <col min="10589" max="10589" width="10.85546875" customWidth="1"/>
    <col min="10592" max="10594" width="10.85546875" customWidth="1"/>
    <col min="10596" max="10596" width="10.85546875" customWidth="1"/>
    <col min="10600" max="10600" width="10.85546875" customWidth="1"/>
    <col min="10602" max="10603" width="10.85546875" customWidth="1"/>
    <col min="10605" max="10605" width="10.85546875" customWidth="1"/>
    <col min="10608" max="10608" width="10.85546875" customWidth="1"/>
    <col min="10610" max="10610" width="10.85546875" customWidth="1"/>
    <col min="10612" max="10613" width="10.85546875" customWidth="1"/>
    <col min="10616" max="10616" width="10.85546875" customWidth="1"/>
    <col min="10619" max="10620" width="10.85546875" customWidth="1"/>
    <col min="10624" max="10624" width="10.85546875" customWidth="1"/>
    <col min="10629" max="10629" width="10.85546875" customWidth="1"/>
    <col min="10631" max="10632" width="10.85546875" customWidth="1"/>
    <col min="10634" max="10634" width="10.85546875" customWidth="1"/>
    <col min="10636" max="10637" width="10.85546875" customWidth="1"/>
    <col min="10640" max="10641" width="10.85546875" customWidth="1"/>
    <col min="10645" max="10645" width="10.85546875" customWidth="1"/>
    <col min="10648" max="10650" width="10.85546875" customWidth="1"/>
    <col min="10652" max="10652" width="10.85546875" customWidth="1"/>
    <col min="10656" max="10656" width="10.85546875" customWidth="1"/>
    <col min="10658" max="10659" width="10.85546875" customWidth="1"/>
    <col min="10661" max="10661" width="10.85546875" customWidth="1"/>
    <col min="10664" max="10666" width="10.85546875" customWidth="1"/>
    <col min="10668" max="10668" width="10.85546875" customWidth="1"/>
    <col min="10672" max="10672" width="10.85546875" customWidth="1"/>
    <col min="10674" max="10675" width="10.85546875" customWidth="1"/>
    <col min="10680" max="10680" width="10.85546875" customWidth="1"/>
    <col min="10686" max="10686" width="10.85546875" customWidth="1"/>
    <col min="10688" max="10690" width="10.85546875" customWidth="1"/>
    <col min="10692" max="10692" width="10.85546875" customWidth="1"/>
    <col min="10696" max="10696" width="10.85546875" customWidth="1"/>
    <col min="10698" max="10698" width="10.85546875" customWidth="1"/>
    <col min="10700" max="10701" width="10.85546875" customWidth="1"/>
    <col min="10704" max="10704" width="10.85546875" customWidth="1"/>
    <col min="10706" max="10706" width="10.85546875" customWidth="1"/>
    <col min="10709" max="10709" width="10.85546875" customWidth="1"/>
    <col min="10712" max="10716" width="10.85546875" customWidth="1"/>
    <col min="10720" max="10722" width="10.85546875" customWidth="1"/>
    <col min="10725" max="10725" width="10.85546875" customWidth="1"/>
    <col min="10728" max="10728" width="10.85546875" customWidth="1"/>
    <col min="10730" max="10733" width="10.85546875" customWidth="1"/>
    <col min="10736" max="10738" width="10.85546875" customWidth="1"/>
    <col min="10740" max="10740" width="10.85546875" customWidth="1"/>
    <col min="10744" max="10744" width="10.85546875" customWidth="1"/>
    <col min="10746" max="10746" width="10.85546875" customWidth="1"/>
    <col min="10748" max="10749" width="10.85546875" customWidth="1"/>
    <col min="10752" max="10753" width="10.85546875" customWidth="1"/>
    <col min="10757" max="10757" width="10.85546875" customWidth="1"/>
    <col min="10759" max="10763" width="10.85546875" customWidth="1"/>
    <col min="10768" max="10770" width="10.85546875" customWidth="1"/>
    <col min="10773" max="10773" width="10.85546875" customWidth="1"/>
    <col min="10776" max="10776" width="10.85546875" customWidth="1"/>
    <col min="10779" max="10780" width="10.85546875" customWidth="1"/>
    <col min="10784" max="10800" width="10.85546875" customWidth="1"/>
    <col min="10802" max="10804" width="10.85546875" customWidth="1"/>
    <col min="10806" max="10806" width="10.85546875" customWidth="1"/>
    <col min="10808" max="10812" width="10.85546875" customWidth="1"/>
    <col min="10815" max="10816" width="10.85546875" customWidth="1"/>
    <col min="10818" max="10819" width="10.85546875" customWidth="1"/>
    <col min="10822" max="10822" width="10.85546875" customWidth="1"/>
    <col min="10827" max="10828" width="10.85546875" customWidth="1"/>
    <col min="10830" max="10832" width="10.85546875" customWidth="1"/>
    <col min="10834" max="10864" width="10.85546875" customWidth="1"/>
    <col min="10897" max="10897" width="10.85546875" customWidth="1"/>
    <col min="10929" max="10931" width="10.85546875" customWidth="1"/>
    <col min="10935" max="10937" width="10.85546875" customWidth="1"/>
    <col min="10939" max="10940" width="10.85546875" customWidth="1"/>
    <col min="10942" max="10942" width="10.85546875" customWidth="1"/>
    <col min="10944" max="10944" width="10.85546875" customWidth="1"/>
    <col min="10946" max="10949" width="10.85546875" customWidth="1"/>
    <col min="10951" max="10951" width="10.85546875" customWidth="1"/>
    <col min="10954" max="10956" width="10.85546875" customWidth="1"/>
    <col min="10962" max="10963" width="10.85546875" customWidth="1"/>
    <col min="10967" max="10967" width="10.85546875" customWidth="1"/>
    <col min="10976" max="10996" width="10.85546875" customWidth="1"/>
    <col min="10998" max="10998" width="10.85546875" customWidth="1"/>
    <col min="11000" max="11003" width="10.85546875" customWidth="1"/>
    <col min="11007" max="11008" width="10.85546875" customWidth="1"/>
    <col min="11010" max="11011" width="10.85546875" customWidth="1"/>
    <col min="11013" max="11013" width="10.85546875" customWidth="1"/>
    <col min="11015" max="11015" width="10.85546875" customWidth="1"/>
    <col min="11018" max="11020" width="10.85546875" customWidth="1"/>
    <col min="11026" max="11027" width="10.85546875" customWidth="1"/>
    <col min="11031" max="11031" width="10.85546875" customWidth="1"/>
    <col min="11040" max="11124" width="10.85546875" customWidth="1"/>
    <col min="11126" max="11126" width="10.85546875" customWidth="1"/>
    <col min="11128" max="11131" width="10.85546875" customWidth="1"/>
    <col min="11135" max="11136" width="10.85546875" customWidth="1"/>
    <col min="11138" max="11138" width="10.85546875" customWidth="1"/>
    <col min="11141" max="11142" width="10.85546875" customWidth="1"/>
    <col min="11149" max="11150" width="10.85546875" customWidth="1"/>
    <col min="11152" max="11152" width="10.85546875" customWidth="1"/>
    <col min="11168" max="11185" width="10.85546875" customWidth="1"/>
    <col min="11187" max="11187" width="10.85546875" customWidth="1"/>
    <col min="11190" max="11193" width="10.85546875" customWidth="1"/>
    <col min="11195" max="11196" width="10.85546875" customWidth="1"/>
    <col min="11198" max="11198" width="10.85546875" customWidth="1"/>
    <col min="11200" max="11202" width="10.85546875" customWidth="1"/>
    <col min="11204" max="11204" width="10.85546875" customWidth="1"/>
    <col min="11208" max="11208" width="10.85546875" customWidth="1"/>
    <col min="11213" max="11215" width="10.85546875" customWidth="1"/>
    <col min="11232" max="11248" width="10.85546875" customWidth="1"/>
    <col min="11252" max="11382" width="10.85546875" customWidth="1"/>
    <col min="11384" max="11384" width="10.85546875" customWidth="1"/>
    <col min="11386" max="11386" width="10.85546875" customWidth="1"/>
    <col min="11391" max="11392" width="10.85546875" customWidth="1"/>
    <col min="11394" max="11394" width="10.85546875" customWidth="1"/>
    <col min="11397" max="11398" width="10.85546875" customWidth="1"/>
    <col min="11405" max="11406" width="10.85546875" customWidth="1"/>
    <col min="11408" max="11408" width="10.85546875" customWidth="1"/>
    <col min="11424" max="11441" width="10.85546875" customWidth="1"/>
    <col min="11444" max="11446" width="10.85546875" customWidth="1"/>
    <col min="11450" max="11451" width="10.85546875" customWidth="1"/>
    <col min="11454" max="11458" width="10.85546875" customWidth="1"/>
    <col min="11460" max="11460" width="10.85546875" customWidth="1"/>
    <col min="11464" max="11464" width="10.85546875" customWidth="1"/>
    <col min="11469" max="11471" width="10.85546875" customWidth="1"/>
    <col min="11488" max="11505" width="10.85546875" customWidth="1"/>
    <col min="11507" max="11509" width="10.85546875" customWidth="1"/>
    <col min="11513" max="11514" width="10.85546875" customWidth="1"/>
    <col min="11518" max="11523" width="10.85546875" customWidth="1"/>
    <col min="11525" max="11526" width="10.85546875" customWidth="1"/>
    <col min="11528" max="11529" width="10.85546875" customWidth="1"/>
    <col min="11531" max="11532" width="10.85546875" customWidth="1"/>
    <col min="11534" max="11534" width="10.85546875" customWidth="1"/>
    <col min="11537" max="11537" width="10.85546875" customWidth="1"/>
    <col min="11539" max="11540" width="10.85546875" customWidth="1"/>
    <col min="11544" max="11544" width="10.85546875" customWidth="1"/>
    <col min="11547" max="11548" width="10.85546875" customWidth="1"/>
    <col min="11552" max="11560" width="10.85546875" customWidth="1"/>
    <col min="11563" max="11563" width="10.85546875" customWidth="1"/>
    <col min="11565" max="11565" width="10.85546875" customWidth="1"/>
    <col min="11568" max="11568" width="10.85546875" customWidth="1"/>
    <col min="11578" max="11632" width="10.85546875" customWidth="1"/>
    <col min="11697" max="11764" width="10.85546875" customWidth="1"/>
    <col min="11767" max="11767" width="10.85546875" customWidth="1"/>
    <col min="11771" max="11771" width="10.85546875" customWidth="1"/>
    <col min="11775" max="11776" width="10.85546875" customWidth="1"/>
    <col min="11778" max="11778" width="10.85546875" customWidth="1"/>
    <col min="11781" max="11782" width="10.85546875" customWidth="1"/>
    <col min="11789" max="11790" width="10.85546875" customWidth="1"/>
    <col min="11792" max="11792" width="10.85546875" customWidth="1"/>
    <col min="11808" max="11892" width="10.85546875" customWidth="1"/>
    <col min="11894" max="11895" width="10.85546875" customWidth="1"/>
    <col min="11897" max="11897" width="10.85546875" customWidth="1"/>
    <col min="11899" max="11899" width="10.85546875" customWidth="1"/>
    <col min="11903" max="11904" width="10.85546875" customWidth="1"/>
    <col min="11906" max="11906" width="10.85546875" customWidth="1"/>
    <col min="11909" max="11910" width="10.85546875" customWidth="1"/>
    <col min="11917" max="11918" width="10.85546875" customWidth="1"/>
    <col min="11920" max="11920" width="10.85546875" customWidth="1"/>
    <col min="11936" max="11952" width="10.85546875" customWidth="1"/>
    <col min="11954" max="11954" width="10.85546875" customWidth="1"/>
    <col min="11957" max="11960" width="10.85546875" customWidth="1"/>
    <col min="11962" max="11963" width="10.85546875" customWidth="1"/>
    <col min="11968" max="11968" width="10.85546875" customWidth="1"/>
    <col min="11971" max="11971" width="10.85546875" customWidth="1"/>
    <col min="11974" max="11974" width="10.85546875" customWidth="1"/>
    <col min="11976" max="11976" width="10.85546875" customWidth="1"/>
    <col min="11978" max="11980" width="10.85546875" customWidth="1"/>
    <col min="11982" max="11983" width="10.85546875" customWidth="1"/>
    <col min="12000" max="12020" width="10.85546875" customWidth="1"/>
    <col min="12022" max="12022" width="10.85546875" customWidth="1"/>
    <col min="12027" max="12027" width="10.85546875" customWidth="1"/>
    <col min="12031" max="12032" width="10.85546875" customWidth="1"/>
    <col min="12034" max="12034" width="10.85546875" customWidth="1"/>
    <col min="12037" max="12038" width="10.85546875" customWidth="1"/>
    <col min="12045" max="12046" width="10.85546875" customWidth="1"/>
    <col min="12048" max="12048" width="10.85546875" customWidth="1"/>
    <col min="12064" max="12084" width="10.85546875" customWidth="1"/>
    <col min="12087" max="12087" width="10.85546875" customWidth="1"/>
    <col min="12095" max="12096" width="10.85546875" customWidth="1"/>
    <col min="12098" max="12098" width="10.85546875" customWidth="1"/>
    <col min="12101" max="12102" width="10.85546875" customWidth="1"/>
    <col min="12109" max="12110" width="10.85546875" customWidth="1"/>
    <col min="12112" max="12112" width="10.85546875" customWidth="1"/>
    <col min="12128" max="12144" width="10.85546875" customWidth="1"/>
    <col min="12147" max="12148" width="10.85546875" customWidth="1"/>
    <col min="12151" max="12151" width="10.85546875" customWidth="1"/>
    <col min="12155" max="12155" width="10.85546875" customWidth="1"/>
    <col min="12159" max="12160" width="10.85546875" customWidth="1"/>
    <col min="12162" max="12162" width="10.85546875" customWidth="1"/>
    <col min="12165" max="12166" width="10.85546875" customWidth="1"/>
    <col min="12173" max="12174" width="10.85546875" customWidth="1"/>
    <col min="12176" max="12176" width="10.85546875" customWidth="1"/>
    <col min="12192" max="12208" width="10.85546875" customWidth="1"/>
    <col min="12210" max="12210" width="10.85546875" customWidth="1"/>
    <col min="12213" max="12216" width="10.85546875" customWidth="1"/>
    <col min="12218" max="12219" width="10.85546875" customWidth="1"/>
    <col min="12224" max="12224" width="10.85546875" customWidth="1"/>
    <col min="12227" max="12227" width="10.85546875" customWidth="1"/>
    <col min="12230" max="12230" width="10.85546875" customWidth="1"/>
    <col min="12232" max="12232" width="10.85546875" customWidth="1"/>
    <col min="12234" max="12236" width="10.85546875" customWidth="1"/>
    <col min="12238" max="12239" width="10.85546875" customWidth="1"/>
    <col min="12243" max="12243" width="10.85546875" customWidth="1"/>
    <col min="12250" max="12275" width="10.85546875" customWidth="1"/>
    <col min="12277" max="12281" width="10.85546875" customWidth="1"/>
    <col min="12283" max="12288" width="10.85546875" customWidth="1"/>
    <col min="12305" max="12340" width="10.85546875" customWidth="1"/>
    <col min="12343" max="12343" width="10.85546875" customWidth="1"/>
    <col min="12347" max="12347" width="10.85546875" customWidth="1"/>
    <col min="12351" max="12352" width="10.85546875" customWidth="1"/>
    <col min="12354" max="12354" width="10.85546875" customWidth="1"/>
    <col min="12357" max="12358" width="10.85546875" customWidth="1"/>
    <col min="12365" max="12366" width="10.85546875" customWidth="1"/>
    <col min="12368" max="12368" width="10.85546875" customWidth="1"/>
    <col min="12384" max="12401" width="10.85546875" customWidth="1"/>
    <col min="12410" max="12432" width="10.85546875" customWidth="1"/>
    <col min="12448" max="12464" width="10.85546875" customWidth="1"/>
    <col min="12466" max="12496" width="10.85546875" customWidth="1"/>
    <col min="12499" max="12499" width="10.85546875" customWidth="1"/>
    <col min="12506" max="12531" width="10.85546875" customWidth="1"/>
    <col min="12533" max="12537" width="10.85546875" customWidth="1"/>
    <col min="12539" max="12544" width="10.85546875" customWidth="1"/>
    <col min="12561" max="12562" width="10.85546875" customWidth="1"/>
    <col min="12564" max="12596" width="10.85546875" customWidth="1"/>
    <col min="12598" max="12598" width="10.85546875" customWidth="1"/>
    <col min="12603" max="12603" width="10.85546875" customWidth="1"/>
    <col min="12607" max="12608" width="10.85546875" customWidth="1"/>
    <col min="12610" max="12610" width="10.85546875" customWidth="1"/>
    <col min="12613" max="12614" width="10.85546875" customWidth="1"/>
    <col min="12621" max="12622" width="10.85546875" customWidth="1"/>
    <col min="12624" max="12624" width="10.85546875" customWidth="1"/>
    <col min="12640" max="12657" width="10.85546875" customWidth="1"/>
    <col min="12666" max="12721" width="10.85546875" customWidth="1"/>
    <col min="12723" max="12790" width="10.85546875" customWidth="1"/>
    <col min="12792" max="12792" width="10.85546875" customWidth="1"/>
    <col min="12794" max="12795" width="10.85546875" customWidth="1"/>
    <col min="12799" max="12800" width="10.85546875" customWidth="1"/>
    <col min="12802" max="12802" width="10.85546875" customWidth="1"/>
    <col min="12805" max="12806" width="10.85546875" customWidth="1"/>
    <col min="12813" max="12814" width="10.85546875" customWidth="1"/>
    <col min="12816" max="12816" width="10.85546875" customWidth="1"/>
    <col min="12832" max="12848" width="10.85546875" customWidth="1"/>
    <col min="12854" max="12854" width="10.85546875" customWidth="1"/>
    <col min="12856" max="12858" width="10.85546875" customWidth="1"/>
    <col min="12864" max="12864" width="10.85546875" customWidth="1"/>
    <col min="12866" max="12866" width="10.85546875" customWidth="1"/>
    <col min="12870" max="12870" width="10.85546875" customWidth="1"/>
    <col min="12874" max="12875" width="10.85546875" customWidth="1"/>
    <col min="12878" max="12879" width="10.85546875" customWidth="1"/>
    <col min="12896" max="12921" width="10.85546875" customWidth="1"/>
    <col min="12923" max="12923" width="10.85546875" customWidth="1"/>
    <col min="12926" max="12927" width="10.85546875" customWidth="1"/>
    <col min="12929" max="12929" width="10.85546875" customWidth="1"/>
    <col min="12933" max="12933" width="10.85546875" customWidth="1"/>
    <col min="12935" max="12936" width="10.85546875" customWidth="1"/>
    <col min="12938" max="12939" width="10.85546875" customWidth="1"/>
    <col min="12942" max="12944" width="10.85546875" customWidth="1"/>
    <col min="12946" max="12980" width="10.85546875" customWidth="1"/>
    <col min="12982" max="12983" width="10.85546875" customWidth="1"/>
    <col min="12986" max="12987" width="10.85546875" customWidth="1"/>
    <col min="12991" max="12992" width="10.85546875" customWidth="1"/>
    <col min="12994" max="12994" width="10.85546875" customWidth="1"/>
    <col min="12997" max="12998" width="10.85546875" customWidth="1"/>
    <col min="13005" max="13006" width="10.85546875" customWidth="1"/>
    <col min="13008" max="13008" width="10.85546875" customWidth="1"/>
    <col min="13024" max="13053" width="10.85546875" customWidth="1"/>
    <col min="13056" max="13057" width="10.85546875" customWidth="1"/>
    <col min="13061" max="13061" width="10.85546875" customWidth="1"/>
    <col min="13063" max="13064" width="10.85546875" customWidth="1"/>
    <col min="13066" max="13067" width="10.85546875" customWidth="1"/>
    <col min="13070" max="13072" width="10.85546875" customWidth="1"/>
    <col min="13074" max="13113" width="10.85546875" customWidth="1"/>
    <col min="13117" max="13117" width="10.85546875" customWidth="1"/>
    <col min="13119" max="13119" width="10.85546875" customWidth="1"/>
    <col min="13121" max="13121" width="10.85546875" customWidth="1"/>
    <col min="13125" max="13125" width="10.85546875" customWidth="1"/>
    <col min="13127" max="13128" width="10.85546875" customWidth="1"/>
    <col min="13130" max="13131" width="10.85546875" customWidth="1"/>
    <col min="13134" max="13136" width="10.85546875" customWidth="1"/>
    <col min="13138" max="13169" width="10.85546875" customWidth="1"/>
    <col min="13172" max="13236" width="10.85546875" customWidth="1"/>
    <col min="13239" max="13239" width="10.85546875" customWidth="1"/>
    <col min="13242" max="13243" width="10.85546875" customWidth="1"/>
    <col min="13247" max="13248" width="10.85546875" customWidth="1"/>
    <col min="13250" max="13250" width="10.85546875" customWidth="1"/>
    <col min="13253" max="13254" width="10.85546875" customWidth="1"/>
    <col min="13261" max="13262" width="10.85546875" customWidth="1"/>
    <col min="13264" max="13264" width="10.85546875" customWidth="1"/>
    <col min="13280" max="13300" width="10.85546875" customWidth="1"/>
    <col min="13303" max="13305" width="10.85546875" customWidth="1"/>
    <col min="13307" max="13307" width="10.85546875" customWidth="1"/>
    <col min="13311" max="13312" width="10.85546875" customWidth="1"/>
    <col min="13314" max="13314" width="10.85546875" customWidth="1"/>
    <col min="13317" max="13318" width="10.85546875" customWidth="1"/>
    <col min="13325" max="13326" width="10.85546875" customWidth="1"/>
    <col min="13328" max="13328" width="10.85546875" customWidth="1"/>
    <col min="13344" max="13361" width="10.85546875" customWidth="1"/>
    <col min="13364" max="13365" width="10.85546875" customWidth="1"/>
    <col min="13367" max="13369" width="10.85546875" customWidth="1"/>
    <col min="13371" max="13371" width="10.85546875" customWidth="1"/>
    <col min="13373" max="13373" width="10.85546875" customWidth="1"/>
    <col min="13376" max="13376" width="10.85546875" customWidth="1"/>
    <col min="13378" max="13378" width="10.85546875" customWidth="1"/>
    <col min="13382" max="13382" width="10.85546875" customWidth="1"/>
    <col min="13386" max="13387" width="10.85546875" customWidth="1"/>
    <col min="13390" max="13391" width="10.85546875" customWidth="1"/>
    <col min="13408" max="14001" width="10.85546875" customWidth="1"/>
    <col min="14003" max="14005" width="10.85546875" customWidth="1"/>
    <col min="14007" max="14007" width="10.85546875" customWidth="1"/>
    <col min="14011" max="14011" width="10.85546875" customWidth="1"/>
    <col min="14013" max="14013" width="10.85546875" customWidth="1"/>
    <col min="14015" max="14015" width="10.85546875" customWidth="1"/>
    <col min="14017" max="14017" width="10.85546875" customWidth="1"/>
    <col min="14019" max="14019" width="10.85546875" customWidth="1"/>
    <col min="14021" max="14021" width="10.85546875" customWidth="1"/>
    <col min="14023" max="14023" width="10.85546875" customWidth="1"/>
    <col min="14025" max="14025" width="10.85546875" customWidth="1"/>
    <col min="14027" max="14028" width="10.85546875" customWidth="1"/>
    <col min="14031" max="14512" width="10.85546875" customWidth="1"/>
    <col min="14515" max="15601" width="10.85546875" customWidth="1"/>
    <col min="15603" max="15605" width="10.85546875" customWidth="1"/>
    <col min="15609" max="15610" width="10.85546875" customWidth="1"/>
    <col min="15614" max="15619" width="10.85546875" customWidth="1"/>
    <col min="15621" max="15622" width="10.85546875" customWidth="1"/>
    <col min="15624" max="15625" width="10.85546875" customWidth="1"/>
    <col min="15627" max="15628" width="10.85546875" customWidth="1"/>
    <col min="15630" max="15630" width="10.85546875" customWidth="1"/>
    <col min="15633" max="15633" width="10.85546875" customWidth="1"/>
    <col min="15635" max="15636" width="10.85546875" customWidth="1"/>
    <col min="15640" max="15640" width="10.85546875" customWidth="1"/>
    <col min="15643" max="15644" width="10.85546875" customWidth="1"/>
    <col min="15648" max="15656" width="10.85546875" customWidth="1"/>
    <col min="15659" max="15659" width="10.85546875" customWidth="1"/>
    <col min="15661" max="15661" width="10.85546875" customWidth="1"/>
    <col min="15664" max="15665" width="10.85546875" customWidth="1"/>
    <col min="15667" max="15669" width="10.85546875" customWidth="1"/>
    <col min="15673" max="15674" width="10.85546875" customWidth="1"/>
    <col min="15678" max="15683" width="10.85546875" customWidth="1"/>
    <col min="15685" max="15686" width="10.85546875" customWidth="1"/>
    <col min="15688" max="15689" width="10.85546875" customWidth="1"/>
    <col min="15691" max="15692" width="10.85546875" customWidth="1"/>
    <col min="15694" max="15694" width="10.85546875" customWidth="1"/>
    <col min="15697" max="15697" width="10.85546875" customWidth="1"/>
    <col min="15699" max="15700" width="10.85546875" customWidth="1"/>
    <col min="15704" max="15704" width="10.85546875" customWidth="1"/>
    <col min="15707" max="15708" width="10.85546875" customWidth="1"/>
    <col min="15712" max="15720" width="10.85546875" customWidth="1"/>
    <col min="15723" max="15723" width="10.85546875" customWidth="1"/>
    <col min="15725" max="15725" width="10.85546875" customWidth="1"/>
    <col min="15728" max="15732" width="10.85546875" customWidth="1"/>
    <col min="15735" max="15735" width="10.85546875" customWidth="1"/>
    <col min="15739" max="15739" width="10.85546875" customWidth="1"/>
    <col min="15743" max="15744" width="10.85546875" customWidth="1"/>
    <col min="15746" max="15746" width="10.85546875" customWidth="1"/>
    <col min="15749" max="15750" width="10.85546875" customWidth="1"/>
    <col min="15757" max="15758" width="10.85546875" customWidth="1"/>
    <col min="15760" max="15760" width="10.85546875" customWidth="1"/>
    <col min="15776" max="15861" width="10.85546875" customWidth="1"/>
    <col min="15866" max="15867" width="10.85546875" customWidth="1"/>
    <col min="15869" max="15870" width="10.85546875" customWidth="1"/>
    <col min="15872" max="15872" width="10.85546875" customWidth="1"/>
    <col min="15874" max="15874" width="10.85546875" customWidth="1"/>
    <col min="15877" max="15878" width="10.85546875" customWidth="1"/>
    <col min="15885" max="15886" width="10.85546875" customWidth="1"/>
    <col min="15888" max="15888" width="10.85546875" customWidth="1"/>
    <col min="15904" max="15921" width="10.85546875" customWidth="1"/>
    <col min="15923" max="15925" width="10.85546875" customWidth="1"/>
    <col min="15930" max="15931" width="10.85546875" customWidth="1"/>
    <col min="15933" max="15934" width="10.85546875" customWidth="1"/>
    <col min="15936" max="15936" width="10.85546875" customWidth="1"/>
    <col min="15938" max="15938" width="10.85546875" customWidth="1"/>
    <col min="15941" max="15942" width="10.85546875" customWidth="1"/>
    <col min="15949" max="15950" width="10.85546875" customWidth="1"/>
    <col min="15952" max="15952" width="10.85546875" customWidth="1"/>
    <col min="15968" max="15988" width="10.85546875" customWidth="1"/>
    <col min="15991" max="15991" width="10.85546875" customWidth="1"/>
    <col min="15993" max="15993" width="10.85546875" customWidth="1"/>
    <col min="15995" max="15995" width="10.85546875" customWidth="1"/>
    <col min="15999" max="16000" width="10.85546875" customWidth="1"/>
    <col min="16002" max="16002" width="10.85546875" customWidth="1"/>
    <col min="16005" max="16006" width="10.85546875" customWidth="1"/>
    <col min="16013" max="16014" width="10.85546875" customWidth="1"/>
    <col min="16016" max="16016" width="10.85546875" customWidth="1"/>
    <col min="16032" max="16050" width="10.85546875" customWidth="1"/>
    <col min="16053" max="16053" width="10.85546875" customWidth="1"/>
    <col min="16056" max="16056" width="10.85546875" customWidth="1"/>
    <col min="16058" max="16059" width="10.85546875" customWidth="1"/>
    <col min="16064" max="16064" width="10.85546875" customWidth="1"/>
    <col min="16067" max="16067" width="10.85546875" customWidth="1"/>
    <col min="16070" max="16070" width="10.85546875" customWidth="1"/>
    <col min="16072" max="16072" width="10.85546875" customWidth="1"/>
    <col min="16074" max="16076" width="10.85546875" customWidth="1"/>
    <col min="16078" max="16079" width="10.85546875" customWidth="1"/>
    <col min="16096" max="16116" width="10.85546875" customWidth="1"/>
    <col min="16120" max="16120" width="10.85546875" customWidth="1"/>
    <col min="16123" max="16123" width="10.85546875" customWidth="1"/>
    <col min="16127" max="16128" width="10.85546875" customWidth="1"/>
    <col min="16130" max="16130" width="10.85546875" customWidth="1"/>
    <col min="16133" max="16134" width="10.85546875" customWidth="1"/>
    <col min="16141" max="16142" width="10.85546875" customWidth="1"/>
    <col min="16144" max="16144" width="10.85546875" customWidth="1"/>
    <col min="16160" max="16177" width="10.85546875" customWidth="1"/>
    <col min="16179" max="16185" width="10.85546875" customWidth="1"/>
    <col min="16187" max="16187" width="10.85546875" customWidth="1"/>
    <col min="16189" max="16190" width="10.85546875" customWidth="1"/>
    <col min="16192" max="16192" width="10.85546875" customWidth="1"/>
    <col min="16194" max="16194" width="10.85546875" customWidth="1"/>
    <col min="16197" max="16198" width="10.85546875" customWidth="1"/>
    <col min="16205" max="16206" width="10.85546875" customWidth="1"/>
    <col min="16208" max="16208" width="10.85546875" customWidth="1"/>
    <col min="16224" max="16245" width="10.85546875" customWidth="1"/>
    <col min="16247" max="16247" width="10.85546875" customWidth="1"/>
    <col min="16251" max="16251" width="10.85546875" customWidth="1"/>
    <col min="16255" max="16256" width="10.85546875" customWidth="1"/>
    <col min="16258" max="16258" width="10.85546875" customWidth="1"/>
    <col min="16261" max="16262" width="10.85546875" customWidth="1"/>
    <col min="16269" max="16270" width="10.85546875" customWidth="1"/>
    <col min="16272" max="16272" width="10.85546875" customWidth="1"/>
    <col min="16288" max="16305" width="10.85546875" customWidth="1"/>
    <col min="16308" max="16308" width="10.85546875" customWidth="1"/>
    <col min="16310" max="16313" width="10.85546875" customWidth="1"/>
    <col min="16320" max="16321" width="10.85546875" customWidth="1"/>
    <col min="16323" max="16323" width="10.85546875" customWidth="1"/>
    <col min="16326" max="16326" width="10.85546875" customWidth="1"/>
    <col min="16328" max="16328" width="10.85546875" customWidth="1"/>
    <col min="16330" max="16332" width="10.85546875" customWidth="1"/>
    <col min="16334" max="16335" width="10.85546875" customWidth="1"/>
    <col min="16352" max="16372" width="10.85546875" customWidth="1"/>
    <col min="16374" max="16375" width="10.85546875" customWidth="1"/>
    <col min="16379" max="16379" width="10.85546875" customWidth="1"/>
    <col min="16383" max="16384" width="10.85546875" customWidth="1"/>
  </cols>
  <sheetData>
    <row r="1" spans="1:3">
      <c r="A1" s="73" t="s">
        <v>88</v>
      </c>
      <c r="B1" s="73" t="s">
        <v>89</v>
      </c>
      <c r="C1" s="73" t="s">
        <v>4</v>
      </c>
    </row>
    <row r="2" spans="1:3">
      <c r="A2" s="74" t="s">
        <v>0</v>
      </c>
      <c r="B2" s="74">
        <v>1</v>
      </c>
      <c r="C2" s="74" t="s">
        <v>90</v>
      </c>
    </row>
    <row r="3" spans="1:3">
      <c r="A3" s="74" t="s">
        <v>2</v>
      </c>
      <c r="B3" s="74">
        <v>1</v>
      </c>
      <c r="C3" s="74" t="s">
        <v>91</v>
      </c>
    </row>
    <row r="4" spans="1:3">
      <c r="A4" s="74" t="s">
        <v>92</v>
      </c>
      <c r="B4" s="74">
        <v>0</v>
      </c>
      <c r="C4" s="81">
        <v>2017</v>
      </c>
    </row>
    <row r="5" spans="1:3">
      <c r="A5" s="74" t="s">
        <v>1</v>
      </c>
      <c r="B5" s="74">
        <v>1</v>
      </c>
      <c r="C5" s="74" t="s">
        <v>104</v>
      </c>
    </row>
    <row r="6" spans="1:3">
      <c r="A6" s="74" t="s">
        <v>1</v>
      </c>
      <c r="B6" s="74">
        <v>3</v>
      </c>
      <c r="C6" s="74" t="s">
        <v>105</v>
      </c>
    </row>
    <row r="7" spans="1:3">
      <c r="A7" s="74" t="s">
        <v>103</v>
      </c>
      <c r="B7" s="74">
        <v>1</v>
      </c>
      <c r="C7" s="74" t="s">
        <v>106</v>
      </c>
    </row>
    <row r="8" spans="1:3">
      <c r="A8" s="74" t="s">
        <v>103</v>
      </c>
      <c r="B8" s="74">
        <v>2</v>
      </c>
      <c r="C8" s="74" t="s">
        <v>107</v>
      </c>
    </row>
    <row r="9" spans="1:3">
      <c r="A9" s="74" t="s">
        <v>103</v>
      </c>
      <c r="B9" s="74">
        <v>3</v>
      </c>
      <c r="C9" s="74" t="s">
        <v>108</v>
      </c>
    </row>
    <row r="10" spans="1:3">
      <c r="A10" s="74" t="s">
        <v>103</v>
      </c>
      <c r="B10" s="74">
        <v>4</v>
      </c>
      <c r="C10" s="74" t="s">
        <v>109</v>
      </c>
    </row>
    <row r="11" spans="1:3">
      <c r="A11" s="74" t="s">
        <v>103</v>
      </c>
      <c r="B11" s="74">
        <v>5</v>
      </c>
      <c r="C11" s="74" t="s">
        <v>110</v>
      </c>
    </row>
    <row r="12" spans="1:3">
      <c r="A12" s="74" t="s">
        <v>103</v>
      </c>
      <c r="B12" s="74">
        <v>6</v>
      </c>
      <c r="C12" s="74" t="s">
        <v>111</v>
      </c>
    </row>
    <row r="13" spans="1:3">
      <c r="A13" s="74" t="s">
        <v>103</v>
      </c>
      <c r="B13" s="74">
        <v>7</v>
      </c>
      <c r="C13" s="74" t="s">
        <v>112</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assets</vt:lpstr>
      <vt:lpstr>impact_functions</vt:lpstr>
      <vt:lpstr>measures</vt:lpstr>
      <vt:lpstr>discount</vt:lpstr>
      <vt:lpstr>_measures_details</vt:lpstr>
      <vt:lpstr>_discounting_sheet</vt:lpstr>
      <vt:lpstr>names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Lea Müller</dc:creator>
  <cp:lastModifiedBy>KALOMALOS Georgios</cp:lastModifiedBy>
  <dcterms:created xsi:type="dcterms:W3CDTF">1996-10-14T23:33:28Z</dcterms:created>
  <dcterms:modified xsi:type="dcterms:W3CDTF">2024-02-23T09:29:56Z</dcterms:modified>
</cp:coreProperties>
</file>