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-7365" yWindow="-21135" windowWidth="20730" windowHeight="11760" tabRatio="835" activeTab="1"/>
  </bookViews>
  <sheets>
    <sheet name="Experiencias" sheetId="7" r:id="rId1"/>
    <sheet name="Pontos de Função - Dados" sheetId="4" r:id="rId2"/>
    <sheet name="Pontos de Função - Transação" sheetId="5" r:id="rId3"/>
    <sheet name="Fator de Ajuste" sheetId="6" state="hidden" r:id="rId4"/>
    <sheet name="Sumário do Dimensionamento" sheetId="3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5" l="1"/>
  <c r="E34" i="5"/>
  <c r="F34" i="5"/>
  <c r="G35" i="5"/>
  <c r="D36" i="5"/>
  <c r="G36" i="5" s="1"/>
  <c r="D35" i="5"/>
  <c r="G34" i="5" l="1"/>
  <c r="F29" i="4"/>
  <c r="F30" i="4"/>
  <c r="F31" i="4"/>
  <c r="F32" i="4"/>
  <c r="F33" i="4"/>
  <c r="F34" i="4"/>
  <c r="E30" i="4"/>
  <c r="E31" i="4"/>
  <c r="E32" i="4"/>
  <c r="E33" i="4"/>
  <c r="E34" i="4"/>
  <c r="G30" i="4"/>
  <c r="G31" i="4"/>
  <c r="D32" i="4"/>
  <c r="D33" i="4"/>
  <c r="D34" i="4"/>
  <c r="G33" i="4" l="1"/>
  <c r="G34" i="4"/>
  <c r="G32" i="4"/>
  <c r="D33" i="5"/>
  <c r="E33" i="5"/>
  <c r="F33" i="5"/>
  <c r="E35" i="5"/>
  <c r="F35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4" i="5"/>
  <c r="E54" i="5"/>
  <c r="F54" i="5"/>
  <c r="D55" i="5"/>
  <c r="E55" i="5"/>
  <c r="F55" i="5"/>
  <c r="D56" i="5"/>
  <c r="E56" i="5"/>
  <c r="F56" i="5"/>
  <c r="F46" i="4"/>
  <c r="E46" i="4"/>
  <c r="D46" i="4"/>
  <c r="F45" i="4"/>
  <c r="E45" i="4"/>
  <c r="E28" i="4"/>
  <c r="E42" i="6"/>
  <c r="E43" i="6" s="1"/>
  <c r="F61" i="5"/>
  <c r="E61" i="5"/>
  <c r="D61" i="5"/>
  <c r="G48" i="5" l="1"/>
  <c r="G44" i="5"/>
  <c r="G40" i="5"/>
  <c r="G54" i="5"/>
  <c r="G33" i="5"/>
  <c r="G46" i="4"/>
  <c r="G45" i="4"/>
  <c r="G29" i="4"/>
  <c r="G28" i="4"/>
  <c r="G45" i="5"/>
  <c r="G37" i="5"/>
  <c r="G55" i="5"/>
  <c r="G46" i="5"/>
  <c r="G42" i="5"/>
  <c r="G38" i="5"/>
  <c r="G49" i="5"/>
  <c r="G41" i="5"/>
  <c r="G61" i="5"/>
  <c r="G62" i="5" s="1"/>
  <c r="D29" i="5" s="1"/>
  <c r="G47" i="5"/>
  <c r="G43" i="5"/>
  <c r="G39" i="5"/>
  <c r="G56" i="5"/>
  <c r="G57" i="5" l="1"/>
  <c r="D28" i="5" s="1"/>
  <c r="G50" i="5"/>
  <c r="D27" i="5" s="1"/>
  <c r="G47" i="4"/>
  <c r="G35" i="4"/>
  <c r="D30" i="5" l="1"/>
  <c r="D24" i="4"/>
  <c r="C33" i="3" l="1"/>
  <c r="G32" i="3" s="1"/>
  <c r="G33" i="3" l="1"/>
</calcChain>
</file>

<file path=xl/sharedStrings.xml><?xml version="1.0" encoding="utf-8"?>
<sst xmlns="http://schemas.openxmlformats.org/spreadsheetml/2006/main" count="190" uniqueCount="111">
  <si>
    <t>Simples</t>
  </si>
  <si>
    <t>Órgão:</t>
  </si>
  <si>
    <t>&lt;Nome do Órgão&gt;</t>
  </si>
  <si>
    <t>Título do Projeto:</t>
  </si>
  <si>
    <t>Nro. Solicitação:</t>
  </si>
  <si>
    <t>Dt. Emissão:</t>
  </si>
  <si>
    <t>&lt;Nome inicial do Projeto&gt;</t>
  </si>
  <si>
    <t>&lt;Nº Controle&gt;</t>
  </si>
  <si>
    <t>&lt;Dt desde Docto&gt;</t>
  </si>
  <si>
    <t>Responsável:</t>
  </si>
  <si>
    <t>Unidade Organizacional:</t>
  </si>
  <si>
    <t>Sub-Unidade:</t>
  </si>
  <si>
    <t>&lt;Elaborador desta Proposta&gt;</t>
  </si>
  <si>
    <t>&lt;Sigla da Unidade</t>
  </si>
  <si>
    <t>&lt;Sigla da Sub-Unidade&gt;</t>
  </si>
  <si>
    <t>Solicitante:</t>
  </si>
  <si>
    <t>Cliente:</t>
  </si>
  <si>
    <t>&lt;Nome do Solicitante&gt;</t>
  </si>
  <si>
    <t>&lt;Órgão ou Setor a atender&gt;</t>
  </si>
  <si>
    <t>Total</t>
  </si>
  <si>
    <t>Data</t>
  </si>
  <si>
    <t>Comentários</t>
  </si>
  <si>
    <t xml:space="preserve">Versão </t>
  </si>
  <si>
    <t>Autor</t>
  </si>
  <si>
    <t>Versões e Revisões deste documento</t>
  </si>
  <si>
    <t>&lt;Ao terminar de preencher o Artefato, as observações e azul devem ser retiradas, pois servem apenas para guiar o preenchimento. Não se esquecer de mudar a cor da fonte de azul para preta.&gt;</t>
  </si>
  <si>
    <t>CARACTERÍSTICAS GERAIS DO SISTEMA</t>
  </si>
  <si>
    <t>Nível Influência</t>
  </si>
  <si>
    <t>01. Comunicação de Dados</t>
  </si>
  <si>
    <t>02. Processamento Distribuído</t>
  </si>
  <si>
    <t>03. Desempenho</t>
  </si>
  <si>
    <t>04. Utilização do Equipamento</t>
  </si>
  <si>
    <t>05. Volume de Transações</t>
  </si>
  <si>
    <t>06. Entrada de Dados ON-LINE</t>
  </si>
  <si>
    <t>07. Eficiência do Usuário Final</t>
  </si>
  <si>
    <t>08. Atualização ON-LINE</t>
  </si>
  <si>
    <t>10. Reutilização de Código</t>
  </si>
  <si>
    <t>11. Facilidade de Implantação</t>
  </si>
  <si>
    <t>12. Facilidade Operacional</t>
  </si>
  <si>
    <t>13. Múltiplos Locais</t>
  </si>
  <si>
    <t>14. Facilidades de Mudanças</t>
  </si>
  <si>
    <t>* * * * N Í V E L   DE   INFLUÊNCIA (NI) * * * *</t>
  </si>
  <si>
    <t>FATOR DE AJUSTE = (NI * 0,01 + 0,65) =</t>
  </si>
  <si>
    <t>09. Processamento Complexo</t>
  </si>
  <si>
    <t>3      FATORES DE AJUSTE</t>
  </si>
  <si>
    <t>1) Entradas Externas</t>
  </si>
  <si>
    <t>2) Saídas Externas</t>
  </si>
  <si>
    <t>3) Consultas Externas</t>
  </si>
  <si>
    <t>TOTAL</t>
  </si>
  <si>
    <t>Entradas Externas</t>
  </si>
  <si>
    <t>Dados</t>
  </si>
  <si>
    <t>Arquivos</t>
  </si>
  <si>
    <t>Média</t>
  </si>
  <si>
    <t>Complexa</t>
  </si>
  <si>
    <t>PF</t>
  </si>
  <si>
    <t>Total Geral:</t>
  </si>
  <si>
    <t>Saidas Externas</t>
  </si>
  <si>
    <t>Consulta Externa</t>
  </si>
  <si>
    <t>2      TRANSAÇÕES</t>
  </si>
  <si>
    <t>1) Arquivos Lógicos Internos</t>
  </si>
  <si>
    <t>2) Arquivos de Interface Externa</t>
  </si>
  <si>
    <t>Arquivo Lógico Interno</t>
  </si>
  <si>
    <t>Registros</t>
  </si>
  <si>
    <t>Arquivo de Interface Externa</t>
  </si>
  <si>
    <t>1      DADOS</t>
  </si>
  <si>
    <t>Módulo:</t>
  </si>
  <si>
    <t>Dimensionamento</t>
  </si>
  <si>
    <t>Pontos de Função Não Ajustados:</t>
  </si>
  <si>
    <t>Pontos de Função Ajustados:</t>
  </si>
  <si>
    <t>1      SUMÁRIO DO DIMENSIONAMENTO</t>
  </si>
  <si>
    <t>1      ESTIMATIVAS COM BASE EM EXPERIÊNCIAS ANTERIORES</t>
  </si>
  <si>
    <t>Requisitos</t>
  </si>
  <si>
    <t>Requisitos Funcionais</t>
  </si>
  <si>
    <r>
      <t>N</t>
    </r>
    <r>
      <rPr>
        <b/>
        <vertAlign val="superscript"/>
        <sz val="10"/>
        <rFont val="Arial"/>
        <family val="2"/>
      </rPr>
      <t>o</t>
    </r>
  </si>
  <si>
    <t>Descrição</t>
  </si>
  <si>
    <t>Estimativa em Horas</t>
  </si>
  <si>
    <t>[Descrição do Requisito]</t>
  </si>
  <si>
    <t>[Horas necessárias para implementar o requisitos]</t>
  </si>
  <si>
    <t>Requisitos Não-Funcionais</t>
  </si>
  <si>
    <t>Planilha de Estimativas - Pontos de Função</t>
  </si>
  <si>
    <t>Planilha de Estimativas - Experiências Anteriores</t>
  </si>
  <si>
    <t>Consolidado</t>
  </si>
  <si>
    <t>adadaedaedae</t>
  </si>
  <si>
    <t>daedaedaedae</t>
  </si>
  <si>
    <t>Pessoa</t>
  </si>
  <si>
    <t>Cadastrar Ponto</t>
  </si>
  <si>
    <t>Cadastrar Ponto com Justificativa</t>
  </si>
  <si>
    <t>Excluir Ponto</t>
  </si>
  <si>
    <t>Alterar Ponto</t>
  </si>
  <si>
    <t>Logon</t>
  </si>
  <si>
    <t>Acompanhar Presenca</t>
  </si>
  <si>
    <t>Emitir Relatorio Presenca</t>
  </si>
  <si>
    <t>Consulta</t>
  </si>
  <si>
    <t>Pagamento</t>
  </si>
  <si>
    <t>Funcionario</t>
  </si>
  <si>
    <t>X</t>
  </si>
  <si>
    <t>Universidade Federal do Pará;</t>
  </si>
  <si>
    <t>Consultório</t>
  </si>
  <si>
    <t>Início do projeto</t>
  </si>
  <si>
    <t>Douglas</t>
  </si>
  <si>
    <t>1.0</t>
  </si>
  <si>
    <t>1.1</t>
  </si>
  <si>
    <t>1.2</t>
  </si>
  <si>
    <t>Fim do projeto</t>
  </si>
  <si>
    <t>Andrew</t>
  </si>
  <si>
    <t>Órgão:Universidade Federal do Pará</t>
  </si>
  <si>
    <t>Título do Projeto:Estacionamento inteligente</t>
  </si>
  <si>
    <t>Responsável:Adailton</t>
  </si>
  <si>
    <t>Sub-Unidade:FACOMP</t>
  </si>
  <si>
    <t>Criação da página</t>
  </si>
  <si>
    <t>Andrew Lucas, Denyson Oliveira,Douglas Almeida,Kennzy Cardoso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</si>
</sst>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8"/>
      <name val="Comic Sans MS"/>
      <family val="4"/>
    </font>
    <font>
      <sz val="4"/>
      <color indexed="8"/>
      <name val="Calibri"/>
      <family val="2"/>
    </font>
    <font>
      <b/>
      <sz val="11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MS Sans Serif"/>
    </font>
    <font>
      <i/>
      <sz val="12"/>
      <name val="Arial"/>
      <family val="2"/>
    </font>
    <font>
      <i/>
      <sz val="10"/>
      <name val="Arial"/>
      <family val="2"/>
    </font>
    <font>
      <b/>
      <sz val="10"/>
      <color indexed="5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1"/>
      <color indexed="62"/>
      <name val="Arial"/>
      <family val="2"/>
    </font>
    <font>
      <b/>
      <sz val="10"/>
      <color indexed="9"/>
      <name val="Arial"/>
      <family val="2"/>
    </font>
    <font>
      <b/>
      <vertAlign val="superscript"/>
      <sz val="10"/>
      <name val="Arial"/>
      <family val="2"/>
    </font>
    <font>
      <sz val="10"/>
      <color indexed="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lightGray"/>
    </fill>
    <fill>
      <patternFill patternType="solid">
        <fgColor indexed="23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justify" vertical="top"/>
    </xf>
    <xf numFmtId="0" fontId="1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10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1" fontId="1" fillId="0" borderId="3" xfId="0" applyNumberFormat="1" applyFont="1" applyBorder="1" applyAlignment="1" applyProtection="1">
      <alignment horizontal="center"/>
      <protection locked="0"/>
    </xf>
    <xf numFmtId="1" fontId="1" fillId="0" borderId="4" xfId="0" applyNumberFormat="1" applyFont="1" applyBorder="1" applyAlignment="1" applyProtection="1">
      <alignment horizontal="center"/>
      <protection locked="0"/>
    </xf>
    <xf numFmtId="1" fontId="1" fillId="0" borderId="5" xfId="0" applyNumberFormat="1" applyFont="1" applyBorder="1" applyAlignment="1" applyProtection="1">
      <alignment horizontal="center"/>
      <protection locked="0"/>
    </xf>
    <xf numFmtId="1" fontId="1" fillId="3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3" fontId="1" fillId="0" borderId="0" xfId="0" applyNumberFormat="1" applyFont="1"/>
    <xf numFmtId="3" fontId="2" fillId="0" borderId="0" xfId="0" applyNumberFormat="1" applyFont="1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left" indent="15"/>
    </xf>
    <xf numFmtId="0" fontId="2" fillId="2" borderId="1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0" borderId="17" xfId="0" applyFont="1" applyBorder="1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8" xfId="0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14" fillId="0" borderId="21" xfId="0" applyFont="1" applyBorder="1"/>
    <xf numFmtId="0" fontId="15" fillId="0" borderId="22" xfId="0" applyFont="1" applyBorder="1" applyAlignment="1">
      <alignment horizontal="center"/>
    </xf>
    <xf numFmtId="0" fontId="15" fillId="0" borderId="23" xfId="0" applyFont="1" applyBorder="1"/>
    <xf numFmtId="0" fontId="15" fillId="0" borderId="0" xfId="0" applyFont="1"/>
    <xf numFmtId="0" fontId="16" fillId="0" borderId="24" xfId="0" applyFont="1" applyBorder="1" applyAlignment="1">
      <alignment horizontal="left" indent="1"/>
    </xf>
    <xf numFmtId="0" fontId="15" fillId="0" borderId="0" xfId="0" applyFont="1" applyBorder="1" applyAlignment="1">
      <alignment horizontal="center"/>
    </xf>
    <xf numFmtId="0" fontId="15" fillId="0" borderId="25" xfId="0" applyFont="1" applyBorder="1"/>
    <xf numFmtId="0" fontId="15" fillId="0" borderId="0" xfId="0" applyFont="1" applyBorder="1" applyAlignment="1">
      <alignment horizontal="left"/>
    </xf>
    <xf numFmtId="0" fontId="11" fillId="0" borderId="24" xfId="0" applyFont="1" applyBorder="1" applyAlignment="1">
      <alignment horizontal="left" indent="3"/>
    </xf>
    <xf numFmtId="0" fontId="14" fillId="0" borderId="24" xfId="0" applyFont="1" applyBorder="1"/>
    <xf numFmtId="0" fontId="17" fillId="0" borderId="0" xfId="0" applyFont="1" applyBorder="1" applyAlignment="1">
      <alignment horizontal="center"/>
    </xf>
    <xf numFmtId="0" fontId="14" fillId="0" borderId="24" xfId="0" applyFont="1" applyBorder="1" applyAlignment="1">
      <alignment horizontal="left" indent="2"/>
    </xf>
    <xf numFmtId="3" fontId="14" fillId="4" borderId="0" xfId="0" applyNumberFormat="1" applyFont="1" applyFill="1" applyBorder="1" applyAlignment="1" applyProtection="1">
      <alignment horizontal="center"/>
    </xf>
    <xf numFmtId="4" fontId="14" fillId="4" borderId="0" xfId="0" applyNumberFormat="1" applyFont="1" applyFill="1" applyBorder="1" applyAlignment="1" applyProtection="1">
      <alignment horizontal="center"/>
    </xf>
    <xf numFmtId="0" fontId="14" fillId="0" borderId="26" xfId="0" applyFont="1" applyBorder="1"/>
    <xf numFmtId="0" fontId="15" fillId="0" borderId="27" xfId="0" applyFont="1" applyBorder="1" applyAlignment="1">
      <alignment horizontal="center"/>
    </xf>
    <xf numFmtId="0" fontId="15" fillId="0" borderId="28" xfId="0" applyFont="1" applyBorder="1"/>
    <xf numFmtId="0" fontId="18" fillId="0" borderId="0" xfId="0" applyFont="1" applyBorder="1" applyAlignment="1" applyProtection="1">
      <alignment horizontal="left"/>
      <protection locked="0"/>
    </xf>
    <xf numFmtId="0" fontId="0" fillId="0" borderId="0" xfId="0" applyFill="1" applyBorder="1"/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justify" vertical="top" wrapText="1"/>
    </xf>
    <xf numFmtId="0" fontId="0" fillId="0" borderId="0" xfId="0" applyFill="1"/>
    <xf numFmtId="0" fontId="0" fillId="0" borderId="17" xfId="0" applyFont="1" applyBorder="1" applyProtection="1">
      <protection locked="0"/>
    </xf>
    <xf numFmtId="0" fontId="0" fillId="0" borderId="9" xfId="0" applyFont="1" applyBorder="1" applyProtection="1">
      <protection locked="0"/>
    </xf>
    <xf numFmtId="0" fontId="0" fillId="0" borderId="0" xfId="0" applyFont="1" applyAlignment="1">
      <alignment horizontal="center"/>
    </xf>
    <xf numFmtId="14" fontId="0" fillId="0" borderId="1" xfId="0" applyNumberFormat="1" applyBorder="1"/>
    <xf numFmtId="0" fontId="6" fillId="0" borderId="0" xfId="0" applyFont="1" applyAlignment="1">
      <alignment horizontal="center" vertic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5" fillId="0" borderId="31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0" fillId="0" borderId="33" xfId="0" applyBorder="1" applyAlignment="1"/>
    <xf numFmtId="0" fontId="0" fillId="0" borderId="32" xfId="0" applyBorder="1" applyAlignment="1"/>
    <xf numFmtId="0" fontId="8" fillId="0" borderId="34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5" xfId="0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31" xfId="0" applyFont="1" applyBorder="1" applyAlignment="1"/>
    <xf numFmtId="0" fontId="5" fillId="0" borderId="32" xfId="0" applyFont="1" applyBorder="1" applyAlignment="1"/>
    <xf numFmtId="0" fontId="8" fillId="0" borderId="35" xfId="0" applyFont="1" applyBorder="1" applyAlignment="1">
      <alignment horizontal="left"/>
    </xf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0" fontId="5" fillId="0" borderId="32" xfId="0" applyFont="1" applyFill="1" applyBorder="1" applyAlignment="1">
      <alignment horizontal="left"/>
    </xf>
    <xf numFmtId="0" fontId="5" fillId="0" borderId="33" xfId="0" applyFont="1" applyFill="1" applyBorder="1" applyAlignment="1"/>
    <xf numFmtId="0" fontId="5" fillId="0" borderId="32" xfId="0" applyFont="1" applyFill="1" applyBorder="1" applyAlignment="1"/>
    <xf numFmtId="0" fontId="8" fillId="0" borderId="34" xfId="0" applyFont="1" applyFill="1" applyBorder="1" applyAlignment="1">
      <alignment horizontal="left"/>
    </xf>
    <xf numFmtId="0" fontId="8" fillId="0" borderId="35" xfId="0" applyFont="1" applyFill="1" applyBorder="1" applyAlignment="1">
      <alignment horizontal="left"/>
    </xf>
    <xf numFmtId="0" fontId="8" fillId="0" borderId="36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justify" vertical="top"/>
    </xf>
    <xf numFmtId="0" fontId="4" fillId="0" borderId="36" xfId="0" applyFont="1" applyBorder="1" applyAlignment="1">
      <alignment horizontal="left"/>
    </xf>
    <xf numFmtId="0" fontId="21" fillId="0" borderId="0" xfId="0" applyFont="1" applyAlignment="1">
      <alignment horizontal="justify" vertical="top"/>
    </xf>
    <xf numFmtId="0" fontId="1" fillId="0" borderId="29" xfId="0" applyFont="1" applyBorder="1" applyAlignment="1">
      <alignment horizontal="center" vertical="top" wrapText="1"/>
    </xf>
    <xf numFmtId="0" fontId="0" fillId="0" borderId="18" xfId="0" applyBorder="1" applyAlignment="1">
      <alignment horizontal="center" wrapText="1"/>
    </xf>
    <xf numFmtId="0" fontId="0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0" fontId="0" fillId="0" borderId="1" xfId="0" applyBorder="1" applyAlignment="1"/>
    <xf numFmtId="0" fontId="19" fillId="5" borderId="1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 vertical="top" wrapText="1"/>
    </xf>
    <xf numFmtId="0" fontId="2" fillId="2" borderId="30" xfId="0" applyFont="1" applyFill="1" applyBorder="1" applyAlignment="1">
      <alignment horizontal="center" vertical="top" wrapText="1"/>
    </xf>
    <xf numFmtId="0" fontId="0" fillId="0" borderId="18" xfId="0" applyBorder="1" applyAlignment="1">
      <alignment horizontal="center"/>
    </xf>
    <xf numFmtId="0" fontId="2" fillId="2" borderId="29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1" fillId="0" borderId="29" xfId="0" applyFont="1" applyBorder="1" applyAlignment="1">
      <alignment horizontal="justify" vertical="top" wrapText="1"/>
    </xf>
    <xf numFmtId="0" fontId="1" fillId="0" borderId="18" xfId="0" applyFont="1" applyBorder="1" applyAlignment="1">
      <alignment horizontal="justify" vertical="top" wrapText="1"/>
    </xf>
    <xf numFmtId="0" fontId="0" fillId="0" borderId="18" xfId="0" applyBorder="1" applyAlignment="1"/>
    <xf numFmtId="0" fontId="12" fillId="0" borderId="0" xfId="0" applyFont="1" applyAlignment="1">
      <alignment horizontal="left"/>
    </xf>
    <xf numFmtId="14" fontId="8" fillId="0" borderId="36" xfId="0" applyNumberFormat="1" applyFont="1" applyBorder="1" applyAlignment="1">
      <alignment horizontal="left"/>
    </xf>
    <xf numFmtId="0" fontId="5" fillId="0" borderId="33" xfId="0" applyFont="1" applyBorder="1" applyAlignment="1"/>
    <xf numFmtId="0" fontId="2" fillId="0" borderId="40" xfId="0" applyFont="1" applyBorder="1" applyAlignment="1">
      <alignment horizontal="right"/>
    </xf>
    <xf numFmtId="0" fontId="2" fillId="0" borderId="41" xfId="0" applyFont="1" applyBorder="1" applyAlignment="1">
      <alignment horizontal="right"/>
    </xf>
    <xf numFmtId="0" fontId="2" fillId="0" borderId="42" xfId="0" applyFont="1" applyBorder="1" applyAlignment="1">
      <alignment horizontal="right"/>
    </xf>
    <xf numFmtId="0" fontId="2" fillId="0" borderId="17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15" fillId="0" borderId="34" xfId="0" applyFont="1" applyBorder="1" applyAlignment="1">
      <alignment horizontal="left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topLeftCell="A23" zoomScale="150" zoomScaleNormal="150" zoomScalePageLayoutView="150" workbookViewId="0">
      <selection activeCell="B53" sqref="B53"/>
    </sheetView>
  </sheetViews>
  <sheetFormatPr defaultColWidth="8.85546875" defaultRowHeight="12.75" x14ac:dyDescent="0.2"/>
  <cols>
    <col min="1" max="1" width="19" customWidth="1"/>
    <col min="2" max="2" width="18.42578125" customWidth="1"/>
    <col min="3" max="3" width="18" customWidth="1"/>
    <col min="4" max="4" width="17.42578125" customWidth="1"/>
    <col min="5" max="5" width="17.140625" customWidth="1"/>
    <col min="6" max="6" width="22.140625" customWidth="1"/>
    <col min="7" max="7" width="12" customWidth="1"/>
  </cols>
  <sheetData>
    <row r="2" spans="1:7" x14ac:dyDescent="0.2">
      <c r="B2" s="72" t="s">
        <v>80</v>
      </c>
      <c r="C2" s="72"/>
      <c r="D2" s="72"/>
      <c r="E2" s="72"/>
      <c r="F2" s="72"/>
      <c r="G2" s="72"/>
    </row>
    <row r="3" spans="1:7" x14ac:dyDescent="0.2">
      <c r="B3" s="72"/>
      <c r="C3" s="72"/>
      <c r="D3" s="72"/>
      <c r="E3" s="72"/>
      <c r="F3" s="72"/>
      <c r="G3" s="72"/>
    </row>
    <row r="6" spans="1:7" x14ac:dyDescent="0.2">
      <c r="A6" s="73"/>
      <c r="B6" s="74"/>
      <c r="C6" s="74"/>
      <c r="D6" s="74"/>
      <c r="E6" s="74"/>
      <c r="F6" s="74"/>
      <c r="G6" s="75"/>
    </row>
    <row r="7" spans="1:7" x14ac:dyDescent="0.2">
      <c r="A7" s="76" t="s">
        <v>1</v>
      </c>
      <c r="B7" s="77"/>
      <c r="C7" s="78"/>
      <c r="D7" s="78"/>
      <c r="E7" s="78"/>
      <c r="F7" s="78"/>
      <c r="G7" s="79"/>
    </row>
    <row r="8" spans="1:7" ht="15" x14ac:dyDescent="0.25">
      <c r="A8" s="80" t="s">
        <v>2</v>
      </c>
      <c r="B8" s="81"/>
      <c r="C8" s="82"/>
      <c r="D8" s="82"/>
      <c r="E8" s="82"/>
      <c r="F8" s="82"/>
      <c r="G8" s="83"/>
    </row>
    <row r="9" spans="1:7" x14ac:dyDescent="0.2">
      <c r="A9" s="76" t="s">
        <v>3</v>
      </c>
      <c r="B9" s="84"/>
      <c r="C9" s="85" t="s">
        <v>4</v>
      </c>
      <c r="D9" s="86"/>
      <c r="E9" s="77" t="s">
        <v>5</v>
      </c>
      <c r="F9" s="77"/>
      <c r="G9" s="84"/>
    </row>
    <row r="10" spans="1:7" ht="15" x14ac:dyDescent="0.25">
      <c r="A10" s="80" t="s">
        <v>6</v>
      </c>
      <c r="B10" s="87"/>
      <c r="C10" s="80" t="s">
        <v>7</v>
      </c>
      <c r="D10" s="87"/>
      <c r="E10" s="81" t="s">
        <v>8</v>
      </c>
      <c r="F10" s="81"/>
      <c r="G10" s="87"/>
    </row>
    <row r="11" spans="1:7" x14ac:dyDescent="0.2">
      <c r="A11" s="76" t="s">
        <v>9</v>
      </c>
      <c r="B11" s="84"/>
      <c r="C11" s="85" t="s">
        <v>10</v>
      </c>
      <c r="D11" s="86"/>
      <c r="E11" s="77" t="s">
        <v>11</v>
      </c>
      <c r="F11" s="77"/>
      <c r="G11" s="84"/>
    </row>
    <row r="12" spans="1:7" ht="15" x14ac:dyDescent="0.25">
      <c r="A12" s="80" t="s">
        <v>12</v>
      </c>
      <c r="B12" s="87"/>
      <c r="C12" s="80" t="s">
        <v>13</v>
      </c>
      <c r="D12" s="87"/>
      <c r="E12" s="81" t="s">
        <v>14</v>
      </c>
      <c r="F12" s="81"/>
      <c r="G12" s="87"/>
    </row>
    <row r="13" spans="1:7" x14ac:dyDescent="0.2">
      <c r="A13" s="92" t="s">
        <v>15</v>
      </c>
      <c r="B13" s="93"/>
      <c r="C13" s="94" t="s">
        <v>16</v>
      </c>
      <c r="D13" s="94"/>
      <c r="E13" s="94"/>
      <c r="F13" s="94"/>
      <c r="G13" s="95"/>
    </row>
    <row r="14" spans="1:7" ht="15" x14ac:dyDescent="0.25">
      <c r="A14" s="96" t="s">
        <v>17</v>
      </c>
      <c r="B14" s="97"/>
      <c r="C14" s="98" t="s">
        <v>18</v>
      </c>
      <c r="D14" s="98"/>
      <c r="E14" s="98"/>
      <c r="F14" s="98"/>
      <c r="G14" s="97"/>
    </row>
    <row r="15" spans="1:7" x14ac:dyDescent="0.2">
      <c r="A15" s="88"/>
      <c r="B15" s="89"/>
      <c r="C15" s="89"/>
      <c r="D15" s="89"/>
      <c r="E15" s="89"/>
      <c r="F15" s="89"/>
      <c r="G15" s="90"/>
    </row>
    <row r="17" spans="1:7" x14ac:dyDescent="0.2">
      <c r="A17" s="91" t="s">
        <v>24</v>
      </c>
      <c r="B17" s="91"/>
      <c r="C17" s="91"/>
      <c r="D17" s="91"/>
      <c r="E17" s="91"/>
      <c r="F17" s="91"/>
      <c r="G17" s="91"/>
    </row>
    <row r="18" spans="1:7" x14ac:dyDescent="0.2">
      <c r="A18" s="8" t="s">
        <v>20</v>
      </c>
      <c r="B18" s="91" t="s">
        <v>21</v>
      </c>
      <c r="C18" s="91"/>
      <c r="D18" s="91"/>
      <c r="E18" s="8" t="s">
        <v>23</v>
      </c>
      <c r="F18" s="91" t="s">
        <v>22</v>
      </c>
      <c r="G18" s="91"/>
    </row>
    <row r="19" spans="1:7" x14ac:dyDescent="0.2">
      <c r="A19" s="7"/>
      <c r="B19" s="99"/>
      <c r="C19" s="99"/>
      <c r="D19" s="99"/>
      <c r="E19" s="7"/>
      <c r="F19" s="99"/>
      <c r="G19" s="99"/>
    </row>
    <row r="20" spans="1:7" x14ac:dyDescent="0.2">
      <c r="A20" s="7"/>
      <c r="B20" s="99"/>
      <c r="C20" s="99"/>
      <c r="D20" s="99"/>
      <c r="E20" s="7"/>
      <c r="F20" s="99"/>
      <c r="G20" s="99"/>
    </row>
    <row r="21" spans="1:7" x14ac:dyDescent="0.2">
      <c r="A21" s="7"/>
      <c r="B21" s="99"/>
      <c r="C21" s="99"/>
      <c r="D21" s="99"/>
      <c r="E21" s="7"/>
      <c r="F21" s="99"/>
      <c r="G21" s="99"/>
    </row>
    <row r="23" spans="1:7" x14ac:dyDescent="0.2">
      <c r="A23" s="100" t="s">
        <v>25</v>
      </c>
      <c r="B23" s="100"/>
      <c r="C23" s="100"/>
      <c r="D23" s="100"/>
      <c r="E23" s="100"/>
      <c r="F23" s="100"/>
      <c r="G23" s="100"/>
    </row>
    <row r="25" spans="1:7" ht="15" x14ac:dyDescent="0.25">
      <c r="A25" s="101" t="s">
        <v>70</v>
      </c>
      <c r="B25" s="101"/>
      <c r="C25" s="101"/>
      <c r="D25" s="101"/>
      <c r="E25" s="101"/>
      <c r="F25" s="101"/>
      <c r="G25" s="101"/>
    </row>
    <row r="26" spans="1:7" x14ac:dyDescent="0.2">
      <c r="B26" s="2"/>
      <c r="D26" s="2"/>
      <c r="F26" s="2"/>
    </row>
    <row r="27" spans="1:7" x14ac:dyDescent="0.2">
      <c r="A27" s="108" t="s">
        <v>71</v>
      </c>
      <c r="B27" s="108"/>
      <c r="C27" s="108"/>
      <c r="D27" s="108"/>
      <c r="E27" s="107"/>
      <c r="F27" s="2"/>
    </row>
    <row r="28" spans="1:7" x14ac:dyDescent="0.2">
      <c r="A28" s="109" t="s">
        <v>72</v>
      </c>
      <c r="B28" s="110"/>
      <c r="C28" s="110"/>
      <c r="D28" s="110"/>
      <c r="E28" s="111"/>
      <c r="F28" s="2"/>
    </row>
    <row r="29" spans="1:7" ht="14.25" x14ac:dyDescent="0.2">
      <c r="A29" s="65" t="s">
        <v>73</v>
      </c>
      <c r="B29" s="112" t="s">
        <v>74</v>
      </c>
      <c r="C29" s="113"/>
      <c r="D29" s="112" t="s">
        <v>75</v>
      </c>
      <c r="E29" s="113"/>
      <c r="F29" s="2"/>
    </row>
    <row r="30" spans="1:7" x14ac:dyDescent="0.2">
      <c r="A30" s="66">
        <v>1</v>
      </c>
      <c r="B30" s="102" t="s">
        <v>82</v>
      </c>
      <c r="C30" s="102"/>
      <c r="D30" s="103" t="s">
        <v>77</v>
      </c>
      <c r="E30" s="104"/>
      <c r="F30" s="2"/>
    </row>
    <row r="31" spans="1:7" x14ac:dyDescent="0.2">
      <c r="A31" s="66"/>
      <c r="B31" s="105" t="s">
        <v>83</v>
      </c>
      <c r="C31" s="106"/>
      <c r="D31" s="106"/>
      <c r="E31" s="107"/>
      <c r="F31" s="2"/>
    </row>
    <row r="32" spans="1:7" x14ac:dyDescent="0.2">
      <c r="A32" s="66"/>
      <c r="B32" s="114"/>
      <c r="C32" s="115"/>
      <c r="D32" s="114"/>
      <c r="E32" s="116"/>
      <c r="F32" s="2"/>
    </row>
    <row r="33" spans="1:6" x14ac:dyDescent="0.2">
      <c r="A33" s="66"/>
      <c r="B33" s="106"/>
      <c r="C33" s="106"/>
      <c r="D33" s="106"/>
      <c r="E33" s="107"/>
      <c r="F33" s="2"/>
    </row>
    <row r="34" spans="1:6" x14ac:dyDescent="0.2">
      <c r="A34" s="109" t="s">
        <v>78</v>
      </c>
      <c r="B34" s="110"/>
      <c r="C34" s="110"/>
      <c r="D34" s="110"/>
      <c r="E34" s="111"/>
      <c r="F34" s="2"/>
    </row>
    <row r="35" spans="1:6" ht="14.25" x14ac:dyDescent="0.2">
      <c r="A35" s="65" t="s">
        <v>73</v>
      </c>
      <c r="B35" s="112" t="s">
        <v>74</v>
      </c>
      <c r="C35" s="113"/>
      <c r="D35" s="112" t="s">
        <v>75</v>
      </c>
      <c r="E35" s="113"/>
      <c r="F35" s="2"/>
    </row>
    <row r="36" spans="1:6" x14ac:dyDescent="0.2">
      <c r="A36" s="66">
        <v>1</v>
      </c>
      <c r="B36" s="102" t="s">
        <v>76</v>
      </c>
      <c r="C36" s="102"/>
      <c r="D36" s="103" t="s">
        <v>77</v>
      </c>
      <c r="E36" s="104"/>
      <c r="F36" s="2"/>
    </row>
    <row r="37" spans="1:6" x14ac:dyDescent="0.2">
      <c r="A37" s="66"/>
      <c r="B37" s="106"/>
      <c r="C37" s="106"/>
      <c r="D37" s="106"/>
      <c r="E37" s="107"/>
      <c r="F37" s="2"/>
    </row>
    <row r="38" spans="1:6" x14ac:dyDescent="0.2">
      <c r="A38" s="66"/>
      <c r="B38" s="114"/>
      <c r="C38" s="115"/>
      <c r="D38" s="114"/>
      <c r="E38" s="116"/>
      <c r="F38" s="2"/>
    </row>
    <row r="39" spans="1:6" x14ac:dyDescent="0.2">
      <c r="A39" s="66"/>
      <c r="B39" s="106"/>
      <c r="C39" s="106"/>
      <c r="D39" s="106"/>
      <c r="E39" s="107"/>
      <c r="F39" s="2"/>
    </row>
  </sheetData>
  <mergeCells count="55">
    <mergeCell ref="B32:C32"/>
    <mergeCell ref="D32:E32"/>
    <mergeCell ref="B33:C33"/>
    <mergeCell ref="D33:E33"/>
    <mergeCell ref="B39:C39"/>
    <mergeCell ref="D39:E39"/>
    <mergeCell ref="B37:C37"/>
    <mergeCell ref="D37:E37"/>
    <mergeCell ref="B38:C38"/>
    <mergeCell ref="D38:E38"/>
    <mergeCell ref="A34:E34"/>
    <mergeCell ref="B35:C35"/>
    <mergeCell ref="D35:E35"/>
    <mergeCell ref="B36:C36"/>
    <mergeCell ref="D36:E36"/>
    <mergeCell ref="B30:C30"/>
    <mergeCell ref="D30:E30"/>
    <mergeCell ref="B31:C31"/>
    <mergeCell ref="D31:E31"/>
    <mergeCell ref="A27:E27"/>
    <mergeCell ref="A28:E28"/>
    <mergeCell ref="B29:C29"/>
    <mergeCell ref="D29:E29"/>
    <mergeCell ref="B21:D21"/>
    <mergeCell ref="F21:G21"/>
    <mergeCell ref="A23:G23"/>
    <mergeCell ref="A25:G25"/>
    <mergeCell ref="B19:D19"/>
    <mergeCell ref="F19:G19"/>
    <mergeCell ref="B20:D20"/>
    <mergeCell ref="F20:G20"/>
    <mergeCell ref="B18:D18"/>
    <mergeCell ref="F18:G18"/>
    <mergeCell ref="A13:B13"/>
    <mergeCell ref="C13:G13"/>
    <mergeCell ref="A14:B14"/>
    <mergeCell ref="C14:G14"/>
    <mergeCell ref="A12:B12"/>
    <mergeCell ref="C12:D12"/>
    <mergeCell ref="E12:G12"/>
    <mergeCell ref="A15:G15"/>
    <mergeCell ref="A17:G17"/>
    <mergeCell ref="A10:B10"/>
    <mergeCell ref="C10:D10"/>
    <mergeCell ref="E10:G10"/>
    <mergeCell ref="A11:B11"/>
    <mergeCell ref="C11:D11"/>
    <mergeCell ref="E11:G11"/>
    <mergeCell ref="B2:G3"/>
    <mergeCell ref="A6:G6"/>
    <mergeCell ref="A7:G7"/>
    <mergeCell ref="A8:G8"/>
    <mergeCell ref="A9:B9"/>
    <mergeCell ref="C9:D9"/>
    <mergeCell ref="E9:G9"/>
  </mergeCells>
  <phoneticPr fontId="0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150" zoomScaleNormal="150" zoomScalePageLayoutView="150" workbookViewId="0">
      <selection activeCell="I8" sqref="I8"/>
    </sheetView>
  </sheetViews>
  <sheetFormatPr defaultColWidth="8.85546875" defaultRowHeight="12.75" x14ac:dyDescent="0.2"/>
  <cols>
    <col min="1" max="1" width="26.85546875" customWidth="1"/>
    <col min="2" max="2" width="9.28515625" style="2" customWidth="1"/>
    <col min="3" max="3" width="25.42578125" customWidth="1"/>
    <col min="4" max="4" width="8.28515625" style="2" customWidth="1"/>
    <col min="5" max="5" width="6.85546875" customWidth="1"/>
    <col min="6" max="6" width="9.85546875" style="2" customWidth="1"/>
    <col min="7" max="7" width="7.42578125" customWidth="1"/>
  </cols>
  <sheetData>
    <row r="1" spans="1:7" x14ac:dyDescent="0.2">
      <c r="B1"/>
      <c r="D1"/>
      <c r="F1"/>
    </row>
    <row r="2" spans="1:7" ht="15" customHeight="1" x14ac:dyDescent="0.2">
      <c r="B2" s="72" t="s">
        <v>79</v>
      </c>
      <c r="C2" s="72"/>
      <c r="D2" s="72"/>
      <c r="E2" s="72"/>
      <c r="F2" s="72"/>
      <c r="G2" s="72"/>
    </row>
    <row r="3" spans="1:7" ht="15" customHeight="1" x14ac:dyDescent="0.2">
      <c r="B3" s="72"/>
      <c r="C3" s="72"/>
      <c r="D3" s="72"/>
      <c r="E3" s="72"/>
      <c r="F3" s="72"/>
      <c r="G3" s="72"/>
    </row>
    <row r="4" spans="1:7" x14ac:dyDescent="0.2">
      <c r="B4"/>
      <c r="D4"/>
      <c r="F4"/>
    </row>
    <row r="5" spans="1:7" ht="9.9499999999999993" customHeight="1" x14ac:dyDescent="0.2">
      <c r="B5"/>
      <c r="D5"/>
      <c r="F5"/>
    </row>
    <row r="6" spans="1:7" ht="6" customHeight="1" x14ac:dyDescent="0.2">
      <c r="A6" s="73"/>
      <c r="B6" s="74"/>
      <c r="C6" s="74"/>
      <c r="D6" s="74"/>
      <c r="E6" s="74"/>
      <c r="F6" s="74"/>
      <c r="G6" s="75"/>
    </row>
    <row r="7" spans="1:7" x14ac:dyDescent="0.2">
      <c r="A7" s="76" t="s">
        <v>96</v>
      </c>
      <c r="B7" s="77"/>
      <c r="C7" s="78"/>
      <c r="D7" s="78"/>
      <c r="E7" s="78"/>
      <c r="F7" s="78"/>
      <c r="G7" s="79"/>
    </row>
    <row r="8" spans="1:7" ht="15" x14ac:dyDescent="0.25">
      <c r="A8" s="138" t="s">
        <v>110</v>
      </c>
      <c r="B8" s="81"/>
      <c r="C8" s="82"/>
      <c r="D8" s="82"/>
      <c r="E8" s="82"/>
      <c r="F8" s="82"/>
      <c r="G8" s="83"/>
    </row>
    <row r="9" spans="1:7" x14ac:dyDescent="0.2">
      <c r="A9" s="76" t="s">
        <v>97</v>
      </c>
      <c r="B9" s="84"/>
      <c r="C9" s="85"/>
      <c r="D9" s="86"/>
      <c r="E9" s="77"/>
      <c r="F9" s="77"/>
      <c r="G9" s="84"/>
    </row>
    <row r="10" spans="1:7" ht="6" customHeight="1" x14ac:dyDescent="0.2">
      <c r="A10" s="73"/>
      <c r="B10" s="74"/>
      <c r="C10" s="74"/>
      <c r="D10" s="74"/>
      <c r="E10" s="74"/>
      <c r="F10" s="74"/>
      <c r="G10" s="75"/>
    </row>
    <row r="11" spans="1:7" x14ac:dyDescent="0.2">
      <c r="B11"/>
      <c r="D11"/>
      <c r="F11"/>
    </row>
    <row r="12" spans="1:7" x14ac:dyDescent="0.2">
      <c r="A12" s="91" t="s">
        <v>24</v>
      </c>
      <c r="B12" s="91"/>
      <c r="C12" s="91"/>
      <c r="D12" s="91"/>
      <c r="E12" s="91"/>
      <c r="F12" s="91"/>
      <c r="G12" s="91"/>
    </row>
    <row r="13" spans="1:7" x14ac:dyDescent="0.2">
      <c r="A13" s="8" t="s">
        <v>20</v>
      </c>
      <c r="B13" s="91" t="s">
        <v>21</v>
      </c>
      <c r="C13" s="91"/>
      <c r="D13" s="91"/>
      <c r="E13" s="8" t="s">
        <v>23</v>
      </c>
      <c r="F13" s="91" t="s">
        <v>22</v>
      </c>
      <c r="G13" s="91"/>
    </row>
    <row r="14" spans="1:7" x14ac:dyDescent="0.2">
      <c r="A14" s="71">
        <v>43718</v>
      </c>
      <c r="B14" s="99" t="s">
        <v>98</v>
      </c>
      <c r="C14" s="99"/>
      <c r="D14" s="99"/>
      <c r="E14" s="7" t="s">
        <v>99</v>
      </c>
      <c r="F14" s="99" t="s">
        <v>100</v>
      </c>
      <c r="G14" s="99"/>
    </row>
    <row r="15" spans="1:7" x14ac:dyDescent="0.2">
      <c r="A15" s="71">
        <v>43723</v>
      </c>
      <c r="B15" s="99" t="s">
        <v>109</v>
      </c>
      <c r="C15" s="99"/>
      <c r="D15" s="99"/>
      <c r="E15" s="7" t="s">
        <v>104</v>
      </c>
      <c r="F15" s="99" t="s">
        <v>101</v>
      </c>
      <c r="G15" s="99"/>
    </row>
    <row r="16" spans="1:7" x14ac:dyDescent="0.2">
      <c r="A16" s="71">
        <v>43733</v>
      </c>
      <c r="B16" s="99" t="s">
        <v>103</v>
      </c>
      <c r="C16" s="99"/>
      <c r="D16" s="99"/>
      <c r="E16" s="7" t="s">
        <v>99</v>
      </c>
      <c r="F16" s="99" t="s">
        <v>102</v>
      </c>
      <c r="G16" s="99"/>
    </row>
    <row r="17" spans="1:7" x14ac:dyDescent="0.2">
      <c r="B17"/>
      <c r="D17"/>
      <c r="F17"/>
    </row>
    <row r="18" spans="1:7" ht="27" customHeight="1" x14ac:dyDescent="0.2">
      <c r="A18" s="100" t="s">
        <v>25</v>
      </c>
      <c r="B18" s="100"/>
      <c r="C18" s="100"/>
      <c r="D18" s="100"/>
      <c r="E18" s="100"/>
      <c r="F18" s="100"/>
      <c r="G18" s="100"/>
    </row>
    <row r="19" spans="1:7" x14ac:dyDescent="0.2">
      <c r="B19"/>
      <c r="D19"/>
      <c r="F19"/>
    </row>
    <row r="20" spans="1:7" ht="15" x14ac:dyDescent="0.25">
      <c r="A20" s="101" t="s">
        <v>64</v>
      </c>
      <c r="B20" s="101"/>
      <c r="C20" s="101"/>
      <c r="D20" s="101"/>
      <c r="E20" s="101"/>
      <c r="F20" s="101"/>
      <c r="G20" s="101"/>
    </row>
    <row r="21" spans="1:7" s="3" customFormat="1" x14ac:dyDescent="0.2">
      <c r="A21" s="4"/>
      <c r="B21" s="5"/>
      <c r="C21" s="5"/>
      <c r="D21" s="5"/>
      <c r="E21" s="5"/>
      <c r="F21" s="5"/>
      <c r="G21" s="5"/>
    </row>
    <row r="22" spans="1:7" x14ac:dyDescent="0.2">
      <c r="A22" s="6"/>
      <c r="B22" s="117" t="s">
        <v>59</v>
      </c>
      <c r="C22" s="117"/>
      <c r="D22" s="31"/>
      <c r="E22" s="18"/>
      <c r="F22" s="18"/>
      <c r="G22" s="18"/>
    </row>
    <row r="23" spans="1:7" x14ac:dyDescent="0.2">
      <c r="A23" s="6"/>
      <c r="B23" s="117" t="s">
        <v>60</v>
      </c>
      <c r="C23" s="117"/>
      <c r="D23" s="31"/>
      <c r="E23" s="18"/>
      <c r="F23" s="18"/>
      <c r="G23" s="18"/>
    </row>
    <row r="24" spans="1:7" x14ac:dyDescent="0.2">
      <c r="A24" s="6"/>
      <c r="B24" s="6"/>
      <c r="C24" s="1" t="s">
        <v>48</v>
      </c>
      <c r="D24" s="32">
        <f>G35+G47</f>
        <v>39</v>
      </c>
      <c r="E24" s="18"/>
      <c r="F24" s="18"/>
      <c r="G24" s="18"/>
    </row>
    <row r="25" spans="1:7" x14ac:dyDescent="0.2">
      <c r="A25" s="34"/>
      <c r="B25" s="6"/>
      <c r="C25" s="18"/>
      <c r="D25" s="33"/>
      <c r="E25" s="18"/>
      <c r="F25" s="18"/>
      <c r="G25" s="18"/>
    </row>
    <row r="26" spans="1:7" ht="13.5" thickBot="1" x14ac:dyDescent="0.25">
      <c r="A26" s="6"/>
      <c r="B26" s="18"/>
      <c r="C26" s="18"/>
      <c r="D26" s="18"/>
      <c r="E26" s="18"/>
      <c r="F26" s="18"/>
      <c r="G26" s="18"/>
    </row>
    <row r="27" spans="1:7" x14ac:dyDescent="0.2">
      <c r="A27" s="35" t="s">
        <v>61</v>
      </c>
      <c r="B27" s="36" t="s">
        <v>62</v>
      </c>
      <c r="C27" s="21" t="s">
        <v>50</v>
      </c>
      <c r="D27" s="37" t="s">
        <v>0</v>
      </c>
      <c r="E27" s="20" t="s">
        <v>52</v>
      </c>
      <c r="F27" s="20" t="s">
        <v>53</v>
      </c>
      <c r="G27" s="21" t="s">
        <v>54</v>
      </c>
    </row>
    <row r="28" spans="1:7" x14ac:dyDescent="0.2">
      <c r="A28" s="68" t="s">
        <v>92</v>
      </c>
      <c r="B28" s="39">
        <v>2</v>
      </c>
      <c r="C28" s="40"/>
      <c r="D28" s="41"/>
      <c r="E28" s="24" t="str">
        <f t="shared" ref="E28:E34" si="0">IF(OR(AND(C28&lt;=19,B28&gt;5),AND(C28&gt;=20,C28&lt;=50,B28&gt;=2,B28&lt;=5),AND(C28&gt;50,B28&lt;=1)),"X","")</f>
        <v/>
      </c>
      <c r="F28" s="24" t="s">
        <v>95</v>
      </c>
      <c r="G28" s="25">
        <f t="shared" ref="G28:G34" si="1">IF(D28="X",7,IF(E28="X",10,IF(F28="X",15,"")))</f>
        <v>15</v>
      </c>
    </row>
    <row r="29" spans="1:7" x14ac:dyDescent="0.2">
      <c r="A29" s="68" t="s">
        <v>84</v>
      </c>
      <c r="B29" s="39">
        <v>1</v>
      </c>
      <c r="C29" s="40"/>
      <c r="D29" s="41"/>
      <c r="E29" s="24" t="s">
        <v>95</v>
      </c>
      <c r="F29" s="24" t="str">
        <f t="shared" ref="F29:F34" si="2">IF(OR(AND(C29&gt;50,B29&gt;=2),AND(C29&gt;=20,B29&gt;5)),"X","")</f>
        <v/>
      </c>
      <c r="G29" s="25">
        <f t="shared" si="1"/>
        <v>10</v>
      </c>
    </row>
    <row r="30" spans="1:7" x14ac:dyDescent="0.2">
      <c r="A30" s="68" t="s">
        <v>93</v>
      </c>
      <c r="B30" s="39">
        <v>1</v>
      </c>
      <c r="C30" s="40"/>
      <c r="D30" s="41" t="s">
        <v>95</v>
      </c>
      <c r="E30" s="24" t="str">
        <f t="shared" si="0"/>
        <v/>
      </c>
      <c r="F30" s="24" t="str">
        <f t="shared" si="2"/>
        <v/>
      </c>
      <c r="G30" s="25">
        <f t="shared" si="1"/>
        <v>7</v>
      </c>
    </row>
    <row r="31" spans="1:7" x14ac:dyDescent="0.2">
      <c r="A31" s="68" t="s">
        <v>94</v>
      </c>
      <c r="B31" s="39">
        <v>1</v>
      </c>
      <c r="C31" s="40"/>
      <c r="D31" s="41" t="s">
        <v>95</v>
      </c>
      <c r="E31" s="24" t="str">
        <f t="shared" si="0"/>
        <v/>
      </c>
      <c r="F31" s="24" t="str">
        <f t="shared" si="2"/>
        <v/>
      </c>
      <c r="G31" s="25">
        <f t="shared" si="1"/>
        <v>7</v>
      </c>
    </row>
    <row r="32" spans="1:7" x14ac:dyDescent="0.2">
      <c r="A32" s="68"/>
      <c r="B32" s="39"/>
      <c r="C32" s="40"/>
      <c r="D32" s="41" t="str">
        <f t="shared" ref="D32:D34" si="3">IF(OR(AND(C32&lt;=19,C32&lt;&gt;"",B32&lt;=5,B32&lt;&gt;""),AND(C32&lt;=50,C32&lt;&gt;"",B32&lt;=1,B32&lt;&gt;"")),"X","")</f>
        <v/>
      </c>
      <c r="E32" s="24" t="str">
        <f t="shared" si="0"/>
        <v/>
      </c>
      <c r="F32" s="24" t="str">
        <f t="shared" si="2"/>
        <v/>
      </c>
      <c r="G32" s="25" t="str">
        <f t="shared" si="1"/>
        <v/>
      </c>
    </row>
    <row r="33" spans="1:8" x14ac:dyDescent="0.2">
      <c r="A33" s="68"/>
      <c r="B33" s="39"/>
      <c r="C33" s="40"/>
      <c r="D33" s="41" t="str">
        <f t="shared" si="3"/>
        <v/>
      </c>
      <c r="E33" s="24" t="str">
        <f t="shared" si="0"/>
        <v/>
      </c>
      <c r="F33" s="24" t="str">
        <f t="shared" si="2"/>
        <v/>
      </c>
      <c r="G33" s="25" t="str">
        <f t="shared" si="1"/>
        <v/>
      </c>
      <c r="H33" s="64"/>
    </row>
    <row r="34" spans="1:8" x14ac:dyDescent="0.2">
      <c r="A34" s="68"/>
      <c r="B34" s="39"/>
      <c r="C34" s="40"/>
      <c r="D34" s="41" t="str">
        <f t="shared" si="3"/>
        <v/>
      </c>
      <c r="E34" s="24" t="str">
        <f t="shared" si="0"/>
        <v/>
      </c>
      <c r="F34" s="24" t="str">
        <f t="shared" si="2"/>
        <v/>
      </c>
      <c r="G34" s="25" t="str">
        <f t="shared" si="1"/>
        <v/>
      </c>
      <c r="H34" s="64"/>
    </row>
    <row r="35" spans="1:8" ht="13.5" thickBot="1" x14ac:dyDescent="0.25">
      <c r="A35" s="42" t="s">
        <v>55</v>
      </c>
      <c r="B35" s="27"/>
      <c r="C35" s="29"/>
      <c r="D35" s="43"/>
      <c r="E35" s="44"/>
      <c r="F35" s="44"/>
      <c r="G35" s="29">
        <f>SUM(G28:G34)</f>
        <v>39</v>
      </c>
    </row>
    <row r="43" spans="1:8" ht="13.5" thickBot="1" x14ac:dyDescent="0.25"/>
    <row r="44" spans="1:8" x14ac:dyDescent="0.2">
      <c r="A44" s="35" t="s">
        <v>63</v>
      </c>
      <c r="B44" s="36" t="s">
        <v>62</v>
      </c>
      <c r="C44" s="21" t="s">
        <v>50</v>
      </c>
      <c r="D44" s="37" t="s">
        <v>0</v>
      </c>
      <c r="E44" s="20" t="s">
        <v>52</v>
      </c>
      <c r="F44" s="20" t="s">
        <v>53</v>
      </c>
      <c r="G44" s="21" t="s">
        <v>54</v>
      </c>
    </row>
    <row r="45" spans="1:8" x14ac:dyDescent="0.2">
      <c r="A45" s="68"/>
      <c r="B45" s="39"/>
      <c r="C45" s="40"/>
      <c r="D45" s="41"/>
      <c r="E45" s="24" t="str">
        <f>IF(OR(AND(C45&lt;=19,B45&gt;5),AND(C45&gt;=20,C45&lt;=50,B45&gt;=2,B45&lt;=5),AND(C45&gt;50,B45&lt;=1)),"X","")</f>
        <v/>
      </c>
      <c r="F45" s="24" t="str">
        <f>IF(OR(AND(C45&gt;50,B45&gt;=2),AND(C45&gt;=20,B45&gt;5)),"X","")</f>
        <v/>
      </c>
      <c r="G45" s="25" t="str">
        <f>IF(D45="X",5,IF(E45="X",7,IF(F45="X",10,"")))</f>
        <v/>
      </c>
    </row>
    <row r="46" spans="1:8" x14ac:dyDescent="0.2">
      <c r="A46" s="38"/>
      <c r="B46" s="39"/>
      <c r="C46" s="40"/>
      <c r="D46" s="41" t="str">
        <f>IF(OR(AND(C46&lt;=19,C46&lt;&gt;"",B46&lt;=5,B46&lt;&gt;""),AND(C46&lt;=50,C46&lt;&gt;"",B46&lt;=1,B46&lt;&gt;"")),"X","")</f>
        <v/>
      </c>
      <c r="E46" s="24" t="str">
        <f>IF(OR(AND(C46&lt;=19,B46&gt;5),AND(C46&gt;=20,C46&lt;=50,B46&gt;=2,B46&lt;=5),AND(C46&gt;50,B46&lt;=1)),"X","")</f>
        <v/>
      </c>
      <c r="F46" s="24" t="str">
        <f>IF(OR(AND(C46&gt;50,B46&gt;=2),AND(C46&gt;=20,B46&gt;5)),"X","")</f>
        <v/>
      </c>
      <c r="G46" s="25" t="str">
        <f>IF(D46="X",5,IF(E46="X",7,IF(F46="X",10,"")))</f>
        <v/>
      </c>
    </row>
    <row r="47" spans="1:8" ht="13.5" thickBot="1" x14ac:dyDescent="0.25">
      <c r="A47" s="42" t="s">
        <v>55</v>
      </c>
      <c r="B47" s="27"/>
      <c r="C47" s="29"/>
      <c r="D47" s="43"/>
      <c r="E47" s="44"/>
      <c r="F47" s="44"/>
      <c r="G47" s="29">
        <f>SUM(G45:G46)</f>
        <v>0</v>
      </c>
    </row>
  </sheetData>
  <mergeCells count="21">
    <mergeCell ref="A7:G7"/>
    <mergeCell ref="A8:G8"/>
    <mergeCell ref="B2:G3"/>
    <mergeCell ref="A6:G6"/>
    <mergeCell ref="A9:B9"/>
    <mergeCell ref="C9:D9"/>
    <mergeCell ref="E9:G9"/>
    <mergeCell ref="B15:D15"/>
    <mergeCell ref="F15:G15"/>
    <mergeCell ref="A10:G10"/>
    <mergeCell ref="A12:G12"/>
    <mergeCell ref="B13:D13"/>
    <mergeCell ref="F13:G13"/>
    <mergeCell ref="B14:D14"/>
    <mergeCell ref="F14:G14"/>
    <mergeCell ref="B23:C23"/>
    <mergeCell ref="B16:D16"/>
    <mergeCell ref="F16:G16"/>
    <mergeCell ref="A18:G18"/>
    <mergeCell ref="A20:G20"/>
    <mergeCell ref="B22:C22"/>
  </mergeCells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43" zoomScale="150" zoomScaleNormal="150" zoomScalePageLayoutView="150" workbookViewId="0">
      <selection activeCell="B51" sqref="B51"/>
    </sheetView>
  </sheetViews>
  <sheetFormatPr defaultColWidth="8.85546875" defaultRowHeight="12.75" x14ac:dyDescent="0.2"/>
  <cols>
    <col min="1" max="1" width="30.42578125" customWidth="1"/>
    <col min="2" max="2" width="8.42578125" style="2" customWidth="1"/>
    <col min="3" max="3" width="34" customWidth="1"/>
    <col min="4" max="4" width="8.7109375" style="2" customWidth="1"/>
    <col min="5" max="5" width="7.7109375" customWidth="1"/>
    <col min="6" max="6" width="10.140625" style="2" customWidth="1"/>
    <col min="7" max="7" width="8.140625" customWidth="1"/>
  </cols>
  <sheetData>
    <row r="1" spans="1:8" s="67" customFormat="1" ht="33" customHeight="1" x14ac:dyDescent="0.2"/>
    <row r="2" spans="1:8" ht="15" customHeight="1" x14ac:dyDescent="0.2">
      <c r="B2" s="45"/>
      <c r="C2" s="72" t="s">
        <v>79</v>
      </c>
      <c r="D2" s="72"/>
      <c r="E2" s="72"/>
      <c r="F2" s="72"/>
      <c r="G2" s="72"/>
      <c r="H2" s="45"/>
    </row>
    <row r="3" spans="1:8" ht="15" customHeight="1" x14ac:dyDescent="0.2">
      <c r="B3" s="45"/>
      <c r="C3" s="72"/>
      <c r="D3" s="72"/>
      <c r="E3" s="72"/>
      <c r="F3" s="72"/>
      <c r="G3" s="72"/>
      <c r="H3" s="45"/>
    </row>
    <row r="4" spans="1:8" x14ac:dyDescent="0.2">
      <c r="B4"/>
      <c r="D4"/>
      <c r="F4"/>
    </row>
    <row r="5" spans="1:8" ht="9.9499999999999993" customHeight="1" x14ac:dyDescent="0.2">
      <c r="B5"/>
      <c r="D5"/>
      <c r="F5"/>
    </row>
    <row r="6" spans="1:8" ht="6" customHeight="1" x14ac:dyDescent="0.2">
      <c r="A6" s="73"/>
      <c r="B6" s="74"/>
      <c r="C6" s="74"/>
      <c r="D6" s="74"/>
      <c r="E6" s="74"/>
      <c r="F6" s="74"/>
      <c r="G6" s="75"/>
    </row>
    <row r="7" spans="1:8" x14ac:dyDescent="0.2">
      <c r="A7" s="76" t="s">
        <v>1</v>
      </c>
      <c r="B7" s="77"/>
      <c r="C7" s="78"/>
      <c r="D7" s="78"/>
      <c r="E7" s="78"/>
      <c r="F7" s="78"/>
      <c r="G7" s="79"/>
    </row>
    <row r="8" spans="1:8" ht="15" x14ac:dyDescent="0.25">
      <c r="A8" s="80"/>
      <c r="B8" s="81"/>
      <c r="C8" s="82"/>
      <c r="D8" s="82"/>
      <c r="E8" s="82"/>
      <c r="F8" s="82"/>
      <c r="G8" s="83"/>
    </row>
    <row r="9" spans="1:8" x14ac:dyDescent="0.2">
      <c r="A9" s="76" t="s">
        <v>3</v>
      </c>
      <c r="B9" s="84"/>
      <c r="C9" s="85" t="s">
        <v>4</v>
      </c>
      <c r="D9" s="86"/>
      <c r="E9" s="77" t="s">
        <v>5</v>
      </c>
      <c r="F9" s="77"/>
      <c r="G9" s="84"/>
    </row>
    <row r="10" spans="1:8" ht="15" x14ac:dyDescent="0.25">
      <c r="A10" s="80"/>
      <c r="B10" s="87"/>
      <c r="C10" s="80"/>
      <c r="D10" s="87"/>
      <c r="E10" s="118"/>
      <c r="F10" s="81"/>
      <c r="G10" s="87"/>
    </row>
    <row r="11" spans="1:8" x14ac:dyDescent="0.2">
      <c r="A11" s="76" t="s">
        <v>9</v>
      </c>
      <c r="B11" s="84"/>
      <c r="C11" s="85" t="s">
        <v>10</v>
      </c>
      <c r="D11" s="86"/>
      <c r="E11" s="77" t="s">
        <v>11</v>
      </c>
      <c r="F11" s="77"/>
      <c r="G11" s="84"/>
    </row>
    <row r="12" spans="1:8" ht="15" x14ac:dyDescent="0.25">
      <c r="A12" s="80"/>
      <c r="B12" s="87"/>
      <c r="C12" s="80"/>
      <c r="D12" s="87"/>
      <c r="E12" s="81"/>
      <c r="F12" s="81"/>
      <c r="G12" s="87"/>
    </row>
    <row r="13" spans="1:8" x14ac:dyDescent="0.2">
      <c r="A13" s="76" t="s">
        <v>15</v>
      </c>
      <c r="B13" s="84"/>
      <c r="C13" s="119" t="s">
        <v>16</v>
      </c>
      <c r="D13" s="119"/>
      <c r="E13" s="119"/>
      <c r="F13" s="119"/>
      <c r="G13" s="86"/>
    </row>
    <row r="14" spans="1:8" ht="15" x14ac:dyDescent="0.25">
      <c r="A14" s="80"/>
      <c r="B14" s="87"/>
      <c r="C14" s="81"/>
      <c r="D14" s="81"/>
      <c r="E14" s="81"/>
      <c r="F14" s="81"/>
      <c r="G14" s="87"/>
    </row>
    <row r="15" spans="1:8" ht="6" customHeight="1" x14ac:dyDescent="0.2">
      <c r="A15" s="73"/>
      <c r="B15" s="74"/>
      <c r="C15" s="74"/>
      <c r="D15" s="74"/>
      <c r="E15" s="74"/>
      <c r="F15" s="74"/>
      <c r="G15" s="75"/>
    </row>
    <row r="16" spans="1:8" x14ac:dyDescent="0.2">
      <c r="B16"/>
      <c r="D16"/>
      <c r="F16"/>
    </row>
    <row r="17" spans="1:7" x14ac:dyDescent="0.2">
      <c r="A17" s="91" t="s">
        <v>24</v>
      </c>
      <c r="B17" s="91"/>
      <c r="C17" s="91"/>
      <c r="D17" s="91"/>
      <c r="E17" s="91"/>
      <c r="F17" s="91"/>
      <c r="G17" s="91"/>
    </row>
    <row r="18" spans="1:7" x14ac:dyDescent="0.2">
      <c r="A18" s="8" t="s">
        <v>20</v>
      </c>
      <c r="B18" s="91" t="s">
        <v>21</v>
      </c>
      <c r="C18" s="91"/>
      <c r="D18" s="91"/>
      <c r="E18" s="8" t="s">
        <v>23</v>
      </c>
      <c r="F18" s="91" t="s">
        <v>22</v>
      </c>
      <c r="G18" s="91"/>
    </row>
    <row r="19" spans="1:7" x14ac:dyDescent="0.2">
      <c r="A19" s="7"/>
      <c r="B19" s="99"/>
      <c r="C19" s="99"/>
      <c r="D19" s="99"/>
      <c r="E19" s="7"/>
      <c r="F19" s="99"/>
      <c r="G19" s="99"/>
    </row>
    <row r="20" spans="1:7" x14ac:dyDescent="0.2">
      <c r="A20" s="7"/>
      <c r="B20" s="99"/>
      <c r="C20" s="99"/>
      <c r="D20" s="99"/>
      <c r="E20" s="7"/>
      <c r="F20" s="99"/>
      <c r="G20" s="99"/>
    </row>
    <row r="21" spans="1:7" x14ac:dyDescent="0.2">
      <c r="A21" s="7"/>
      <c r="B21" s="99"/>
      <c r="C21" s="99"/>
      <c r="D21" s="99"/>
      <c r="E21" s="7"/>
      <c r="F21" s="99"/>
      <c r="G21" s="99"/>
    </row>
    <row r="22" spans="1:7" x14ac:dyDescent="0.2">
      <c r="B22"/>
      <c r="D22"/>
      <c r="F22"/>
    </row>
    <row r="23" spans="1:7" ht="27" hidden="1" customHeight="1" x14ac:dyDescent="0.2">
      <c r="A23" s="100"/>
      <c r="B23" s="100"/>
      <c r="C23" s="100"/>
      <c r="D23" s="100"/>
      <c r="E23" s="100"/>
      <c r="F23" s="100"/>
      <c r="G23" s="100"/>
    </row>
    <row r="24" spans="1:7" x14ac:dyDescent="0.2">
      <c r="B24"/>
      <c r="D24"/>
      <c r="F24"/>
    </row>
    <row r="25" spans="1:7" ht="15" x14ac:dyDescent="0.25">
      <c r="A25" s="101" t="s">
        <v>58</v>
      </c>
      <c r="B25" s="101"/>
      <c r="C25" s="101"/>
      <c r="D25" s="101"/>
      <c r="E25" s="101"/>
      <c r="F25" s="101"/>
      <c r="G25" s="101"/>
    </row>
    <row r="26" spans="1:7" s="3" customFormat="1" x14ac:dyDescent="0.2">
      <c r="A26" s="4"/>
      <c r="B26" s="5"/>
      <c r="C26" s="5"/>
      <c r="D26" s="5"/>
      <c r="E26" s="5"/>
      <c r="F26" s="5"/>
      <c r="G26" s="5"/>
    </row>
    <row r="27" spans="1:7" x14ac:dyDescent="0.2">
      <c r="C27" s="30" t="s">
        <v>45</v>
      </c>
      <c r="D27" s="31">
        <f>G50</f>
        <v>13</v>
      </c>
      <c r="E27" s="18"/>
      <c r="F27" s="18"/>
      <c r="G27" s="18"/>
    </row>
    <row r="28" spans="1:7" x14ac:dyDescent="0.2">
      <c r="C28" s="30" t="s">
        <v>46</v>
      </c>
      <c r="D28" s="31">
        <f>G57</f>
        <v>0</v>
      </c>
      <c r="E28" s="18"/>
      <c r="F28" s="18"/>
      <c r="G28" s="70"/>
    </row>
    <row r="29" spans="1:7" x14ac:dyDescent="0.2">
      <c r="C29" s="30" t="s">
        <v>47</v>
      </c>
      <c r="D29" s="31">
        <f>G62</f>
        <v>0</v>
      </c>
      <c r="E29" s="18"/>
      <c r="F29" s="18"/>
      <c r="G29" s="18"/>
    </row>
    <row r="30" spans="1:7" x14ac:dyDescent="0.2">
      <c r="C30" s="1" t="s">
        <v>48</v>
      </c>
      <c r="D30" s="32">
        <f>SUM(D27:D29)</f>
        <v>13</v>
      </c>
      <c r="E30" s="18"/>
      <c r="F30" s="18"/>
      <c r="G30" s="18"/>
    </row>
    <row r="31" spans="1:7" ht="13.5" thickBot="1" x14ac:dyDescent="0.25">
      <c r="A31" s="6"/>
      <c r="B31" s="18"/>
      <c r="C31" s="18"/>
      <c r="D31" s="18"/>
      <c r="E31" s="18"/>
      <c r="F31" s="18"/>
      <c r="G31" s="18"/>
    </row>
    <row r="32" spans="1:7" x14ac:dyDescent="0.2">
      <c r="A32" s="19" t="s">
        <v>49</v>
      </c>
      <c r="B32" s="20" t="s">
        <v>50</v>
      </c>
      <c r="C32" s="20" t="s">
        <v>51</v>
      </c>
      <c r="D32" s="20" t="s">
        <v>0</v>
      </c>
      <c r="E32" s="20" t="s">
        <v>52</v>
      </c>
      <c r="F32" s="20" t="s">
        <v>53</v>
      </c>
      <c r="G32" s="21" t="s">
        <v>54</v>
      </c>
    </row>
    <row r="33" spans="1:7" x14ac:dyDescent="0.2">
      <c r="A33" s="69" t="s">
        <v>85</v>
      </c>
      <c r="B33" s="23">
        <v>4</v>
      </c>
      <c r="C33" s="23">
        <v>1</v>
      </c>
      <c r="D33" s="24" t="str">
        <f>IF(OR(AND(B33&lt;=4,B33&lt;&gt;"",C33&lt;=2,C33&lt;&gt;""),AND(B33&lt;=15,B33&lt;&gt;"",C33&lt;=1,C33&lt;&gt;"")),"X","")</f>
        <v>X</v>
      </c>
      <c r="E33" s="24" t="str">
        <f>IF(OR(AND(B33&lt;=4,C33&gt;2),AND(B33&gt;=5,B33&lt;=15,C33=2),AND(B33&gt;15,C33&lt;=1)),"X","")</f>
        <v/>
      </c>
      <c r="F33" s="24" t="str">
        <f>IF(OR(AND(B33&gt;15,C33&gt;=2),AND(B33&gt;=5,C33&gt;2)),"X","")</f>
        <v/>
      </c>
      <c r="G33" s="25">
        <f>IF(D33="X",3,IF(E33="X",4,IF(F33="X",6,"")))</f>
        <v>3</v>
      </c>
    </row>
    <row r="34" spans="1:7" x14ac:dyDescent="0.2">
      <c r="A34" s="69" t="s">
        <v>86</v>
      </c>
      <c r="B34" s="23">
        <v>5</v>
      </c>
      <c r="C34" s="23">
        <v>2</v>
      </c>
      <c r="D34" s="24" t="str">
        <f t="shared" ref="D34:D49" si="0">IF(OR(AND(B34&lt;=4,B34&lt;&gt;"",C34&lt;=2,C34&lt;&gt;""),AND(B34&lt;=15,B34&lt;&gt;"",C34&lt;=1,C34&lt;&gt;"")),"X","")</f>
        <v/>
      </c>
      <c r="E34" s="24" t="str">
        <f t="shared" ref="E34:E49" si="1">IF(OR(AND(B34&lt;=4,C34&gt;2),AND(B34&gt;=5,B34&lt;=15,C34=2),AND(B34&gt;15,C34&lt;=1)),"X","")</f>
        <v>X</v>
      </c>
      <c r="F34" s="24" t="str">
        <f t="shared" ref="F34:F49" si="2">IF(OR(AND(B34&gt;15,C34&gt;=2),AND(B34&gt;=5,C34&gt;2)),"X","")</f>
        <v/>
      </c>
      <c r="G34" s="25">
        <f>IF(D34="X",3,IF(E34="X",4,IF(F34="X",6,"")))</f>
        <v>4</v>
      </c>
    </row>
    <row r="35" spans="1:7" x14ac:dyDescent="0.2">
      <c r="A35" s="69" t="s">
        <v>87</v>
      </c>
      <c r="B35" s="23">
        <v>2</v>
      </c>
      <c r="C35" s="23">
        <v>2</v>
      </c>
      <c r="D35" s="24" t="str">
        <f t="shared" si="0"/>
        <v>X</v>
      </c>
      <c r="E35" s="24" t="str">
        <f t="shared" si="1"/>
        <v/>
      </c>
      <c r="F35" s="24" t="str">
        <f t="shared" si="2"/>
        <v/>
      </c>
      <c r="G35" s="25">
        <f t="shared" ref="G35:G49" si="3">IF(D35="X",3,IF(E35="X",4,IF(F35="X",6,"")))</f>
        <v>3</v>
      </c>
    </row>
    <row r="36" spans="1:7" x14ac:dyDescent="0.2">
      <c r="A36" s="69" t="s">
        <v>88</v>
      </c>
      <c r="B36" s="23">
        <v>4</v>
      </c>
      <c r="C36" s="23">
        <v>2</v>
      </c>
      <c r="D36" s="24" t="str">
        <f t="shared" si="0"/>
        <v>X</v>
      </c>
      <c r="E36" s="24" t="str">
        <f t="shared" si="1"/>
        <v/>
      </c>
      <c r="F36" s="24" t="str">
        <f t="shared" si="2"/>
        <v/>
      </c>
      <c r="G36" s="25">
        <f t="shared" si="3"/>
        <v>3</v>
      </c>
    </row>
    <row r="37" spans="1:7" x14ac:dyDescent="0.2">
      <c r="A37" s="69"/>
      <c r="B37" s="23"/>
      <c r="C37" s="23"/>
      <c r="D37" s="24" t="str">
        <f t="shared" si="0"/>
        <v/>
      </c>
      <c r="E37" s="24" t="str">
        <f t="shared" si="1"/>
        <v/>
      </c>
      <c r="F37" s="24" t="str">
        <f t="shared" si="2"/>
        <v/>
      </c>
      <c r="G37" s="25" t="str">
        <f t="shared" si="3"/>
        <v/>
      </c>
    </row>
    <row r="38" spans="1:7" x14ac:dyDescent="0.2">
      <c r="A38" s="69"/>
      <c r="B38" s="23"/>
      <c r="C38" s="23"/>
      <c r="D38" s="24" t="str">
        <f t="shared" si="0"/>
        <v/>
      </c>
      <c r="E38" s="24" t="str">
        <f t="shared" si="1"/>
        <v/>
      </c>
      <c r="F38" s="24" t="str">
        <f t="shared" si="2"/>
        <v/>
      </c>
      <c r="G38" s="25" t="str">
        <f t="shared" si="3"/>
        <v/>
      </c>
    </row>
    <row r="39" spans="1:7" x14ac:dyDescent="0.2">
      <c r="A39" s="69"/>
      <c r="B39" s="23"/>
      <c r="C39" s="23"/>
      <c r="D39" s="24" t="str">
        <f t="shared" si="0"/>
        <v/>
      </c>
      <c r="E39" s="24" t="str">
        <f t="shared" si="1"/>
        <v/>
      </c>
      <c r="F39" s="24" t="str">
        <f t="shared" si="2"/>
        <v/>
      </c>
      <c r="G39" s="25" t="str">
        <f t="shared" si="3"/>
        <v/>
      </c>
    </row>
    <row r="40" spans="1:7" x14ac:dyDescent="0.2">
      <c r="A40" s="69"/>
      <c r="B40" s="23"/>
      <c r="C40" s="23"/>
      <c r="D40" s="24" t="str">
        <f t="shared" si="0"/>
        <v/>
      </c>
      <c r="E40" s="24" t="str">
        <f t="shared" si="1"/>
        <v/>
      </c>
      <c r="F40" s="24" t="str">
        <f t="shared" si="2"/>
        <v/>
      </c>
      <c r="G40" s="25" t="str">
        <f t="shared" si="3"/>
        <v/>
      </c>
    </row>
    <row r="41" spans="1:7" x14ac:dyDescent="0.2">
      <c r="A41" s="69"/>
      <c r="B41" s="23"/>
      <c r="C41" s="23"/>
      <c r="D41" s="24" t="str">
        <f t="shared" si="0"/>
        <v/>
      </c>
      <c r="E41" s="24" t="str">
        <f t="shared" si="1"/>
        <v/>
      </c>
      <c r="F41" s="24" t="str">
        <f t="shared" si="2"/>
        <v/>
      </c>
      <c r="G41" s="25" t="str">
        <f t="shared" si="3"/>
        <v/>
      </c>
    </row>
    <row r="42" spans="1:7" x14ac:dyDescent="0.2">
      <c r="A42" s="69"/>
      <c r="B42" s="23"/>
      <c r="C42" s="23"/>
      <c r="D42" s="24" t="str">
        <f t="shared" si="0"/>
        <v/>
      </c>
      <c r="E42" s="24" t="str">
        <f t="shared" si="1"/>
        <v/>
      </c>
      <c r="F42" s="24" t="str">
        <f t="shared" si="2"/>
        <v/>
      </c>
      <c r="G42" s="25" t="str">
        <f t="shared" si="3"/>
        <v/>
      </c>
    </row>
    <row r="43" spans="1:7" x14ac:dyDescent="0.2">
      <c r="A43" s="69"/>
      <c r="B43" s="23"/>
      <c r="C43" s="23"/>
      <c r="D43" s="24" t="str">
        <f t="shared" si="0"/>
        <v/>
      </c>
      <c r="E43" s="24" t="str">
        <f t="shared" si="1"/>
        <v/>
      </c>
      <c r="F43" s="24" t="str">
        <f t="shared" si="2"/>
        <v/>
      </c>
      <c r="G43" s="25" t="str">
        <f t="shared" si="3"/>
        <v/>
      </c>
    </row>
    <row r="44" spans="1:7" x14ac:dyDescent="0.2">
      <c r="A44" s="69"/>
      <c r="B44" s="23"/>
      <c r="C44" s="23"/>
      <c r="D44" s="24" t="str">
        <f t="shared" si="0"/>
        <v/>
      </c>
      <c r="E44" s="24" t="str">
        <f t="shared" si="1"/>
        <v/>
      </c>
      <c r="F44" s="24" t="str">
        <f t="shared" si="2"/>
        <v/>
      </c>
      <c r="G44" s="25" t="str">
        <f t="shared" si="3"/>
        <v/>
      </c>
    </row>
    <row r="45" spans="1:7" x14ac:dyDescent="0.2">
      <c r="A45" s="69"/>
      <c r="B45" s="23"/>
      <c r="C45" s="23"/>
      <c r="D45" s="24" t="str">
        <f t="shared" si="0"/>
        <v/>
      </c>
      <c r="E45" s="24" t="str">
        <f t="shared" si="1"/>
        <v/>
      </c>
      <c r="F45" s="24" t="str">
        <f t="shared" si="2"/>
        <v/>
      </c>
      <c r="G45" s="25" t="str">
        <f t="shared" si="3"/>
        <v/>
      </c>
    </row>
    <row r="46" spans="1:7" x14ac:dyDescent="0.2">
      <c r="A46" s="69"/>
      <c r="B46" s="23"/>
      <c r="C46" s="23"/>
      <c r="D46" s="24" t="str">
        <f t="shared" si="0"/>
        <v/>
      </c>
      <c r="E46" s="24" t="str">
        <f t="shared" si="1"/>
        <v/>
      </c>
      <c r="F46" s="24" t="str">
        <f t="shared" si="2"/>
        <v/>
      </c>
      <c r="G46" s="25" t="str">
        <f t="shared" si="3"/>
        <v/>
      </c>
    </row>
    <row r="47" spans="1:7" x14ac:dyDescent="0.2">
      <c r="A47" s="69"/>
      <c r="B47" s="23"/>
      <c r="C47" s="23"/>
      <c r="D47" s="24" t="str">
        <f t="shared" si="0"/>
        <v/>
      </c>
      <c r="E47" s="24" t="str">
        <f t="shared" si="1"/>
        <v/>
      </c>
      <c r="F47" s="24" t="str">
        <f t="shared" si="2"/>
        <v/>
      </c>
      <c r="G47" s="25" t="str">
        <f t="shared" si="3"/>
        <v/>
      </c>
    </row>
    <row r="48" spans="1:7" x14ac:dyDescent="0.2">
      <c r="A48" s="69"/>
      <c r="B48" s="23"/>
      <c r="C48" s="23"/>
      <c r="D48" s="24" t="str">
        <f t="shared" si="0"/>
        <v/>
      </c>
      <c r="E48" s="24" t="str">
        <f t="shared" si="1"/>
        <v/>
      </c>
      <c r="F48" s="24" t="str">
        <f t="shared" si="2"/>
        <v/>
      </c>
      <c r="G48" s="25" t="str">
        <f t="shared" si="3"/>
        <v/>
      </c>
    </row>
    <row r="49" spans="1:7" x14ac:dyDescent="0.2">
      <c r="A49" s="69"/>
      <c r="B49" s="23"/>
      <c r="C49" s="23"/>
      <c r="D49" s="24" t="str">
        <f t="shared" si="0"/>
        <v/>
      </c>
      <c r="E49" s="24" t="str">
        <f t="shared" si="1"/>
        <v/>
      </c>
      <c r="F49" s="24" t="str">
        <f t="shared" si="2"/>
        <v/>
      </c>
      <c r="G49" s="25" t="str">
        <f t="shared" si="3"/>
        <v/>
      </c>
    </row>
    <row r="50" spans="1:7" ht="13.5" thickBot="1" x14ac:dyDescent="0.25">
      <c r="A50" s="27" t="s">
        <v>55</v>
      </c>
      <c r="B50" s="28"/>
      <c r="C50" s="28"/>
      <c r="D50" s="28"/>
      <c r="E50" s="28"/>
      <c r="F50" s="28"/>
      <c r="G50" s="26">
        <f>SUM(G33:G49)</f>
        <v>13</v>
      </c>
    </row>
    <row r="52" spans="1:7" ht="13.5" thickBot="1" x14ac:dyDescent="0.25"/>
    <row r="53" spans="1:7" x14ac:dyDescent="0.2">
      <c r="A53" s="19" t="s">
        <v>56</v>
      </c>
      <c r="B53" s="20" t="s">
        <v>50</v>
      </c>
      <c r="C53" s="20" t="s">
        <v>51</v>
      </c>
      <c r="D53" s="20" t="s">
        <v>0</v>
      </c>
      <c r="E53" s="20" t="s">
        <v>52</v>
      </c>
      <c r="F53" s="20" t="s">
        <v>53</v>
      </c>
      <c r="G53" s="20" t="s">
        <v>54</v>
      </c>
    </row>
    <row r="54" spans="1:7" x14ac:dyDescent="0.2">
      <c r="A54" s="69" t="s">
        <v>89</v>
      </c>
      <c r="B54" s="23"/>
      <c r="C54" s="23"/>
      <c r="D54" s="24" t="str">
        <f t="shared" ref="D54:D56" si="4">IF(OR(AND(B54&lt;=5,B54&lt;&gt;"",C54&lt;=3,C54&lt;&gt;""),AND(B54&lt;=19,B54&lt;&gt;"",C54&lt;=1,C54&lt;&gt;"")),"X","")</f>
        <v/>
      </c>
      <c r="E54" s="24" t="str">
        <f t="shared" ref="E54:E56" si="5">IF(OR(AND(B54&lt;=5,C54&gt;3),AND(B54&gt;=6,B54&lt;=19,C54&gt;=2,C54&lt;=3),AND(B54&gt;19,C54&lt;=1)),"X","")</f>
        <v/>
      </c>
      <c r="F54" s="24" t="str">
        <f t="shared" ref="F54:F56" si="6">IF(OR(AND(B54&gt;19,C54&gt;=2),AND(B54&gt;=6,C54&gt;3)),"X","")</f>
        <v/>
      </c>
      <c r="G54" s="25" t="str">
        <f t="shared" ref="G54:G56" si="7">IF(D54="X",4,IF(E54="X",5,IF(F54="X",7,"")))</f>
        <v/>
      </c>
    </row>
    <row r="55" spans="1:7" x14ac:dyDescent="0.2">
      <c r="A55" s="69" t="s">
        <v>90</v>
      </c>
      <c r="B55" s="23"/>
      <c r="C55" s="23"/>
      <c r="D55" s="24" t="str">
        <f t="shared" si="4"/>
        <v/>
      </c>
      <c r="E55" s="24" t="str">
        <f t="shared" si="5"/>
        <v/>
      </c>
      <c r="F55" s="24" t="str">
        <f t="shared" si="6"/>
        <v/>
      </c>
      <c r="G55" s="25" t="str">
        <f t="shared" si="7"/>
        <v/>
      </c>
    </row>
    <row r="56" spans="1:7" x14ac:dyDescent="0.2">
      <c r="A56" s="69" t="s">
        <v>91</v>
      </c>
      <c r="B56" s="23"/>
      <c r="C56" s="23"/>
      <c r="D56" s="24" t="str">
        <f t="shared" si="4"/>
        <v/>
      </c>
      <c r="E56" s="24" t="str">
        <f t="shared" si="5"/>
        <v/>
      </c>
      <c r="F56" s="24" t="str">
        <f t="shared" si="6"/>
        <v/>
      </c>
      <c r="G56" s="25" t="str">
        <f t="shared" si="7"/>
        <v/>
      </c>
    </row>
    <row r="57" spans="1:7" ht="13.5" thickBot="1" x14ac:dyDescent="0.25">
      <c r="A57" s="27" t="s">
        <v>55</v>
      </c>
      <c r="B57" s="28"/>
      <c r="C57" s="28"/>
      <c r="D57" s="28"/>
      <c r="E57" s="28"/>
      <c r="F57" s="28"/>
      <c r="G57" s="29">
        <f>SUM(G54:G56)</f>
        <v>0</v>
      </c>
    </row>
    <row r="59" spans="1:7" ht="13.5" thickBot="1" x14ac:dyDescent="0.25"/>
    <row r="60" spans="1:7" x14ac:dyDescent="0.2">
      <c r="A60" s="19" t="s">
        <v>57</v>
      </c>
      <c r="B60" s="20" t="s">
        <v>50</v>
      </c>
      <c r="C60" s="20" t="s">
        <v>51</v>
      </c>
      <c r="D60" s="20" t="s">
        <v>0</v>
      </c>
      <c r="E60" s="20" t="s">
        <v>52</v>
      </c>
      <c r="F60" s="20" t="s">
        <v>53</v>
      </c>
      <c r="G60" s="21" t="s">
        <v>54</v>
      </c>
    </row>
    <row r="61" spans="1:7" x14ac:dyDescent="0.2">
      <c r="A61" s="22"/>
      <c r="B61" s="23"/>
      <c r="C61" s="23"/>
      <c r="D61" s="24" t="str">
        <f>IF(OR(AND(B61&lt;=5,B61&lt;&gt;"",C61&lt;=3,C61&lt;&gt;""),AND(B61&lt;=19,B61&lt;&gt;"",C61&lt;=1,C61&lt;&gt;"")),"X","")</f>
        <v/>
      </c>
      <c r="E61" s="24" t="str">
        <f>IF(OR(AND(B61&lt;=5,C61&gt;3),AND(B61&gt;=6,B61&lt;=19,C61&gt;=2,C61&lt;=3),AND(B61&gt;19,C61&lt;=1)),"X","")</f>
        <v/>
      </c>
      <c r="F61" s="24" t="str">
        <f>IF(OR(AND(B61&gt;19,C61&gt;=2),AND(B61&gt;=6,C61&gt;3)),"X","")</f>
        <v/>
      </c>
      <c r="G61" s="25" t="str">
        <f>IF(D61="X",3,IF(E61="X",4,IF(F61="X",6,"")))</f>
        <v/>
      </c>
    </row>
    <row r="62" spans="1:7" ht="13.5" thickBot="1" x14ac:dyDescent="0.25">
      <c r="A62" s="27" t="s">
        <v>55</v>
      </c>
      <c r="B62" s="28"/>
      <c r="C62" s="28"/>
      <c r="D62" s="28"/>
      <c r="E62" s="28"/>
      <c r="F62" s="28"/>
      <c r="G62" s="29">
        <f>SUM(G61:G61)</f>
        <v>0</v>
      </c>
    </row>
  </sheetData>
  <mergeCells count="32">
    <mergeCell ref="A17:G17"/>
    <mergeCell ref="A6:G6"/>
    <mergeCell ref="A7:G7"/>
    <mergeCell ref="A8:G8"/>
    <mergeCell ref="E12:G12"/>
    <mergeCell ref="A9:B9"/>
    <mergeCell ref="C9:D9"/>
    <mergeCell ref="E9:G9"/>
    <mergeCell ref="A10:B10"/>
    <mergeCell ref="C10:D10"/>
    <mergeCell ref="E10:G10"/>
    <mergeCell ref="A13:B13"/>
    <mergeCell ref="C13:G13"/>
    <mergeCell ref="A14:B14"/>
    <mergeCell ref="C14:G14"/>
    <mergeCell ref="A15:G15"/>
    <mergeCell ref="B21:D21"/>
    <mergeCell ref="F21:G21"/>
    <mergeCell ref="A23:G23"/>
    <mergeCell ref="A25:G25"/>
    <mergeCell ref="C2:G3"/>
    <mergeCell ref="B18:D18"/>
    <mergeCell ref="F18:G18"/>
    <mergeCell ref="B19:D19"/>
    <mergeCell ref="F19:G19"/>
    <mergeCell ref="A11:B11"/>
    <mergeCell ref="C11:D11"/>
    <mergeCell ref="E11:G11"/>
    <mergeCell ref="A12:B12"/>
    <mergeCell ref="C12:D12"/>
    <mergeCell ref="B20:D20"/>
    <mergeCell ref="F20:G20"/>
  </mergeCells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E21" zoomScale="200" zoomScaleNormal="200" zoomScalePageLayoutView="200" workbookViewId="0">
      <selection activeCell="E43" sqref="E43"/>
    </sheetView>
  </sheetViews>
  <sheetFormatPr defaultColWidth="8.85546875" defaultRowHeight="12.75" x14ac:dyDescent="0.2"/>
  <cols>
    <col min="1" max="1" width="17.42578125" customWidth="1"/>
    <col min="2" max="2" width="12.7109375" style="2" customWidth="1"/>
    <col min="3" max="3" width="40.28515625" customWidth="1"/>
    <col min="4" max="4" width="8.7109375" style="2" customWidth="1"/>
    <col min="5" max="5" width="17.28515625" customWidth="1"/>
    <col min="6" max="6" width="6.7109375" style="2" customWidth="1"/>
    <col min="7" max="7" width="5.140625" customWidth="1"/>
  </cols>
  <sheetData>
    <row r="1" spans="1:7" x14ac:dyDescent="0.2">
      <c r="B1"/>
      <c r="D1"/>
      <c r="F1"/>
    </row>
    <row r="2" spans="1:7" ht="15" customHeight="1" x14ac:dyDescent="0.2">
      <c r="B2" s="72" t="s">
        <v>79</v>
      </c>
      <c r="C2" s="72"/>
      <c r="D2" s="72"/>
      <c r="E2" s="72"/>
      <c r="F2" s="72"/>
      <c r="G2" s="72"/>
    </row>
    <row r="3" spans="1:7" ht="15" customHeight="1" x14ac:dyDescent="0.2">
      <c r="B3" s="72"/>
      <c r="C3" s="72"/>
      <c r="D3" s="72"/>
      <c r="E3" s="72"/>
      <c r="F3" s="72"/>
      <c r="G3" s="72"/>
    </row>
    <row r="4" spans="1:7" x14ac:dyDescent="0.2">
      <c r="B4"/>
      <c r="D4"/>
      <c r="F4"/>
    </row>
    <row r="5" spans="1:7" ht="9.9499999999999993" customHeight="1" x14ac:dyDescent="0.2">
      <c r="B5"/>
      <c r="D5"/>
      <c r="F5"/>
    </row>
    <row r="6" spans="1:7" ht="6" customHeight="1" x14ac:dyDescent="0.2">
      <c r="A6" s="73"/>
      <c r="B6" s="74"/>
      <c r="C6" s="74"/>
      <c r="D6" s="74"/>
      <c r="E6" s="74"/>
      <c r="F6" s="74"/>
      <c r="G6" s="75"/>
    </row>
    <row r="7" spans="1:7" x14ac:dyDescent="0.2">
      <c r="A7" s="76" t="s">
        <v>1</v>
      </c>
      <c r="B7" s="77"/>
      <c r="C7" s="78"/>
      <c r="D7" s="78"/>
      <c r="E7" s="78"/>
      <c r="F7" s="78"/>
      <c r="G7" s="79"/>
    </row>
    <row r="8" spans="1:7" ht="15" x14ac:dyDescent="0.25">
      <c r="A8" s="80"/>
      <c r="B8" s="81"/>
      <c r="C8" s="82"/>
      <c r="D8" s="82"/>
      <c r="E8" s="82"/>
      <c r="F8" s="82"/>
      <c r="G8" s="83"/>
    </row>
    <row r="9" spans="1:7" x14ac:dyDescent="0.2">
      <c r="A9" s="76" t="s">
        <v>3</v>
      </c>
      <c r="B9" s="84"/>
      <c r="C9" s="85" t="s">
        <v>4</v>
      </c>
      <c r="D9" s="86"/>
      <c r="E9" s="77" t="s">
        <v>5</v>
      </c>
      <c r="F9" s="77"/>
      <c r="G9" s="84"/>
    </row>
    <row r="10" spans="1:7" ht="15" x14ac:dyDescent="0.25">
      <c r="A10" s="80"/>
      <c r="B10" s="87"/>
      <c r="C10" s="80"/>
      <c r="D10" s="87"/>
      <c r="E10" s="118"/>
      <c r="F10" s="81"/>
      <c r="G10" s="87"/>
    </row>
    <row r="11" spans="1:7" x14ac:dyDescent="0.2">
      <c r="A11" s="76" t="s">
        <v>9</v>
      </c>
      <c r="B11" s="84"/>
      <c r="C11" s="85" t="s">
        <v>10</v>
      </c>
      <c r="D11" s="86"/>
      <c r="E11" s="77" t="s">
        <v>11</v>
      </c>
      <c r="F11" s="77"/>
      <c r="G11" s="84"/>
    </row>
    <row r="12" spans="1:7" ht="15" x14ac:dyDescent="0.25">
      <c r="A12" s="80"/>
      <c r="B12" s="87"/>
      <c r="C12" s="80"/>
      <c r="D12" s="87"/>
      <c r="E12" s="81"/>
      <c r="F12" s="81"/>
      <c r="G12" s="87"/>
    </row>
    <row r="13" spans="1:7" x14ac:dyDescent="0.2">
      <c r="A13" s="76" t="s">
        <v>15</v>
      </c>
      <c r="B13" s="84"/>
      <c r="C13" s="119" t="s">
        <v>16</v>
      </c>
      <c r="D13" s="119"/>
      <c r="E13" s="119"/>
      <c r="F13" s="119"/>
      <c r="G13" s="86"/>
    </row>
    <row r="14" spans="1:7" ht="15" x14ac:dyDescent="0.25">
      <c r="A14" s="80"/>
      <c r="B14" s="87"/>
      <c r="C14" s="81"/>
      <c r="D14" s="81"/>
      <c r="E14" s="81"/>
      <c r="F14" s="81"/>
      <c r="G14" s="87"/>
    </row>
    <row r="15" spans="1:7" ht="6" customHeight="1" x14ac:dyDescent="0.2">
      <c r="A15" s="73"/>
      <c r="B15" s="74"/>
      <c r="C15" s="74"/>
      <c r="D15" s="74"/>
      <c r="E15" s="74"/>
      <c r="F15" s="74"/>
      <c r="G15" s="75"/>
    </row>
    <row r="16" spans="1:7" x14ac:dyDescent="0.2">
      <c r="B16"/>
      <c r="D16"/>
      <c r="F16"/>
    </row>
    <row r="17" spans="1:7" x14ac:dyDescent="0.2">
      <c r="A17" s="91" t="s">
        <v>24</v>
      </c>
      <c r="B17" s="91"/>
      <c r="C17" s="91"/>
      <c r="D17" s="91"/>
      <c r="E17" s="91"/>
      <c r="F17" s="91"/>
      <c r="G17" s="91"/>
    </row>
    <row r="18" spans="1:7" x14ac:dyDescent="0.2">
      <c r="A18" s="8" t="s">
        <v>20</v>
      </c>
      <c r="B18" s="91" t="s">
        <v>21</v>
      </c>
      <c r="C18" s="91"/>
      <c r="D18" s="91"/>
      <c r="E18" s="8" t="s">
        <v>23</v>
      </c>
      <c r="F18" s="91" t="s">
        <v>22</v>
      </c>
      <c r="G18" s="91"/>
    </row>
    <row r="19" spans="1:7" x14ac:dyDescent="0.2">
      <c r="A19" s="7"/>
      <c r="B19" s="99"/>
      <c r="C19" s="99"/>
      <c r="D19" s="99"/>
      <c r="E19" s="7"/>
      <c r="F19" s="99"/>
      <c r="G19" s="99"/>
    </row>
    <row r="20" spans="1:7" x14ac:dyDescent="0.2">
      <c r="A20" s="7"/>
      <c r="B20" s="99"/>
      <c r="C20" s="99"/>
      <c r="D20" s="99"/>
      <c r="E20" s="7"/>
      <c r="F20" s="99"/>
      <c r="G20" s="99"/>
    </row>
    <row r="21" spans="1:7" x14ac:dyDescent="0.2">
      <c r="A21" s="7"/>
      <c r="B21" s="99"/>
      <c r="C21" s="99"/>
      <c r="D21" s="99"/>
      <c r="E21" s="7"/>
      <c r="F21" s="99"/>
      <c r="G21" s="99"/>
    </row>
    <row r="22" spans="1:7" x14ac:dyDescent="0.2">
      <c r="B22"/>
      <c r="D22"/>
      <c r="F22"/>
    </row>
    <row r="23" spans="1:7" ht="27" customHeight="1" x14ac:dyDescent="0.2">
      <c r="A23" s="100"/>
      <c r="B23" s="100"/>
      <c r="C23" s="100"/>
      <c r="D23" s="100"/>
      <c r="E23" s="100"/>
      <c r="F23" s="100"/>
      <c r="G23" s="100"/>
    </row>
    <row r="24" spans="1:7" x14ac:dyDescent="0.2">
      <c r="B24"/>
      <c r="D24"/>
      <c r="F24"/>
    </row>
    <row r="25" spans="1:7" ht="15" x14ac:dyDescent="0.25">
      <c r="A25" s="101" t="s">
        <v>44</v>
      </c>
      <c r="B25" s="101"/>
      <c r="C25" s="101"/>
      <c r="D25" s="101"/>
      <c r="E25" s="101"/>
      <c r="F25" s="101"/>
      <c r="G25" s="101"/>
    </row>
    <row r="26" spans="1:7" s="3" customFormat="1" ht="13.5" thickBot="1" x14ac:dyDescent="0.25">
      <c r="A26" s="4"/>
      <c r="B26" s="5"/>
      <c r="C26" s="5"/>
      <c r="D26" s="5"/>
      <c r="E26" s="5"/>
      <c r="F26" s="5"/>
      <c r="G26" s="5"/>
    </row>
    <row r="27" spans="1:7" ht="18" customHeight="1" thickBot="1" x14ac:dyDescent="0.25">
      <c r="A27" s="135" t="s">
        <v>26</v>
      </c>
      <c r="B27" s="136"/>
      <c r="C27" s="136"/>
      <c r="D27" s="137"/>
      <c r="E27" s="12" t="s">
        <v>27</v>
      </c>
      <c r="F27" s="9"/>
      <c r="G27" s="9"/>
    </row>
    <row r="28" spans="1:7" ht="18" customHeight="1" x14ac:dyDescent="0.2">
      <c r="A28" s="126" t="s">
        <v>28</v>
      </c>
      <c r="B28" s="127"/>
      <c r="C28" s="127"/>
      <c r="D28" s="128"/>
      <c r="E28" s="13">
        <v>4</v>
      </c>
      <c r="F28" s="9"/>
      <c r="G28" s="9"/>
    </row>
    <row r="29" spans="1:7" ht="18" customHeight="1" x14ac:dyDescent="0.2">
      <c r="A29" s="123" t="s">
        <v>29</v>
      </c>
      <c r="B29" s="124"/>
      <c r="C29" s="124"/>
      <c r="D29" s="125"/>
      <c r="E29" s="14">
        <v>0</v>
      </c>
      <c r="F29" s="9"/>
      <c r="G29" s="9"/>
    </row>
    <row r="30" spans="1:7" ht="18" customHeight="1" x14ac:dyDescent="0.2">
      <c r="A30" s="123" t="s">
        <v>30</v>
      </c>
      <c r="B30" s="124"/>
      <c r="C30" s="124"/>
      <c r="D30" s="125"/>
      <c r="E30" s="14">
        <v>4</v>
      </c>
      <c r="F30" s="9"/>
      <c r="G30" s="9"/>
    </row>
    <row r="31" spans="1:7" ht="18" customHeight="1" x14ac:dyDescent="0.2">
      <c r="A31" s="123" t="s">
        <v>31</v>
      </c>
      <c r="B31" s="124"/>
      <c r="C31" s="124"/>
      <c r="D31" s="125"/>
      <c r="E31" s="14">
        <v>2</v>
      </c>
      <c r="F31" s="9"/>
      <c r="G31" s="9"/>
    </row>
    <row r="32" spans="1:7" ht="18" customHeight="1" x14ac:dyDescent="0.2">
      <c r="A32" s="123" t="s">
        <v>32</v>
      </c>
      <c r="B32" s="124"/>
      <c r="C32" s="124"/>
      <c r="D32" s="125"/>
      <c r="E32" s="14">
        <v>4</v>
      </c>
      <c r="F32" s="9"/>
      <c r="G32" s="9"/>
    </row>
    <row r="33" spans="1:7" ht="18" customHeight="1" x14ac:dyDescent="0.2">
      <c r="A33" s="123" t="s">
        <v>33</v>
      </c>
      <c r="B33" s="124"/>
      <c r="C33" s="124"/>
      <c r="D33" s="125"/>
      <c r="E33" s="14">
        <v>3</v>
      </c>
      <c r="F33" s="9"/>
      <c r="G33" s="9"/>
    </row>
    <row r="34" spans="1:7" ht="18" customHeight="1" x14ac:dyDescent="0.2">
      <c r="A34" s="123" t="s">
        <v>34</v>
      </c>
      <c r="B34" s="124"/>
      <c r="C34" s="124"/>
      <c r="D34" s="125"/>
      <c r="E34" s="14">
        <v>5</v>
      </c>
      <c r="F34" s="9"/>
      <c r="G34" s="9"/>
    </row>
    <row r="35" spans="1:7" ht="18" customHeight="1" x14ac:dyDescent="0.2">
      <c r="A35" s="123" t="s">
        <v>35</v>
      </c>
      <c r="B35" s="124"/>
      <c r="C35" s="124"/>
      <c r="D35" s="125"/>
      <c r="E35" s="14">
        <v>0</v>
      </c>
      <c r="F35" s="9"/>
      <c r="G35" s="9"/>
    </row>
    <row r="36" spans="1:7" ht="18" customHeight="1" x14ac:dyDescent="0.2">
      <c r="A36" s="123" t="s">
        <v>43</v>
      </c>
      <c r="B36" s="124"/>
      <c r="C36" s="124"/>
      <c r="D36" s="125"/>
      <c r="E36" s="14">
        <v>2</v>
      </c>
      <c r="F36" s="9"/>
      <c r="G36" s="9"/>
    </row>
    <row r="37" spans="1:7" ht="18" customHeight="1" x14ac:dyDescent="0.2">
      <c r="A37" s="123" t="s">
        <v>36</v>
      </c>
      <c r="B37" s="124"/>
      <c r="C37" s="124"/>
      <c r="D37" s="125"/>
      <c r="E37" s="14">
        <v>2</v>
      </c>
      <c r="F37" s="9"/>
      <c r="G37" s="9"/>
    </row>
    <row r="38" spans="1:7" ht="18" customHeight="1" x14ac:dyDescent="0.2">
      <c r="A38" s="123" t="s">
        <v>37</v>
      </c>
      <c r="B38" s="124"/>
      <c r="C38" s="124"/>
      <c r="D38" s="125"/>
      <c r="E38" s="14">
        <v>4</v>
      </c>
      <c r="F38" s="9"/>
      <c r="G38" s="9"/>
    </row>
    <row r="39" spans="1:7" ht="18" customHeight="1" x14ac:dyDescent="0.2">
      <c r="A39" s="123" t="s">
        <v>38</v>
      </c>
      <c r="B39" s="124"/>
      <c r="C39" s="124"/>
      <c r="D39" s="125"/>
      <c r="E39" s="14">
        <v>5</v>
      </c>
      <c r="F39" s="9"/>
      <c r="G39" s="9"/>
    </row>
    <row r="40" spans="1:7" ht="18" customHeight="1" x14ac:dyDescent="0.2">
      <c r="A40" s="123" t="s">
        <v>39</v>
      </c>
      <c r="B40" s="124"/>
      <c r="C40" s="124"/>
      <c r="D40" s="125"/>
      <c r="E40" s="14">
        <v>5</v>
      </c>
      <c r="F40" s="9"/>
      <c r="G40" s="9"/>
    </row>
    <row r="41" spans="1:7" ht="18" customHeight="1" thickBot="1" x14ac:dyDescent="0.25">
      <c r="A41" s="129" t="s">
        <v>40</v>
      </c>
      <c r="B41" s="130"/>
      <c r="C41" s="130"/>
      <c r="D41" s="131"/>
      <c r="E41" s="15">
        <v>5</v>
      </c>
      <c r="F41" s="9"/>
      <c r="G41" s="9"/>
    </row>
    <row r="42" spans="1:7" ht="18" customHeight="1" thickBot="1" x14ac:dyDescent="0.25">
      <c r="A42" s="132" t="s">
        <v>41</v>
      </c>
      <c r="B42" s="133"/>
      <c r="C42" s="133"/>
      <c r="D42" s="134"/>
      <c r="E42" s="16">
        <f>SUM(E28:E41)</f>
        <v>45</v>
      </c>
      <c r="F42"/>
    </row>
    <row r="43" spans="1:7" ht="18" customHeight="1" thickBot="1" x14ac:dyDescent="0.25">
      <c r="A43" s="120" t="s">
        <v>42</v>
      </c>
      <c r="B43" s="121"/>
      <c r="C43" s="121"/>
      <c r="D43" s="122"/>
      <c r="E43" s="17">
        <f>(E42*0.01)+0.65</f>
        <v>1.1000000000000001</v>
      </c>
      <c r="F43"/>
    </row>
    <row r="44" spans="1:7" x14ac:dyDescent="0.2">
      <c r="A44" s="10"/>
      <c r="B44"/>
      <c r="D44"/>
      <c r="E44" s="11"/>
      <c r="F44"/>
    </row>
  </sheetData>
  <mergeCells count="49">
    <mergeCell ref="A7:G7"/>
    <mergeCell ref="A8:G8"/>
    <mergeCell ref="B2:G3"/>
    <mergeCell ref="A6:G6"/>
    <mergeCell ref="A9:B9"/>
    <mergeCell ref="C9:D9"/>
    <mergeCell ref="E9:G9"/>
    <mergeCell ref="A10:B10"/>
    <mergeCell ref="C10:D10"/>
    <mergeCell ref="E10:G10"/>
    <mergeCell ref="A15:G15"/>
    <mergeCell ref="A17:G17"/>
    <mergeCell ref="A11:B11"/>
    <mergeCell ref="C11:D11"/>
    <mergeCell ref="E11:G11"/>
    <mergeCell ref="A12:B12"/>
    <mergeCell ref="C12:D12"/>
    <mergeCell ref="E12:G12"/>
    <mergeCell ref="A13:B13"/>
    <mergeCell ref="C13:G13"/>
    <mergeCell ref="A14:B14"/>
    <mergeCell ref="C14:G14"/>
    <mergeCell ref="A27:D27"/>
    <mergeCell ref="B18:D18"/>
    <mergeCell ref="F18:G18"/>
    <mergeCell ref="B19:D19"/>
    <mergeCell ref="F19:G19"/>
    <mergeCell ref="A25:G25"/>
    <mergeCell ref="B20:D20"/>
    <mergeCell ref="F20:G20"/>
    <mergeCell ref="B21:D21"/>
    <mergeCell ref="F21:G21"/>
    <mergeCell ref="A23:G23"/>
    <mergeCell ref="A43:D43"/>
    <mergeCell ref="A38:D38"/>
    <mergeCell ref="A39:D39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40:D40"/>
    <mergeCell ref="A41:D41"/>
    <mergeCell ref="A42:D42"/>
  </mergeCells>
  <phoneticPr fontId="0" type="noConversion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zoomScale="200" zoomScaleNormal="200" zoomScalePageLayoutView="200" workbookViewId="0">
      <selection activeCell="I12" sqref="I12"/>
    </sheetView>
  </sheetViews>
  <sheetFormatPr defaultColWidth="8.85546875" defaultRowHeight="12.75" x14ac:dyDescent="0.2"/>
  <cols>
    <col min="1" max="1" width="17.42578125" customWidth="1"/>
    <col min="2" max="2" width="23.42578125" style="2" customWidth="1"/>
    <col min="3" max="3" width="17.28515625" customWidth="1"/>
    <col min="4" max="4" width="8.7109375" style="2" hidden="1" customWidth="1"/>
    <col min="5" max="5" width="0.140625" hidden="1" customWidth="1"/>
    <col min="6" max="6" width="0.140625" style="2" hidden="1" customWidth="1"/>
    <col min="7" max="7" width="19.28515625" customWidth="1"/>
  </cols>
  <sheetData>
    <row r="1" spans="1:7" x14ac:dyDescent="0.2">
      <c r="B1"/>
      <c r="D1"/>
      <c r="F1"/>
    </row>
    <row r="2" spans="1:7" ht="15" customHeight="1" x14ac:dyDescent="0.2">
      <c r="B2" s="72" t="s">
        <v>79</v>
      </c>
      <c r="C2" s="72"/>
      <c r="D2" s="72"/>
      <c r="E2" s="72"/>
      <c r="F2" s="72"/>
      <c r="G2" s="72"/>
    </row>
    <row r="3" spans="1:7" ht="15" customHeight="1" x14ac:dyDescent="0.2">
      <c r="B3" s="72"/>
      <c r="C3" s="72"/>
      <c r="D3" s="72"/>
      <c r="E3" s="72"/>
      <c r="F3" s="72"/>
      <c r="G3" s="72"/>
    </row>
    <row r="4" spans="1:7" x14ac:dyDescent="0.2">
      <c r="B4"/>
      <c r="D4"/>
      <c r="F4"/>
    </row>
    <row r="5" spans="1:7" ht="9.9499999999999993" customHeight="1" x14ac:dyDescent="0.2">
      <c r="B5"/>
      <c r="D5"/>
      <c r="F5"/>
    </row>
    <row r="6" spans="1:7" ht="6" customHeight="1" x14ac:dyDescent="0.2">
      <c r="A6" s="73"/>
      <c r="B6" s="74"/>
      <c r="C6" s="74"/>
      <c r="D6" s="74"/>
      <c r="E6" s="74"/>
      <c r="F6" s="74"/>
      <c r="G6" s="75"/>
    </row>
    <row r="7" spans="1:7" x14ac:dyDescent="0.2">
      <c r="A7" s="76" t="s">
        <v>105</v>
      </c>
      <c r="B7" s="77"/>
      <c r="C7" s="78"/>
      <c r="D7" s="78"/>
      <c r="E7" s="78"/>
      <c r="F7" s="78"/>
      <c r="G7" s="79"/>
    </row>
    <row r="8" spans="1:7" ht="15" x14ac:dyDescent="0.25">
      <c r="A8" s="80"/>
      <c r="B8" s="81"/>
      <c r="C8" s="82"/>
      <c r="D8" s="82"/>
      <c r="E8" s="82"/>
      <c r="F8" s="82"/>
      <c r="G8" s="83"/>
    </row>
    <row r="9" spans="1:7" x14ac:dyDescent="0.2">
      <c r="A9" s="76" t="s">
        <v>106</v>
      </c>
      <c r="B9" s="84"/>
      <c r="C9" s="85"/>
      <c r="D9" s="86"/>
      <c r="E9" s="77"/>
      <c r="F9" s="77"/>
      <c r="G9" s="84"/>
    </row>
    <row r="10" spans="1:7" ht="15" x14ac:dyDescent="0.25">
      <c r="A10" s="80"/>
      <c r="B10" s="87"/>
      <c r="C10" s="80"/>
      <c r="D10" s="87"/>
      <c r="E10" s="118"/>
      <c r="F10" s="81"/>
      <c r="G10" s="87"/>
    </row>
    <row r="11" spans="1:7" x14ac:dyDescent="0.2">
      <c r="A11" s="76" t="s">
        <v>107</v>
      </c>
      <c r="B11" s="84"/>
      <c r="C11" s="85" t="s">
        <v>10</v>
      </c>
      <c r="D11" s="86"/>
      <c r="E11" s="77" t="s">
        <v>108</v>
      </c>
      <c r="F11" s="77"/>
      <c r="G11" s="84"/>
    </row>
    <row r="12" spans="1:7" ht="15" x14ac:dyDescent="0.25">
      <c r="A12" s="80"/>
      <c r="B12" s="87"/>
      <c r="C12" s="80"/>
      <c r="D12" s="87"/>
      <c r="E12" s="81"/>
      <c r="F12" s="81"/>
      <c r="G12" s="87"/>
    </row>
    <row r="13" spans="1:7" x14ac:dyDescent="0.2">
      <c r="A13" s="76"/>
      <c r="B13" s="84"/>
      <c r="C13" s="119"/>
      <c r="D13" s="119"/>
      <c r="E13" s="119"/>
      <c r="F13" s="119"/>
      <c r="G13" s="86"/>
    </row>
    <row r="14" spans="1:7" ht="15" x14ac:dyDescent="0.25">
      <c r="A14" s="80"/>
      <c r="B14" s="87"/>
      <c r="C14" s="81"/>
      <c r="D14" s="81"/>
      <c r="E14" s="81"/>
      <c r="F14" s="81"/>
      <c r="G14" s="87"/>
    </row>
    <row r="15" spans="1:7" ht="6" customHeight="1" x14ac:dyDescent="0.2">
      <c r="A15" s="73"/>
      <c r="B15" s="74"/>
      <c r="C15" s="74"/>
      <c r="D15" s="74"/>
      <c r="E15" s="74"/>
      <c r="F15" s="74"/>
      <c r="G15" s="75"/>
    </row>
    <row r="16" spans="1:7" x14ac:dyDescent="0.2">
      <c r="B16"/>
      <c r="D16"/>
      <c r="F16"/>
    </row>
    <row r="17" spans="1:7" x14ac:dyDescent="0.2">
      <c r="A17" s="91" t="s">
        <v>24</v>
      </c>
      <c r="B17" s="91"/>
      <c r="C17" s="91"/>
      <c r="D17" s="91"/>
      <c r="E17" s="91"/>
      <c r="F17" s="91"/>
      <c r="G17" s="91"/>
    </row>
    <row r="18" spans="1:7" x14ac:dyDescent="0.2">
      <c r="A18" s="8" t="s">
        <v>20</v>
      </c>
      <c r="B18" s="91" t="s">
        <v>21</v>
      </c>
      <c r="C18" s="91"/>
      <c r="D18" s="91"/>
      <c r="E18" s="8" t="s">
        <v>23</v>
      </c>
      <c r="F18" s="91" t="s">
        <v>22</v>
      </c>
      <c r="G18" s="91"/>
    </row>
    <row r="19" spans="1:7" x14ac:dyDescent="0.2">
      <c r="A19" s="7"/>
      <c r="B19" s="99"/>
      <c r="C19" s="99"/>
      <c r="D19" s="99"/>
      <c r="E19" s="7"/>
      <c r="F19" s="99"/>
      <c r="G19" s="99"/>
    </row>
    <row r="20" spans="1:7" x14ac:dyDescent="0.2">
      <c r="A20" s="7"/>
      <c r="B20" s="99"/>
      <c r="C20" s="99"/>
      <c r="D20" s="99"/>
      <c r="E20" s="7"/>
      <c r="F20" s="99"/>
      <c r="G20" s="99"/>
    </row>
    <row r="21" spans="1:7" x14ac:dyDescent="0.2">
      <c r="A21" s="7"/>
      <c r="B21" s="99"/>
      <c r="C21" s="99"/>
      <c r="D21" s="99"/>
      <c r="E21" s="7"/>
      <c r="F21" s="99"/>
      <c r="G21" s="99"/>
    </row>
    <row r="22" spans="1:7" x14ac:dyDescent="0.2">
      <c r="B22"/>
      <c r="D22"/>
      <c r="F22"/>
    </row>
    <row r="23" spans="1:7" ht="27" customHeight="1" x14ac:dyDescent="0.2">
      <c r="A23" s="100"/>
      <c r="B23" s="100"/>
      <c r="C23" s="100"/>
      <c r="D23" s="100"/>
      <c r="E23" s="100"/>
      <c r="F23" s="100"/>
      <c r="G23" s="100"/>
    </row>
    <row r="24" spans="1:7" x14ac:dyDescent="0.2">
      <c r="B24"/>
      <c r="D24"/>
      <c r="F24"/>
    </row>
    <row r="25" spans="1:7" ht="15" x14ac:dyDescent="0.25">
      <c r="A25" s="101" t="s">
        <v>69</v>
      </c>
      <c r="B25" s="101"/>
      <c r="C25" s="101"/>
      <c r="D25" s="101"/>
      <c r="E25" s="101"/>
      <c r="F25" s="101"/>
      <c r="G25" s="101"/>
    </row>
    <row r="26" spans="1:7" s="3" customFormat="1" ht="13.5" thickBot="1" x14ac:dyDescent="0.25">
      <c r="A26" s="4"/>
      <c r="B26" s="5"/>
      <c r="C26" s="5"/>
      <c r="D26" s="5"/>
      <c r="E26" s="5"/>
      <c r="F26" s="5"/>
      <c r="G26" s="5"/>
    </row>
    <row r="27" spans="1:7" s="49" customFormat="1" ht="15" x14ac:dyDescent="0.25">
      <c r="A27" s="46"/>
      <c r="B27" s="47"/>
      <c r="C27" s="47"/>
      <c r="D27" s="48"/>
    </row>
    <row r="28" spans="1:7" s="49" customFormat="1" ht="18" x14ac:dyDescent="0.25">
      <c r="A28" s="50" t="s">
        <v>65</v>
      </c>
      <c r="C28" s="63"/>
      <c r="D28" s="52"/>
    </row>
    <row r="29" spans="1:7" s="49" customFormat="1" ht="18" x14ac:dyDescent="0.25">
      <c r="A29" s="50"/>
      <c r="C29" s="53"/>
      <c r="D29" s="52"/>
    </row>
    <row r="30" spans="1:7" s="49" customFormat="1" ht="15" x14ac:dyDescent="0.2">
      <c r="A30" s="54" t="s">
        <v>66</v>
      </c>
      <c r="C30" s="63" t="s">
        <v>81</v>
      </c>
      <c r="D30" s="52"/>
    </row>
    <row r="31" spans="1:7" s="49" customFormat="1" ht="18" x14ac:dyDescent="0.25">
      <c r="A31" s="50"/>
      <c r="C31" s="53"/>
      <c r="D31" s="52"/>
    </row>
    <row r="32" spans="1:7" s="49" customFormat="1" ht="15" x14ac:dyDescent="0.25">
      <c r="A32" s="55"/>
      <c r="C32" s="56" t="s">
        <v>19</v>
      </c>
      <c r="D32" s="52"/>
      <c r="G32" s="49">
        <f>C33*600</f>
        <v>31200</v>
      </c>
    </row>
    <row r="33" spans="1:7" s="49" customFormat="1" ht="15" x14ac:dyDescent="0.25">
      <c r="A33" s="57" t="s">
        <v>67</v>
      </c>
      <c r="C33" s="58">
        <f>'Pontos de Função - Dados'!D24+'Pontos de Função - Transação'!D30</f>
        <v>52</v>
      </c>
      <c r="D33" s="52"/>
      <c r="G33" s="49">
        <f>C33*200</f>
        <v>10400</v>
      </c>
    </row>
    <row r="34" spans="1:7" s="49" customFormat="1" ht="15" x14ac:dyDescent="0.25">
      <c r="A34" s="57"/>
      <c r="C34" s="51"/>
      <c r="D34" s="52"/>
    </row>
    <row r="35" spans="1:7" s="49" customFormat="1" ht="15" x14ac:dyDescent="0.25">
      <c r="A35" s="57"/>
      <c r="C35" s="59"/>
      <c r="D35" s="52"/>
    </row>
    <row r="36" spans="1:7" s="49" customFormat="1" ht="15" x14ac:dyDescent="0.25">
      <c r="A36" s="57"/>
      <c r="C36" s="51"/>
      <c r="D36" s="52"/>
    </row>
    <row r="37" spans="1:7" s="49" customFormat="1" ht="15" x14ac:dyDescent="0.25">
      <c r="A37" s="57" t="s">
        <v>68</v>
      </c>
      <c r="C37" s="58"/>
      <c r="D37" s="52"/>
    </row>
    <row r="38" spans="1:7" s="49" customFormat="1" ht="15.75" thickBot="1" x14ac:dyDescent="0.3">
      <c r="A38" s="60"/>
      <c r="B38" s="61"/>
      <c r="C38" s="61"/>
      <c r="D38" s="62"/>
    </row>
  </sheetData>
  <mergeCells count="32">
    <mergeCell ref="A14:B14"/>
    <mergeCell ref="C14:G14"/>
    <mergeCell ref="A15:G15"/>
    <mergeCell ref="A25:G25"/>
    <mergeCell ref="A23:G23"/>
    <mergeCell ref="A17:G17"/>
    <mergeCell ref="F18:G18"/>
    <mergeCell ref="F19:G19"/>
    <mergeCell ref="F20:G20"/>
    <mergeCell ref="F21:G21"/>
    <mergeCell ref="B18:D18"/>
    <mergeCell ref="B19:D19"/>
    <mergeCell ref="B20:D20"/>
    <mergeCell ref="B21:D21"/>
    <mergeCell ref="A13:B13"/>
    <mergeCell ref="C13:G13"/>
    <mergeCell ref="A10:B10"/>
    <mergeCell ref="C10:D10"/>
    <mergeCell ref="E10:G10"/>
    <mergeCell ref="A11:B11"/>
    <mergeCell ref="C11:D11"/>
    <mergeCell ref="B2:G3"/>
    <mergeCell ref="A6:G6"/>
    <mergeCell ref="A7:G7"/>
    <mergeCell ref="A12:B12"/>
    <mergeCell ref="C12:D12"/>
    <mergeCell ref="E12:G12"/>
    <mergeCell ref="E11:G11"/>
    <mergeCell ref="A9:B9"/>
    <mergeCell ref="C9:D9"/>
    <mergeCell ref="E9:G9"/>
    <mergeCell ref="A8:G8"/>
  </mergeCells>
  <phoneticPr fontId="0" type="noConversion"/>
  <pageMargins left="0.51181102362204722" right="0.67291666666666672" top="0.78740157480314965" bottom="0.70833333333333337" header="0.31496062992125984" footer="0.31496062992125984"/>
  <pageSetup paperSize="9" scale="85" orientation="portrait" horizontalDpi="300" verticalDpi="300"/>
  <headerFooter>
    <oddFooter>&amp;L&amp;"Arial,Negrito itálico"&amp;8Planilha de Estimativas v1&amp;R&amp;"Arial,Negrito itálico"&amp;8&amp;P/&amp;N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Experiencias</vt:lpstr>
      <vt:lpstr>Pontos de Função - Dados</vt:lpstr>
      <vt:lpstr>Pontos de Função - Transação</vt:lpstr>
      <vt:lpstr>Fator de Ajuste</vt:lpstr>
      <vt:lpstr>Sumário do Dimensionamento</vt:lpstr>
    </vt:vector>
  </TitlesOfParts>
  <Company>Choose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Estimativas APF v1 Nome do Projeto</dc:title>
  <dc:creator>Ana Paula Koury Wagner</dc:creator>
  <cp:lastModifiedBy>Douglas Vidal</cp:lastModifiedBy>
  <cp:lastPrinted>2007-11-26T19:20:45Z</cp:lastPrinted>
  <dcterms:created xsi:type="dcterms:W3CDTF">2001-07-13T10:12:20Z</dcterms:created>
  <dcterms:modified xsi:type="dcterms:W3CDTF">2019-09-25T23:05:02Z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b3e90a5d-33d7-46eb-bc75-72bcfa507b05</vt:lpwstr>
  </property>
</Properties>
</file>